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6924"/>
  <workbookPr defaultThemeVersion="124226"/>
  <xr:revisionPtr xr6:coauthVersionLast="47" xr6:coauthVersionMax="47" documentId="13_ncr:1_{2DCDEC64-EAD6-46D1-A599-16FDFAB68658}" revIDLastSave="103" xr10:uidLastSave="{7B6F2A0F-A24E-49C2-93E6-F18790C054FC}"/>
  <bookViews>
    <workbookView tabRatio="826" xr2:uid="{00000000-000D-0000-FFFF-FFFF00000000}" windowHeight="15720" windowWidth="29040" xWindow="-120" yWindow="-120"/>
  </bookViews>
  <sheets>
    <sheet r:id="rId1" name="①運営状況点検書" sheetId="1"/>
    <sheet r:id="rId2" name="②基本施設サービス費及び在宅復帰・在宅療養支援機能加算" sheetId="31"/>
    <sheet r:id="rId3" name="③勤務形態一覧表（従来型）" sheetId="25"/>
    <sheet r:id="rId4" name="④勤務形態一覧表（ユニット型）" sheetId="26"/>
    <sheet r:id="rId5" name="シフト記号表（従来型・ユニット型共通）" sheetId="27"/>
    <sheet r:id="rId6" name="（従来型）記入方法" sheetId="28"/>
    <sheet r:id="rId7" name="（ユニット型）記入方法" sheetId="29"/>
    <sheet r:id="rId8" name="【記載例】（ユニット型）" sheetId="23"/>
    <sheet r:id="rId9" name="【記載例】シフト記号表（勤務時間帯）" sheetId="24"/>
    <sheet r:id="rId10" name="プルダウン・リスト（従来型・ユニット型共通） (2)" sheetId="30" state="hidden"/>
    <sheet r:id="rId11" name="プルダウン・リスト（従来型・ユニット型共通）" sheetId="20" state="hidden"/>
  </sheets>
  <definedNames>
    <definedName localSheetId="4" name="【記載例】シフト記号">'シフト記号表（従来型・ユニット型共通）'!$C$6:$C$47</definedName>
    <definedName name="【記載例】シフト記号">'【記載例】シフト記号表（勤務時間帯）'!$C$6:$C$47</definedName>
    <definedName localSheetId="4" name="【記載例】シフト記号表">'シフト記号表（従来型・ユニット型共通）'!$C$6:$C$47</definedName>
    <definedName name="【記載例】シフト記号表">'【記載例】シフト記号表（勤務時間帯）'!$C$6:$C$47</definedName>
    <definedName localSheetId="0" name="HIT_ROW107">①運営状況点検書!#REF!</definedName>
    <definedName localSheetId="0" name="HIT_ROW109">①運営状況点検書!$C$499</definedName>
    <definedName localSheetId="0" name="HIT_ROW124">①運営状況点検書!#REF!</definedName>
    <definedName localSheetId="0" name="HIT_ROW180">①運営状況点検書!#REF!</definedName>
    <definedName localSheetId="0" name="HIT_ROW81">①運営状況点検書!#REF!</definedName>
    <definedName name="ｋ">#N/A</definedName>
    <definedName localSheetId="6" name="_xlnm.Print_Area">'（ユニット型）記入方法'!$A$1:$Q$98</definedName>
    <definedName localSheetId="5" name="_xlnm.Print_Area">'（従来型）記入方法'!$A$1:$Q$88</definedName>
    <definedName localSheetId="7" name="_xlnm.Print_Area">'【記載例】（ユニット型）'!$A$1:$BN$97</definedName>
    <definedName localSheetId="8" name="_xlnm.Print_Area">'【記載例】シフト記号表（勤務時間帯）'!$B$1:$N$52</definedName>
    <definedName localSheetId="0" name="_xlnm.Print_Area">①運営状況点検書!$A$1:$AJ$1643</definedName>
    <definedName localSheetId="1" name="_xlnm.Print_Area">#N/A</definedName>
    <definedName localSheetId="2" name="_xlnm.Print_Area">'③勤務形態一覧表（従来型）'!$A$1:$BJ$237</definedName>
    <definedName localSheetId="3" name="_xlnm.Print_Area">'④勤務形態一覧表（ユニット型）'!$A$1:$BN$237</definedName>
    <definedName localSheetId="4" name="_xlnm.Print_Area">'シフト記号表（従来型・ユニット型共通）'!$B$1:$N$52</definedName>
    <definedName localSheetId="7" name="_xlnm.Print_Titles">'【記載例】（ユニット型）'!$1:$16</definedName>
    <definedName localSheetId="2" name="_xlnm.Print_Titles">'③勤務形態一覧表（従来型）'!$1:$16</definedName>
    <definedName localSheetId="3" name="_xlnm.Print_Titles">'④勤務形態一覧表（ユニット型）'!$1:$16</definedName>
    <definedName name="サービス名">#N/A</definedName>
    <definedName name="サービス名称">#N/A</definedName>
    <definedName name="シフト記号表">'シフト記号表（従来型・ユニット型共通）'!$C$6:$C$47</definedName>
    <definedName name="その他の従業者">'プルダウン・リスト（従来型・ユニット型共通）'!$P$20:$P$29</definedName>
    <definedName name="だだ">#N/A</definedName>
    <definedName name="っっｋ">#N/A</definedName>
    <definedName name="っっっっｌ">#N/A</definedName>
    <definedName name="医師">'プルダウン・リスト（従来型・ユニット型共通）'!$D$20:$D$29</definedName>
    <definedName name="栄養士">'プルダウン・リスト（従来型・ユニット型共通）'!$L$20:$L$29</definedName>
    <definedName name="介護支援専門員">'プルダウン・リスト（従来型・ユニット型共通）'!$M$20:$M$29</definedName>
    <definedName name="介護職員">'プルダウン・リスト（従来型・ユニット型共通）'!$G$20:$G$29</definedName>
    <definedName name="確認">#N/A</definedName>
    <definedName name="看護職員">'プルダウン・リスト（従来型・ユニット型共通）'!$F$20:$F$29</definedName>
    <definedName name="管理者">'プルダウン・リスト（従来型・ユニット型共通）'!$C$20:$C$29</definedName>
    <definedName name="言語聴覚士">'プルダウン・リスト（従来型・ユニット型共通）'!$K$20:$K$29</definedName>
    <definedName name="作業療法士">'プルダウン・リスト（従来型・ユニット型共通）'!$J$20:$J$29</definedName>
    <definedName name="支援相談員">'プルダウン・リスト（従来型・ユニット型共通）'!$H$20:$H$29</definedName>
    <definedName name="事務員">'プルダウン・リスト（従来型・ユニット型共通）'!$O$20:$O$29</definedName>
    <definedName name="職種">'プルダウン・リスト（従来型・ユニット型共通）'!$C$19:$Q$19</definedName>
    <definedName name="調理員">'プルダウン・リスト（従来型・ユニット型共通）'!$N$20:$N$29</definedName>
    <definedName name="薬剤師">'プルダウン・リスト（従来型・ユニット型共通）'!$E$20:$E$29</definedName>
    <definedName name="理学療法士">'プルダウン・リスト（従来型・ユニット型共通）'!$I$20:$I$29</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27" l="1"/>
  <c r="L6" i="27"/>
  <c r="D7" i="27"/>
  <c r="L7" i="27"/>
  <c r="D8" i="27"/>
  <c r="L8" i="27"/>
  <c r="D9" i="27"/>
  <c r="L9" i="27"/>
  <c r="D10" i="27"/>
  <c r="L10" i="27"/>
  <c r="D11" i="27"/>
  <c r="L11" i="27"/>
  <c r="D12" i="27"/>
  <c r="L12" i="27"/>
  <c r="D13" i="27"/>
  <c r="L13" i="27"/>
  <c r="D14" i="27"/>
  <c r="L14" i="27"/>
  <c r="D15" i="27"/>
  <c r="L15" i="27"/>
  <c r="D16" i="27"/>
  <c r="L16" i="27"/>
  <c r="D17" i="27"/>
  <c r="L17" i="27"/>
  <c r="D18" i="27"/>
  <c r="L18" i="27"/>
  <c r="D19" i="27"/>
  <c r="L19" i="27"/>
  <c r="D20" i="27"/>
  <c r="L20" i="27"/>
  <c r="D21" i="27"/>
  <c r="L21" i="27"/>
  <c r="D22" i="27"/>
  <c r="L22" i="27"/>
  <c r="D23" i="27"/>
  <c r="D24" i="27"/>
  <c r="D25" i="27"/>
  <c r="D26" i="27"/>
  <c r="D27" i="27"/>
  <c r="D28" i="27"/>
  <c r="D29" i="27"/>
  <c r="D30" i="27"/>
  <c r="D31" i="27"/>
  <c r="D32" i="27"/>
  <c r="D33" i="27"/>
  <c r="D34" i="27"/>
  <c r="D35" i="27"/>
  <c r="D36" i="27"/>
  <c r="D37" i="27"/>
  <c r="D38" i="27"/>
  <c r="L39" i="27"/>
  <c r="L40" i="27"/>
  <c r="D41" i="27"/>
  <c r="L42" i="27"/>
  <c r="L43" i="27"/>
  <c r="L44" i="27" s="1"/>
  <c r="D44" i="27"/>
  <c r="L45" i="27"/>
  <c r="L46" i="27"/>
  <c r="D47" i="27"/>
  <c r="AJ2" i="26"/>
  <c r="BI8" i="26" s="1"/>
  <c r="BF12" i="26"/>
  <c r="BC14" i="26"/>
  <c r="BC15" i="26" s="1"/>
  <c r="BC16" i="26" s="1"/>
  <c r="BD14" i="26"/>
  <c r="BD15" i="26" s="1"/>
  <c r="BD16" i="26" s="1"/>
  <c r="BE14" i="26"/>
  <c r="BE15" i="26" s="1"/>
  <c r="BE16" i="26" s="1"/>
  <c r="B17" i="26"/>
  <c r="J18" i="26"/>
  <c r="L18" i="26"/>
  <c r="AA18" i="26"/>
  <c r="AB18" i="26"/>
  <c r="AC18" i="26"/>
  <c r="AD18" i="26"/>
  <c r="AE18" i="26"/>
  <c r="AF18" i="26"/>
  <c r="AG18" i="26"/>
  <c r="AH18" i="26"/>
  <c r="AI18" i="26"/>
  <c r="AJ18" i="26"/>
  <c r="AK18" i="26"/>
  <c r="AL18" i="26"/>
  <c r="AM18" i="26"/>
  <c r="AN18" i="26"/>
  <c r="AO18" i="26"/>
  <c r="AP18" i="26"/>
  <c r="AQ18" i="26"/>
  <c r="AR18" i="26"/>
  <c r="AS18" i="26"/>
  <c r="AT18" i="26"/>
  <c r="AU18" i="26"/>
  <c r="AV18" i="26"/>
  <c r="AW18" i="26"/>
  <c r="AX18" i="26"/>
  <c r="AY18" i="26"/>
  <c r="AZ18" i="26"/>
  <c r="BA18" i="26"/>
  <c r="BB18" i="26"/>
  <c r="BC18" i="26"/>
  <c r="BD18" i="26"/>
  <c r="BE18" i="26"/>
  <c r="B19" i="26"/>
  <c r="J20" i="26"/>
  <c r="L20" i="26"/>
  <c r="AA20" i="26"/>
  <c r="AB20" i="26"/>
  <c r="AC20" i="26"/>
  <c r="AD20" i="26"/>
  <c r="AE20" i="26"/>
  <c r="AF20" i="26"/>
  <c r="AG20" i="26"/>
  <c r="AH20" i="26"/>
  <c r="AI20" i="26"/>
  <c r="AJ20" i="26"/>
  <c r="AK20" i="26"/>
  <c r="AL20" i="26"/>
  <c r="AM20" i="26"/>
  <c r="AN20" i="26"/>
  <c r="AO20" i="26"/>
  <c r="AP20" i="26"/>
  <c r="AQ20" i="26"/>
  <c r="AR20" i="26"/>
  <c r="AS20" i="26"/>
  <c r="AT20" i="26"/>
  <c r="AU20" i="26"/>
  <c r="AV20" i="26"/>
  <c r="AW20" i="26"/>
  <c r="AX20" i="26"/>
  <c r="AY20" i="26"/>
  <c r="AZ20" i="26"/>
  <c r="BA20" i="26"/>
  <c r="BB20" i="26"/>
  <c r="BC20" i="26"/>
  <c r="BD20" i="26"/>
  <c r="BE20" i="26"/>
  <c r="B21" i="26"/>
  <c r="B23" i="26" s="1"/>
  <c r="B25" i="26" s="1"/>
  <c r="B27" i="26" s="1"/>
  <c r="B29" i="26" s="1"/>
  <c r="B31" i="26" s="1"/>
  <c r="B33" i="26" s="1"/>
  <c r="B35" i="26" s="1"/>
  <c r="B37" i="26" s="1"/>
  <c r="B39" i="26" s="1"/>
  <c r="B41" i="26" s="1"/>
  <c r="B43" i="26" s="1"/>
  <c r="B45" i="26" s="1"/>
  <c r="B47" i="26" s="1"/>
  <c r="B49" i="26" s="1"/>
  <c r="B51" i="26" s="1"/>
  <c r="B53" i="26" s="1"/>
  <c r="B55" i="26" s="1"/>
  <c r="B57" i="26" s="1"/>
  <c r="B59" i="26" s="1"/>
  <c r="B61" i="26" s="1"/>
  <c r="B63" i="26" s="1"/>
  <c r="B65" i="26" s="1"/>
  <c r="B67" i="26" s="1"/>
  <c r="B69" i="26" s="1"/>
  <c r="B71" i="26" s="1"/>
  <c r="B73" i="26" s="1"/>
  <c r="B75" i="26" s="1"/>
  <c r="B77" i="26" s="1"/>
  <c r="B79" i="26" s="1"/>
  <c r="B81" i="26" s="1"/>
  <c r="B83" i="26" s="1"/>
  <c r="B85" i="26" s="1"/>
  <c r="B87" i="26" s="1"/>
  <c r="B89" i="26" s="1"/>
  <c r="B91" i="26" s="1"/>
  <c r="B93" i="26" s="1"/>
  <c r="B95" i="26" s="1"/>
  <c r="B97" i="26" s="1"/>
  <c r="B99" i="26" s="1"/>
  <c r="B101" i="26" s="1"/>
  <c r="B103" i="26" s="1"/>
  <c r="B105" i="26" s="1"/>
  <c r="B107" i="26" s="1"/>
  <c r="B109" i="26" s="1"/>
  <c r="B111" i="26" s="1"/>
  <c r="B113" i="26" s="1"/>
  <c r="B115" i="26" s="1"/>
  <c r="B117" i="26" s="1"/>
  <c r="B119" i="26" s="1"/>
  <c r="B121" i="26" s="1"/>
  <c r="B123" i="26" s="1"/>
  <c r="B125" i="26" s="1"/>
  <c r="B127" i="26" s="1"/>
  <c r="B129" i="26" s="1"/>
  <c r="B131" i="26" s="1"/>
  <c r="B133" i="26" s="1"/>
  <c r="B135" i="26" s="1"/>
  <c r="B137" i="26" s="1"/>
  <c r="B139" i="26" s="1"/>
  <c r="B141" i="26" s="1"/>
  <c r="B143" i="26" s="1"/>
  <c r="B145" i="26" s="1"/>
  <c r="B147" i="26" s="1"/>
  <c r="B149" i="26" s="1"/>
  <c r="B151" i="26" s="1"/>
  <c r="B153" i="26" s="1"/>
  <c r="B155" i="26" s="1"/>
  <c r="B157" i="26" s="1"/>
  <c r="B159" i="26" s="1"/>
  <c r="B161" i="26" s="1"/>
  <c r="B163" i="26" s="1"/>
  <c r="B165" i="26" s="1"/>
  <c r="B167" i="26" s="1"/>
  <c r="B169" i="26" s="1"/>
  <c r="B171" i="26" s="1"/>
  <c r="B173" i="26" s="1"/>
  <c r="B175" i="26" s="1"/>
  <c r="B177" i="26" s="1"/>
  <c r="B179" i="26" s="1"/>
  <c r="B181" i="26" s="1"/>
  <c r="B183" i="26" s="1"/>
  <c r="B185" i="26" s="1"/>
  <c r="B187" i="26" s="1"/>
  <c r="B189" i="26" s="1"/>
  <c r="B191" i="26" s="1"/>
  <c r="B193" i="26" s="1"/>
  <c r="B195" i="26" s="1"/>
  <c r="B197" i="26" s="1"/>
  <c r="B199" i="26" s="1"/>
  <c r="B201" i="26" s="1"/>
  <c r="B203" i="26" s="1"/>
  <c r="B205" i="26" s="1"/>
  <c r="B207" i="26" s="1"/>
  <c r="B209" i="26" s="1"/>
  <c r="B211" i="26" s="1"/>
  <c r="B213" i="26" s="1"/>
  <c r="B215" i="26" s="1"/>
  <c r="J22" i="26"/>
  <c r="L22" i="26"/>
  <c r="AA22" i="26"/>
  <c r="AB22" i="26"/>
  <c r="AC22" i="26"/>
  <c r="AD22" i="26"/>
  <c r="AE22" i="26"/>
  <c r="AF22" i="26"/>
  <c r="AG22" i="26"/>
  <c r="AH22" i="26"/>
  <c r="AI22" i="26"/>
  <c r="AJ22" i="26"/>
  <c r="AK22" i="26"/>
  <c r="AL22" i="26"/>
  <c r="AM22" i="26"/>
  <c r="AN22" i="26"/>
  <c r="AO22" i="26"/>
  <c r="AP22" i="26"/>
  <c r="AQ22" i="26"/>
  <c r="AR22" i="26"/>
  <c r="AS22" i="26"/>
  <c r="AT22" i="26"/>
  <c r="AU22" i="26"/>
  <c r="AV22" i="26"/>
  <c r="AW22" i="26"/>
  <c r="AX22" i="26"/>
  <c r="AY22" i="26"/>
  <c r="AZ22" i="26"/>
  <c r="BA22" i="26"/>
  <c r="BB22" i="26"/>
  <c r="BC22" i="26"/>
  <c r="BD22" i="26"/>
  <c r="BE22" i="26"/>
  <c r="J24" i="26"/>
  <c r="L24" i="26"/>
  <c r="AA24" i="26"/>
  <c r="AB24" i="26"/>
  <c r="AC24" i="26"/>
  <c r="AD24" i="26"/>
  <c r="AE24" i="26"/>
  <c r="AF24" i="26"/>
  <c r="AG24" i="26"/>
  <c r="AH24" i="26"/>
  <c r="AI24" i="26"/>
  <c r="AJ24" i="26"/>
  <c r="AK24" i="26"/>
  <c r="AL24" i="26"/>
  <c r="AM24" i="26"/>
  <c r="AN24" i="26"/>
  <c r="AO24" i="26"/>
  <c r="AP24" i="26"/>
  <c r="AQ24" i="26"/>
  <c r="AR24" i="26"/>
  <c r="AS24" i="26"/>
  <c r="AT24" i="26"/>
  <c r="AU24" i="26"/>
  <c r="AV24" i="26"/>
  <c r="AW24" i="26"/>
  <c r="AX24" i="26"/>
  <c r="AY24" i="26"/>
  <c r="AZ24" i="26"/>
  <c r="BA24" i="26"/>
  <c r="BB24" i="26"/>
  <c r="BC24" i="26"/>
  <c r="BD24" i="26"/>
  <c r="BE24" i="26"/>
  <c r="J26" i="26"/>
  <c r="L26" i="26"/>
  <c r="AA26" i="26"/>
  <c r="AB26" i="26"/>
  <c r="AC26" i="26"/>
  <c r="AD26" i="26"/>
  <c r="AE26" i="26"/>
  <c r="AF26" i="26"/>
  <c r="AG26" i="26"/>
  <c r="AH26" i="26"/>
  <c r="AI26" i="26"/>
  <c r="AJ26" i="26"/>
  <c r="AK26" i="26"/>
  <c r="AL26" i="26"/>
  <c r="AM26" i="26"/>
  <c r="AN26" i="26"/>
  <c r="AO26" i="26"/>
  <c r="AP26" i="26"/>
  <c r="AQ26" i="26"/>
  <c r="AR26" i="26"/>
  <c r="AS26" i="26"/>
  <c r="AT26" i="26"/>
  <c r="AU26" i="26"/>
  <c r="AV26" i="26"/>
  <c r="AW26" i="26"/>
  <c r="AX26" i="26"/>
  <c r="AY26" i="26"/>
  <c r="AZ26" i="26"/>
  <c r="BA26" i="26"/>
  <c r="BB26" i="26"/>
  <c r="BC26" i="26"/>
  <c r="BD26" i="26"/>
  <c r="BE26" i="26"/>
  <c r="J28" i="26"/>
  <c r="L28" i="26"/>
  <c r="AA28" i="26"/>
  <c r="AB28" i="26"/>
  <c r="AC28" i="26"/>
  <c r="AD28" i="26"/>
  <c r="AE28" i="26"/>
  <c r="AF28" i="26"/>
  <c r="AG28" i="26"/>
  <c r="AH28" i="26"/>
  <c r="AI28" i="26"/>
  <c r="AJ28" i="26"/>
  <c r="AK28" i="26"/>
  <c r="AL28" i="26"/>
  <c r="AM28" i="26"/>
  <c r="AN28" i="26"/>
  <c r="AO28" i="26"/>
  <c r="AP28" i="26"/>
  <c r="AQ28" i="26"/>
  <c r="AR28" i="26"/>
  <c r="AS28" i="26"/>
  <c r="AT28" i="26"/>
  <c r="AU28" i="26"/>
  <c r="AV28" i="26"/>
  <c r="AW28" i="26"/>
  <c r="AX28" i="26"/>
  <c r="AY28" i="26"/>
  <c r="AZ28" i="26"/>
  <c r="BA28" i="26"/>
  <c r="BB28" i="26"/>
  <c r="BC28" i="26"/>
  <c r="BD28" i="26"/>
  <c r="BE28" i="26"/>
  <c r="J30" i="26"/>
  <c r="L30" i="26"/>
  <c r="AA30" i="26"/>
  <c r="AB30" i="26"/>
  <c r="AC30" i="26"/>
  <c r="AD30" i="26"/>
  <c r="AE30" i="26"/>
  <c r="AF30" i="26"/>
  <c r="AG30" i="26"/>
  <c r="AH30" i="26"/>
  <c r="AI30" i="26"/>
  <c r="AJ30" i="26"/>
  <c r="AK30" i="26"/>
  <c r="AL30" i="26"/>
  <c r="AM30" i="26"/>
  <c r="AN30" i="26"/>
  <c r="AO30" i="26"/>
  <c r="AP30" i="26"/>
  <c r="AQ30" i="26"/>
  <c r="AR30" i="26"/>
  <c r="AS30" i="26"/>
  <c r="AT30" i="26"/>
  <c r="AU30" i="26"/>
  <c r="AV30" i="26"/>
  <c r="AW30" i="26"/>
  <c r="AX30" i="26"/>
  <c r="AY30" i="26"/>
  <c r="AZ30" i="26"/>
  <c r="BA30" i="26"/>
  <c r="BB30" i="26"/>
  <c r="BC30" i="26"/>
  <c r="BD30" i="26"/>
  <c r="BE30" i="26"/>
  <c r="J32" i="26"/>
  <c r="L32" i="26"/>
  <c r="AA32" i="26"/>
  <c r="AB32" i="26"/>
  <c r="AC32" i="26"/>
  <c r="AD32" i="26"/>
  <c r="AE32" i="26"/>
  <c r="AF32" i="26"/>
  <c r="AG32" i="26"/>
  <c r="AH32" i="26"/>
  <c r="AI32" i="26"/>
  <c r="AJ32" i="26"/>
  <c r="AK32" i="26"/>
  <c r="AL32" i="26"/>
  <c r="AM32" i="26"/>
  <c r="AN32" i="26"/>
  <c r="AO32" i="26"/>
  <c r="AP32" i="26"/>
  <c r="AQ32" i="26"/>
  <c r="AR32" i="26"/>
  <c r="AS32" i="26"/>
  <c r="AT32" i="26"/>
  <c r="AU32" i="26"/>
  <c r="AV32" i="26"/>
  <c r="AW32" i="26"/>
  <c r="AX32" i="26"/>
  <c r="AY32" i="26"/>
  <c r="AZ32" i="26"/>
  <c r="BA32" i="26"/>
  <c r="BB32" i="26"/>
  <c r="BC32" i="26"/>
  <c r="BD32" i="26"/>
  <c r="BE32" i="26"/>
  <c r="J34" i="26"/>
  <c r="L34" i="26"/>
  <c r="AA34" i="26"/>
  <c r="AB34" i="26"/>
  <c r="AC34" i="26"/>
  <c r="AD34" i="26"/>
  <c r="AE34" i="26"/>
  <c r="AF34" i="26"/>
  <c r="AG34" i="26"/>
  <c r="AH34" i="26"/>
  <c r="AI34" i="26"/>
  <c r="AJ34" i="26"/>
  <c r="AK34" i="26"/>
  <c r="AL34" i="26"/>
  <c r="AM34" i="26"/>
  <c r="AN34" i="26"/>
  <c r="AO34" i="26"/>
  <c r="AP34" i="26"/>
  <c r="AQ34" i="26"/>
  <c r="AR34" i="26"/>
  <c r="AS34" i="26"/>
  <c r="AT34" i="26"/>
  <c r="AU34" i="26"/>
  <c r="AV34" i="26"/>
  <c r="AW34" i="26"/>
  <c r="AX34" i="26"/>
  <c r="AY34" i="26"/>
  <c r="AZ34" i="26"/>
  <c r="BA34" i="26"/>
  <c r="BB34" i="26"/>
  <c r="BC34" i="26"/>
  <c r="BD34" i="26"/>
  <c r="BE34" i="26"/>
  <c r="J36" i="26"/>
  <c r="L36" i="26"/>
  <c r="AA36" i="26"/>
  <c r="AB36" i="26"/>
  <c r="AC36" i="26"/>
  <c r="AD36" i="26"/>
  <c r="AE36" i="26"/>
  <c r="AF36" i="26"/>
  <c r="AG36" i="26"/>
  <c r="AH36" i="26"/>
  <c r="AI36" i="26"/>
  <c r="AJ36" i="26"/>
  <c r="AK36" i="26"/>
  <c r="AL36" i="26"/>
  <c r="AM36" i="26"/>
  <c r="AN36" i="26"/>
  <c r="AO36" i="26"/>
  <c r="AP36" i="26"/>
  <c r="AQ36" i="26"/>
  <c r="AR36" i="26"/>
  <c r="AS36" i="26"/>
  <c r="AT36" i="26"/>
  <c r="AU36" i="26"/>
  <c r="AV36" i="26"/>
  <c r="AW36" i="26"/>
  <c r="AX36" i="26"/>
  <c r="AY36" i="26"/>
  <c r="AZ36" i="26"/>
  <c r="BA36" i="26"/>
  <c r="BB36" i="26"/>
  <c r="BC36" i="26"/>
  <c r="BD36" i="26"/>
  <c r="BE36" i="26"/>
  <c r="J38" i="26"/>
  <c r="L38" i="26"/>
  <c r="AA38" i="26"/>
  <c r="AB38" i="26"/>
  <c r="AC38" i="26"/>
  <c r="AD38" i="26"/>
  <c r="AE38" i="26"/>
  <c r="AF38" i="26"/>
  <c r="AG38" i="26"/>
  <c r="AH38" i="26"/>
  <c r="AI38" i="26"/>
  <c r="AJ38" i="26"/>
  <c r="AK38" i="26"/>
  <c r="AL38" i="26"/>
  <c r="AM38" i="26"/>
  <c r="AN38" i="26"/>
  <c r="AO38" i="26"/>
  <c r="AP38" i="26"/>
  <c r="AQ38" i="26"/>
  <c r="AR38" i="26"/>
  <c r="AS38" i="26"/>
  <c r="AT38" i="26"/>
  <c r="AU38" i="26"/>
  <c r="AV38" i="26"/>
  <c r="AW38" i="26"/>
  <c r="AX38" i="26"/>
  <c r="AY38" i="26"/>
  <c r="AZ38" i="26"/>
  <c r="BA38" i="26"/>
  <c r="BB38" i="26"/>
  <c r="BC38" i="26"/>
  <c r="BD38" i="26"/>
  <c r="BE38" i="26"/>
  <c r="J40" i="26"/>
  <c r="L40" i="26"/>
  <c r="AA40" i="26"/>
  <c r="AB40" i="26"/>
  <c r="AC40" i="26"/>
  <c r="AD40" i="26"/>
  <c r="AE40" i="26"/>
  <c r="AF40" i="26"/>
  <c r="AG40" i="26"/>
  <c r="AH40" i="26"/>
  <c r="AI40" i="26"/>
  <c r="AJ40" i="26"/>
  <c r="AK40" i="26"/>
  <c r="AL40" i="26"/>
  <c r="AM40" i="26"/>
  <c r="AN40" i="26"/>
  <c r="AO40" i="26"/>
  <c r="AP40" i="26"/>
  <c r="AQ40" i="26"/>
  <c r="AR40" i="26"/>
  <c r="AS40" i="26"/>
  <c r="AT40" i="26"/>
  <c r="AU40" i="26"/>
  <c r="AV40" i="26"/>
  <c r="AW40" i="26"/>
  <c r="AX40" i="26"/>
  <c r="AY40" i="26"/>
  <c r="AZ40" i="26"/>
  <c r="BA40" i="26"/>
  <c r="BB40" i="26"/>
  <c r="BC40" i="26"/>
  <c r="BD40" i="26"/>
  <c r="BE40" i="26"/>
  <c r="J42" i="26"/>
  <c r="L42" i="26"/>
  <c r="AA42" i="26"/>
  <c r="AB42" i="26"/>
  <c r="AC42" i="26"/>
  <c r="AD42" i="26"/>
  <c r="AE42" i="26"/>
  <c r="AF42" i="26"/>
  <c r="AG42" i="26"/>
  <c r="AH42" i="26"/>
  <c r="AI42" i="26"/>
  <c r="AJ42" i="26"/>
  <c r="AK42" i="26"/>
  <c r="AL42" i="26"/>
  <c r="AM42" i="26"/>
  <c r="AN42" i="26"/>
  <c r="AO42" i="26"/>
  <c r="AP42" i="26"/>
  <c r="AQ42" i="26"/>
  <c r="AR42" i="26"/>
  <c r="AS42" i="26"/>
  <c r="AT42" i="26"/>
  <c r="AU42" i="26"/>
  <c r="AV42" i="26"/>
  <c r="AW42" i="26"/>
  <c r="AX42" i="26"/>
  <c r="AY42" i="26"/>
  <c r="AZ42" i="26"/>
  <c r="BA42" i="26"/>
  <c r="BB42" i="26"/>
  <c r="BC42" i="26"/>
  <c r="BD42" i="26"/>
  <c r="BE42" i="26"/>
  <c r="J44" i="26"/>
  <c r="L44" i="26"/>
  <c r="AA44" i="26"/>
  <c r="AB44" i="26"/>
  <c r="AC44" i="26"/>
  <c r="AD44" i="26"/>
  <c r="AE44" i="26"/>
  <c r="AF44" i="26"/>
  <c r="AG44" i="26"/>
  <c r="AH44" i="26"/>
  <c r="AI44" i="26"/>
  <c r="AJ44" i="26"/>
  <c r="AK44" i="26"/>
  <c r="AL44" i="26"/>
  <c r="AM44" i="26"/>
  <c r="AN44" i="26"/>
  <c r="AO44" i="26"/>
  <c r="AP44" i="26"/>
  <c r="AQ44" i="26"/>
  <c r="AR44" i="26"/>
  <c r="AS44" i="26"/>
  <c r="AT44" i="26"/>
  <c r="AU44" i="26"/>
  <c r="AV44" i="26"/>
  <c r="AW44" i="26"/>
  <c r="AX44" i="26"/>
  <c r="AY44" i="26"/>
  <c r="AZ44" i="26"/>
  <c r="BA44" i="26"/>
  <c r="BB44" i="26"/>
  <c r="BC44" i="26"/>
  <c r="BD44" i="26"/>
  <c r="BE44" i="26"/>
  <c r="J46" i="26"/>
  <c r="L46" i="26"/>
  <c r="AA46" i="26"/>
  <c r="AB46" i="26"/>
  <c r="AC46" i="26"/>
  <c r="AD46" i="26"/>
  <c r="AE46" i="26"/>
  <c r="AF46" i="26"/>
  <c r="AG46" i="26"/>
  <c r="AH46" i="26"/>
  <c r="AI46" i="26"/>
  <c r="AJ46" i="26"/>
  <c r="AK46" i="26"/>
  <c r="AL46" i="26"/>
  <c r="AM46" i="26"/>
  <c r="AN46" i="26"/>
  <c r="AO46" i="26"/>
  <c r="AP46" i="26"/>
  <c r="AQ46" i="26"/>
  <c r="AR46" i="26"/>
  <c r="AS46" i="26"/>
  <c r="AT46" i="26"/>
  <c r="AU46" i="26"/>
  <c r="AV46" i="26"/>
  <c r="AW46" i="26"/>
  <c r="AX46" i="26"/>
  <c r="AY46" i="26"/>
  <c r="AZ46" i="26"/>
  <c r="BA46" i="26"/>
  <c r="BB46" i="26"/>
  <c r="BC46" i="26"/>
  <c r="BD46" i="26"/>
  <c r="BE46" i="26"/>
  <c r="J48" i="26"/>
  <c r="L48" i="26"/>
  <c r="AA48" i="26"/>
  <c r="AB48" i="26"/>
  <c r="AC48" i="26"/>
  <c r="AD48" i="26"/>
  <c r="AE48" i="26"/>
  <c r="AF48" i="26"/>
  <c r="AG48" i="26"/>
  <c r="AH48" i="26"/>
  <c r="AI48" i="26"/>
  <c r="AJ48" i="26"/>
  <c r="AK48" i="26"/>
  <c r="AL48" i="26"/>
  <c r="AM48" i="26"/>
  <c r="AN48" i="26"/>
  <c r="AO48" i="26"/>
  <c r="AP48" i="26"/>
  <c r="AQ48" i="26"/>
  <c r="AR48" i="26"/>
  <c r="AS48" i="26"/>
  <c r="AT48" i="26"/>
  <c r="AU48" i="26"/>
  <c r="AV48" i="26"/>
  <c r="AW48" i="26"/>
  <c r="AX48" i="26"/>
  <c r="AY48" i="26"/>
  <c r="AZ48" i="26"/>
  <c r="BA48" i="26"/>
  <c r="BB48" i="26"/>
  <c r="BC48" i="26"/>
  <c r="BD48" i="26"/>
  <c r="BE48" i="26"/>
  <c r="J50" i="26"/>
  <c r="L50" i="26"/>
  <c r="AA50" i="26"/>
  <c r="AB50" i="26"/>
  <c r="AC50" i="26"/>
  <c r="AD50" i="26"/>
  <c r="AE50" i="26"/>
  <c r="AF50" i="26"/>
  <c r="AG50" i="26"/>
  <c r="AH50" i="26"/>
  <c r="AI50" i="26"/>
  <c r="AJ50" i="26"/>
  <c r="AK50" i="26"/>
  <c r="AL50" i="26"/>
  <c r="AM50" i="26"/>
  <c r="AN50" i="26"/>
  <c r="AO50" i="26"/>
  <c r="AP50" i="26"/>
  <c r="AQ50" i="26"/>
  <c r="AR50" i="26"/>
  <c r="AS50" i="26"/>
  <c r="AT50" i="26"/>
  <c r="AU50" i="26"/>
  <c r="AV50" i="26"/>
  <c r="AW50" i="26"/>
  <c r="AX50" i="26"/>
  <c r="AY50" i="26"/>
  <c r="AZ50" i="26"/>
  <c r="BA50" i="26"/>
  <c r="BB50" i="26"/>
  <c r="BC50" i="26"/>
  <c r="BD50" i="26"/>
  <c r="BE50" i="26"/>
  <c r="J52" i="26"/>
  <c r="L52" i="26"/>
  <c r="AA52" i="26"/>
  <c r="AB52" i="26"/>
  <c r="AC52" i="26"/>
  <c r="AD52" i="26"/>
  <c r="AE52" i="26"/>
  <c r="AF52" i="26"/>
  <c r="AG52" i="26"/>
  <c r="AH52" i="26"/>
  <c r="AI52" i="26"/>
  <c r="AJ52" i="26"/>
  <c r="AK52" i="26"/>
  <c r="AL52" i="26"/>
  <c r="AM52" i="26"/>
  <c r="AN52" i="26"/>
  <c r="AO52" i="26"/>
  <c r="AP52" i="26"/>
  <c r="AQ52" i="26"/>
  <c r="AR52" i="26"/>
  <c r="AS52" i="26"/>
  <c r="AT52" i="26"/>
  <c r="AU52" i="26"/>
  <c r="AV52" i="26"/>
  <c r="AW52" i="26"/>
  <c r="AX52" i="26"/>
  <c r="AY52" i="26"/>
  <c r="AZ52" i="26"/>
  <c r="BA52" i="26"/>
  <c r="BB52" i="26"/>
  <c r="BC52" i="26"/>
  <c r="BD52" i="26"/>
  <c r="BE52" i="26"/>
  <c r="J54" i="26"/>
  <c r="L54" i="26"/>
  <c r="AA54" i="26"/>
  <c r="AB54" i="26"/>
  <c r="AC54" i="26"/>
  <c r="AD54" i="26"/>
  <c r="AE54" i="26"/>
  <c r="AF54" i="26"/>
  <c r="AG54" i="26"/>
  <c r="AH54" i="26"/>
  <c r="AI54" i="26"/>
  <c r="AJ54" i="26"/>
  <c r="AK54" i="26"/>
  <c r="AL54" i="26"/>
  <c r="AM54" i="26"/>
  <c r="AN54" i="26"/>
  <c r="AO54" i="26"/>
  <c r="AP54" i="26"/>
  <c r="AQ54" i="26"/>
  <c r="AR54" i="26"/>
  <c r="AS54" i="26"/>
  <c r="AT54" i="26"/>
  <c r="AU54" i="26"/>
  <c r="AV54" i="26"/>
  <c r="AW54" i="26"/>
  <c r="AX54" i="26"/>
  <c r="AY54" i="26"/>
  <c r="AZ54" i="26"/>
  <c r="BA54" i="26"/>
  <c r="BB54" i="26"/>
  <c r="BC54" i="26"/>
  <c r="BD54" i="26"/>
  <c r="BE54" i="26"/>
  <c r="J56" i="26"/>
  <c r="L56" i="26"/>
  <c r="AA56" i="26"/>
  <c r="AB56" i="26"/>
  <c r="AC56" i="26"/>
  <c r="AD56" i="26"/>
  <c r="AE56" i="26"/>
  <c r="AF56" i="26"/>
  <c r="AG56" i="26"/>
  <c r="AH56" i="26"/>
  <c r="AI56" i="26"/>
  <c r="AJ56" i="26"/>
  <c r="AK56" i="26"/>
  <c r="AL56" i="26"/>
  <c r="AM56" i="26"/>
  <c r="AN56" i="26"/>
  <c r="AO56" i="26"/>
  <c r="AP56" i="26"/>
  <c r="AQ56" i="26"/>
  <c r="AR56" i="26"/>
  <c r="AS56" i="26"/>
  <c r="AT56" i="26"/>
  <c r="AU56" i="26"/>
  <c r="AV56" i="26"/>
  <c r="AW56" i="26"/>
  <c r="AX56" i="26"/>
  <c r="AY56" i="26"/>
  <c r="AZ56" i="26"/>
  <c r="BA56" i="26"/>
  <c r="BB56" i="26"/>
  <c r="BC56" i="26"/>
  <c r="BD56" i="26"/>
  <c r="BE56" i="26"/>
  <c r="J58" i="26"/>
  <c r="L58" i="26"/>
  <c r="AA58" i="26"/>
  <c r="AB58" i="26"/>
  <c r="AC58" i="26"/>
  <c r="AD58" i="26"/>
  <c r="AE58" i="26"/>
  <c r="AF58" i="26"/>
  <c r="AG58" i="26"/>
  <c r="AH58" i="26"/>
  <c r="AI58" i="26"/>
  <c r="AJ58" i="26"/>
  <c r="AK58" i="26"/>
  <c r="AL58" i="26"/>
  <c r="AM58" i="26"/>
  <c r="AN58" i="26"/>
  <c r="AO58" i="26"/>
  <c r="AP58" i="26"/>
  <c r="AQ58" i="26"/>
  <c r="AR58" i="26"/>
  <c r="AS58" i="26"/>
  <c r="AT58" i="26"/>
  <c r="AU58" i="26"/>
  <c r="AV58" i="26"/>
  <c r="AW58" i="26"/>
  <c r="AX58" i="26"/>
  <c r="AY58" i="26"/>
  <c r="AZ58" i="26"/>
  <c r="BA58" i="26"/>
  <c r="BB58" i="26"/>
  <c r="BC58" i="26"/>
  <c r="BD58" i="26"/>
  <c r="BE58" i="26"/>
  <c r="J60" i="26"/>
  <c r="L60" i="26"/>
  <c r="AA60" i="26"/>
  <c r="AB60" i="26"/>
  <c r="AC60" i="26"/>
  <c r="AD60" i="26"/>
  <c r="AE60" i="26"/>
  <c r="AF60" i="26"/>
  <c r="AG60" i="26"/>
  <c r="AH60" i="26"/>
  <c r="AI60" i="26"/>
  <c r="AJ60" i="26"/>
  <c r="AK60" i="26"/>
  <c r="AL60" i="26"/>
  <c r="AM60" i="26"/>
  <c r="AN60" i="26"/>
  <c r="AO60" i="26"/>
  <c r="AP60" i="26"/>
  <c r="AQ60" i="26"/>
  <c r="AR60" i="26"/>
  <c r="AS60" i="26"/>
  <c r="AT60" i="26"/>
  <c r="AU60" i="26"/>
  <c r="AV60" i="26"/>
  <c r="AW60" i="26"/>
  <c r="AX60" i="26"/>
  <c r="AY60" i="26"/>
  <c r="AZ60" i="26"/>
  <c r="BA60" i="26"/>
  <c r="BB60" i="26"/>
  <c r="BC60" i="26"/>
  <c r="BD60" i="26"/>
  <c r="BE60" i="26"/>
  <c r="J62" i="26"/>
  <c r="L62" i="26"/>
  <c r="AA62" i="26"/>
  <c r="AB62" i="26"/>
  <c r="AC62" i="26"/>
  <c r="AD62" i="26"/>
  <c r="AE62" i="26"/>
  <c r="AF62" i="26"/>
  <c r="AG62" i="26"/>
  <c r="AH62" i="26"/>
  <c r="AI62" i="26"/>
  <c r="AJ62" i="26"/>
  <c r="AK62" i="26"/>
  <c r="AL62" i="26"/>
  <c r="AM62" i="26"/>
  <c r="AN62" i="26"/>
  <c r="AO62" i="26"/>
  <c r="AP62" i="26"/>
  <c r="AQ62" i="26"/>
  <c r="AR62" i="26"/>
  <c r="AS62" i="26"/>
  <c r="AT62" i="26"/>
  <c r="AU62" i="26"/>
  <c r="AV62" i="26"/>
  <c r="AW62" i="26"/>
  <c r="AX62" i="26"/>
  <c r="AY62" i="26"/>
  <c r="AZ62" i="26"/>
  <c r="BA62" i="26"/>
  <c r="BB62" i="26"/>
  <c r="BC62" i="26"/>
  <c r="BD62" i="26"/>
  <c r="BE62" i="26"/>
  <c r="J64" i="26"/>
  <c r="L64" i="26"/>
  <c r="AA64" i="26"/>
  <c r="AB64" i="26"/>
  <c r="AC64" i="26"/>
  <c r="AD64" i="26"/>
  <c r="AE64" i="26"/>
  <c r="AF64" i="26"/>
  <c r="AG64" i="26"/>
  <c r="AH64" i="26"/>
  <c r="AI64" i="26"/>
  <c r="AJ64" i="26"/>
  <c r="AK64" i="26"/>
  <c r="AL64" i="26"/>
  <c r="AM64" i="26"/>
  <c r="AN64" i="26"/>
  <c r="AO64" i="26"/>
  <c r="AP64" i="26"/>
  <c r="AQ64" i="26"/>
  <c r="AR64" i="26"/>
  <c r="AS64" i="26"/>
  <c r="AT64" i="26"/>
  <c r="AU64" i="26"/>
  <c r="AV64" i="26"/>
  <c r="AW64" i="26"/>
  <c r="AX64" i="26"/>
  <c r="AY64" i="26"/>
  <c r="AZ64" i="26"/>
  <c r="BA64" i="26"/>
  <c r="BB64" i="26"/>
  <c r="BC64" i="26"/>
  <c r="BD64" i="26"/>
  <c r="BE64" i="26"/>
  <c r="J66" i="26"/>
  <c r="L66" i="26"/>
  <c r="AA66" i="26"/>
  <c r="AB66" i="26"/>
  <c r="AC66" i="26"/>
  <c r="AD66" i="26"/>
  <c r="AE66" i="26"/>
  <c r="AF66" i="26"/>
  <c r="AG66" i="26"/>
  <c r="AH66" i="26"/>
  <c r="AI66" i="26"/>
  <c r="AJ66" i="26"/>
  <c r="AK66" i="26"/>
  <c r="AL66" i="26"/>
  <c r="AM66" i="26"/>
  <c r="AN66" i="26"/>
  <c r="AO66" i="26"/>
  <c r="AP66" i="26"/>
  <c r="AQ66" i="26"/>
  <c r="AR66" i="26"/>
  <c r="AS66" i="26"/>
  <c r="AT66" i="26"/>
  <c r="AU66" i="26"/>
  <c r="AV66" i="26"/>
  <c r="AW66" i="26"/>
  <c r="AX66" i="26"/>
  <c r="AY66" i="26"/>
  <c r="AZ66" i="26"/>
  <c r="BA66" i="26"/>
  <c r="BB66" i="26"/>
  <c r="BC66" i="26"/>
  <c r="BD66" i="26"/>
  <c r="BE66" i="26"/>
  <c r="J68" i="26"/>
  <c r="L68" i="26"/>
  <c r="AA68" i="26"/>
  <c r="AB68" i="26"/>
  <c r="AC68" i="26"/>
  <c r="AD68" i="26"/>
  <c r="AE68" i="26"/>
  <c r="AF68" i="26"/>
  <c r="AG68" i="26"/>
  <c r="AH68" i="26"/>
  <c r="AI68" i="26"/>
  <c r="AJ68" i="26"/>
  <c r="AK68" i="26"/>
  <c r="AL68" i="26"/>
  <c r="AM68" i="26"/>
  <c r="AN68" i="26"/>
  <c r="AO68" i="26"/>
  <c r="AP68" i="26"/>
  <c r="AQ68" i="26"/>
  <c r="AR68" i="26"/>
  <c r="AS68" i="26"/>
  <c r="AT68" i="26"/>
  <c r="AU68" i="26"/>
  <c r="AV68" i="26"/>
  <c r="AW68" i="26"/>
  <c r="AX68" i="26"/>
  <c r="AY68" i="26"/>
  <c r="AZ68" i="26"/>
  <c r="BA68" i="26"/>
  <c r="BB68" i="26"/>
  <c r="BC68" i="26"/>
  <c r="BD68" i="26"/>
  <c r="BE68" i="26"/>
  <c r="J70" i="26"/>
  <c r="L70" i="26"/>
  <c r="AA70" i="26"/>
  <c r="AB70" i="26"/>
  <c r="AC70" i="26"/>
  <c r="AD70" i="26"/>
  <c r="AE70" i="26"/>
  <c r="AF70" i="26"/>
  <c r="AG70" i="26"/>
  <c r="AH70" i="26"/>
  <c r="AI70" i="26"/>
  <c r="AJ70" i="26"/>
  <c r="AK70" i="26"/>
  <c r="AL70" i="26"/>
  <c r="AM70" i="26"/>
  <c r="AN70" i="26"/>
  <c r="AO70" i="26"/>
  <c r="AP70" i="26"/>
  <c r="AQ70" i="26"/>
  <c r="AR70" i="26"/>
  <c r="AS70" i="26"/>
  <c r="AT70" i="26"/>
  <c r="AU70" i="26"/>
  <c r="AV70" i="26"/>
  <c r="AW70" i="26"/>
  <c r="AX70" i="26"/>
  <c r="AY70" i="26"/>
  <c r="AZ70" i="26"/>
  <c r="BA70" i="26"/>
  <c r="BB70" i="26"/>
  <c r="BC70" i="26"/>
  <c r="BD70" i="26"/>
  <c r="BE70" i="26"/>
  <c r="J72" i="26"/>
  <c r="L72" i="26"/>
  <c r="AA72" i="26"/>
  <c r="AB72" i="26"/>
  <c r="AC72" i="26"/>
  <c r="AD72" i="26"/>
  <c r="AE72" i="26"/>
  <c r="AF72" i="26"/>
  <c r="AG72" i="26"/>
  <c r="AH72" i="26"/>
  <c r="AI72" i="26"/>
  <c r="AJ72" i="26"/>
  <c r="AK72" i="26"/>
  <c r="AL72" i="26"/>
  <c r="AM72" i="26"/>
  <c r="AN72" i="26"/>
  <c r="AO72" i="26"/>
  <c r="AP72" i="26"/>
  <c r="AQ72" i="26"/>
  <c r="AR72" i="26"/>
  <c r="AS72" i="26"/>
  <c r="AT72" i="26"/>
  <c r="AU72" i="26"/>
  <c r="AV72" i="26"/>
  <c r="AW72" i="26"/>
  <c r="AX72" i="26"/>
  <c r="AY72" i="26"/>
  <c r="AZ72" i="26"/>
  <c r="BA72" i="26"/>
  <c r="BB72" i="26"/>
  <c r="BC72" i="26"/>
  <c r="BD72" i="26"/>
  <c r="BE72" i="26"/>
  <c r="J74" i="26"/>
  <c r="L74" i="26"/>
  <c r="AA74" i="26"/>
  <c r="AB74" i="26"/>
  <c r="AC74" i="26"/>
  <c r="AD74" i="26"/>
  <c r="AE74" i="26"/>
  <c r="AF74" i="26"/>
  <c r="AG74" i="26"/>
  <c r="AH74" i="26"/>
  <c r="AI74" i="26"/>
  <c r="AJ74" i="26"/>
  <c r="AK74" i="26"/>
  <c r="AL74" i="26"/>
  <c r="AM74" i="26"/>
  <c r="AN74" i="26"/>
  <c r="AO74" i="26"/>
  <c r="AP74" i="26"/>
  <c r="AQ74" i="26"/>
  <c r="AR74" i="26"/>
  <c r="AS74" i="26"/>
  <c r="AT74" i="26"/>
  <c r="AU74" i="26"/>
  <c r="AV74" i="26"/>
  <c r="AW74" i="26"/>
  <c r="AX74" i="26"/>
  <c r="AY74" i="26"/>
  <c r="AZ74" i="26"/>
  <c r="BA74" i="26"/>
  <c r="BB74" i="26"/>
  <c r="BC74" i="26"/>
  <c r="BD74" i="26"/>
  <c r="BE74" i="26"/>
  <c r="J76" i="26"/>
  <c r="L76" i="26"/>
  <c r="AA76" i="26"/>
  <c r="AB76" i="26"/>
  <c r="AC76" i="26"/>
  <c r="AD76" i="26"/>
  <c r="AE76" i="26"/>
  <c r="AF76" i="26"/>
  <c r="AG76" i="26"/>
  <c r="AH76" i="26"/>
  <c r="AI76" i="26"/>
  <c r="AJ76" i="26"/>
  <c r="AK76" i="26"/>
  <c r="AL76" i="26"/>
  <c r="AM76" i="26"/>
  <c r="AN76" i="26"/>
  <c r="AO76" i="26"/>
  <c r="AP76" i="26"/>
  <c r="AQ76" i="26"/>
  <c r="AR76" i="26"/>
  <c r="AS76" i="26"/>
  <c r="AT76" i="26"/>
  <c r="AU76" i="26"/>
  <c r="AV76" i="26"/>
  <c r="AW76" i="26"/>
  <c r="AX76" i="26"/>
  <c r="AY76" i="26"/>
  <c r="AZ76" i="26"/>
  <c r="BA76" i="26"/>
  <c r="BB76" i="26"/>
  <c r="BC76" i="26"/>
  <c r="BD76" i="26"/>
  <c r="BE76" i="26"/>
  <c r="J78" i="26"/>
  <c r="L78" i="26"/>
  <c r="AA78" i="26"/>
  <c r="AB78" i="26"/>
  <c r="AC78" i="26"/>
  <c r="AD78" i="26"/>
  <c r="AE78" i="26"/>
  <c r="AF78" i="26"/>
  <c r="AG78" i="26"/>
  <c r="AH78" i="26"/>
  <c r="AI78" i="26"/>
  <c r="AJ78" i="26"/>
  <c r="AK78" i="26"/>
  <c r="AL78" i="26"/>
  <c r="AM78" i="26"/>
  <c r="AN78" i="26"/>
  <c r="AO78" i="26"/>
  <c r="AP78" i="26"/>
  <c r="AQ78" i="26"/>
  <c r="AR78" i="26"/>
  <c r="AS78" i="26"/>
  <c r="AT78" i="26"/>
  <c r="AU78" i="26"/>
  <c r="AV78" i="26"/>
  <c r="AW78" i="26"/>
  <c r="AX78" i="26"/>
  <c r="AY78" i="26"/>
  <c r="AZ78" i="26"/>
  <c r="BA78" i="26"/>
  <c r="BB78" i="26"/>
  <c r="BC78" i="26"/>
  <c r="BD78" i="26"/>
  <c r="BE78" i="26"/>
  <c r="J80" i="26"/>
  <c r="L80" i="26"/>
  <c r="AA80" i="26"/>
  <c r="AB80" i="26"/>
  <c r="AC80" i="26"/>
  <c r="AD80" i="26"/>
  <c r="AE80" i="26"/>
  <c r="AF80" i="26"/>
  <c r="AG80" i="26"/>
  <c r="AH80" i="26"/>
  <c r="AI80" i="26"/>
  <c r="AJ80" i="26"/>
  <c r="AK80" i="26"/>
  <c r="AL80" i="26"/>
  <c r="AM80" i="26"/>
  <c r="AN80" i="26"/>
  <c r="AO80" i="26"/>
  <c r="AP80" i="26"/>
  <c r="AQ80" i="26"/>
  <c r="AR80" i="26"/>
  <c r="AS80" i="26"/>
  <c r="AT80" i="26"/>
  <c r="AU80" i="26"/>
  <c r="AV80" i="26"/>
  <c r="AW80" i="26"/>
  <c r="AX80" i="26"/>
  <c r="AY80" i="26"/>
  <c r="AZ80" i="26"/>
  <c r="BA80" i="26"/>
  <c r="BB80" i="26"/>
  <c r="BC80" i="26"/>
  <c r="BD80" i="26"/>
  <c r="BE80" i="26"/>
  <c r="J82" i="26"/>
  <c r="L82" i="26"/>
  <c r="AA82" i="26"/>
  <c r="AB82" i="26"/>
  <c r="AC82" i="26"/>
  <c r="AD82" i="26"/>
  <c r="AE82" i="26"/>
  <c r="AF82" i="26"/>
  <c r="AG82" i="26"/>
  <c r="AH82" i="26"/>
  <c r="AI82" i="26"/>
  <c r="AJ82" i="26"/>
  <c r="AK82" i="26"/>
  <c r="AL82" i="26"/>
  <c r="AM82" i="26"/>
  <c r="AN82" i="26"/>
  <c r="AO82" i="26"/>
  <c r="AP82" i="26"/>
  <c r="AQ82" i="26"/>
  <c r="AR82" i="26"/>
  <c r="AS82" i="26"/>
  <c r="AT82" i="26"/>
  <c r="AU82" i="26"/>
  <c r="AV82" i="26"/>
  <c r="AW82" i="26"/>
  <c r="AX82" i="26"/>
  <c r="AY82" i="26"/>
  <c r="AZ82" i="26"/>
  <c r="BA82" i="26"/>
  <c r="BB82" i="26"/>
  <c r="BC82" i="26"/>
  <c r="BD82" i="26"/>
  <c r="BE82" i="26"/>
  <c r="J84" i="26"/>
  <c r="L84" i="26"/>
  <c r="AA84" i="26"/>
  <c r="AB84" i="26"/>
  <c r="AC84" i="26"/>
  <c r="AD84" i="26"/>
  <c r="AE84" i="26"/>
  <c r="AF84" i="26"/>
  <c r="AG84" i="26"/>
  <c r="AH84" i="26"/>
  <c r="AI84" i="26"/>
  <c r="AJ84" i="26"/>
  <c r="AK84" i="26"/>
  <c r="AL84" i="26"/>
  <c r="AM84" i="26"/>
  <c r="AN84" i="26"/>
  <c r="AO84" i="26"/>
  <c r="AP84" i="26"/>
  <c r="AQ84" i="26"/>
  <c r="AR84" i="26"/>
  <c r="AS84" i="26"/>
  <c r="AT84" i="26"/>
  <c r="AU84" i="26"/>
  <c r="AV84" i="26"/>
  <c r="AW84" i="26"/>
  <c r="AX84" i="26"/>
  <c r="AY84" i="26"/>
  <c r="AZ84" i="26"/>
  <c r="BA84" i="26"/>
  <c r="BB84" i="26"/>
  <c r="BC84" i="26"/>
  <c r="BD84" i="26"/>
  <c r="BE84" i="26"/>
  <c r="J86" i="26"/>
  <c r="L86" i="26"/>
  <c r="AA86" i="26"/>
  <c r="AB86" i="26"/>
  <c r="AC86" i="26"/>
  <c r="AD86" i="26"/>
  <c r="AE86" i="26"/>
  <c r="AF86" i="26"/>
  <c r="AG86" i="26"/>
  <c r="AH86" i="26"/>
  <c r="AI86" i="26"/>
  <c r="AJ86" i="26"/>
  <c r="AK86" i="26"/>
  <c r="AL86" i="26"/>
  <c r="AM86" i="26"/>
  <c r="AN86" i="26"/>
  <c r="AO86" i="26"/>
  <c r="AP86" i="26"/>
  <c r="AQ86" i="26"/>
  <c r="AR86" i="26"/>
  <c r="AS86" i="26"/>
  <c r="AT86" i="26"/>
  <c r="AU86" i="26"/>
  <c r="AV86" i="26"/>
  <c r="AW86" i="26"/>
  <c r="AX86" i="26"/>
  <c r="AY86" i="26"/>
  <c r="AZ86" i="26"/>
  <c r="BA86" i="26"/>
  <c r="BB86" i="26"/>
  <c r="BC86" i="26"/>
  <c r="BD86" i="26"/>
  <c r="BE86" i="26"/>
  <c r="J88" i="26"/>
  <c r="L88" i="26"/>
  <c r="AA88" i="26"/>
  <c r="AB88" i="26"/>
  <c r="AC88" i="26"/>
  <c r="AD88" i="26"/>
  <c r="AE88" i="26"/>
  <c r="AF88" i="26"/>
  <c r="AG88" i="26"/>
  <c r="AH88" i="26"/>
  <c r="AI88" i="26"/>
  <c r="AJ88" i="26"/>
  <c r="AK88" i="26"/>
  <c r="AL88" i="26"/>
  <c r="AM88" i="26"/>
  <c r="AN88" i="26"/>
  <c r="AO88" i="26"/>
  <c r="AP88" i="26"/>
  <c r="AQ88" i="26"/>
  <c r="AR88" i="26"/>
  <c r="AS88" i="26"/>
  <c r="AT88" i="26"/>
  <c r="AU88" i="26"/>
  <c r="AV88" i="26"/>
  <c r="AW88" i="26"/>
  <c r="AX88" i="26"/>
  <c r="AY88" i="26"/>
  <c r="AZ88" i="26"/>
  <c r="BA88" i="26"/>
  <c r="BB88" i="26"/>
  <c r="BC88" i="26"/>
  <c r="BD88" i="26"/>
  <c r="BE88" i="26"/>
  <c r="J90" i="26"/>
  <c r="L90" i="26"/>
  <c r="AA90" i="26"/>
  <c r="AB90" i="26"/>
  <c r="AC90" i="26"/>
  <c r="AD90" i="26"/>
  <c r="AE90" i="26"/>
  <c r="AF90" i="26"/>
  <c r="AG90" i="26"/>
  <c r="AH90" i="26"/>
  <c r="AI90" i="26"/>
  <c r="AJ90" i="26"/>
  <c r="AK90" i="26"/>
  <c r="AL90" i="26"/>
  <c r="AM90" i="26"/>
  <c r="AN90" i="26"/>
  <c r="AO90" i="26"/>
  <c r="AP90" i="26"/>
  <c r="AQ90" i="26"/>
  <c r="AR90" i="26"/>
  <c r="AS90" i="26"/>
  <c r="AT90" i="26"/>
  <c r="AU90" i="26"/>
  <c r="AV90" i="26"/>
  <c r="AW90" i="26"/>
  <c r="AX90" i="26"/>
  <c r="AY90" i="26"/>
  <c r="AZ90" i="26"/>
  <c r="BA90" i="26"/>
  <c r="BB90" i="26"/>
  <c r="BC90" i="26"/>
  <c r="BD90" i="26"/>
  <c r="BE90" i="26"/>
  <c r="J92" i="26"/>
  <c r="L92" i="26"/>
  <c r="AA92" i="26"/>
  <c r="AB92" i="26"/>
  <c r="AC92" i="26"/>
  <c r="AD92" i="26"/>
  <c r="AE92" i="26"/>
  <c r="AF92" i="26"/>
  <c r="AG92" i="26"/>
  <c r="AH92" i="26"/>
  <c r="AI92" i="26"/>
  <c r="AJ92" i="26"/>
  <c r="AK92" i="26"/>
  <c r="AL92" i="26"/>
  <c r="AM92" i="26"/>
  <c r="AN92" i="26"/>
  <c r="AO92" i="26"/>
  <c r="AP92" i="26"/>
  <c r="AQ92" i="26"/>
  <c r="AR92" i="26"/>
  <c r="AS92" i="26"/>
  <c r="AT92" i="26"/>
  <c r="AU92" i="26"/>
  <c r="AV92" i="26"/>
  <c r="AW92" i="26"/>
  <c r="AX92" i="26"/>
  <c r="AY92" i="26"/>
  <c r="AZ92" i="26"/>
  <c r="BA92" i="26"/>
  <c r="BB92" i="26"/>
  <c r="BC92" i="26"/>
  <c r="BD92" i="26"/>
  <c r="BE92" i="26"/>
  <c r="J94" i="26"/>
  <c r="L94" i="26"/>
  <c r="AA94" i="26"/>
  <c r="AB94" i="26"/>
  <c r="AC94" i="26"/>
  <c r="AD94" i="26"/>
  <c r="AE94" i="26"/>
  <c r="AF94" i="26"/>
  <c r="AG94" i="26"/>
  <c r="AH94" i="26"/>
  <c r="AI94" i="26"/>
  <c r="AJ94" i="26"/>
  <c r="AK94" i="26"/>
  <c r="AL94" i="26"/>
  <c r="AM94" i="26"/>
  <c r="AN94" i="26"/>
  <c r="AO94" i="26"/>
  <c r="AP94" i="26"/>
  <c r="AQ94" i="26"/>
  <c r="AR94" i="26"/>
  <c r="AS94" i="26"/>
  <c r="AT94" i="26"/>
  <c r="AU94" i="26"/>
  <c r="AV94" i="26"/>
  <c r="AW94" i="26"/>
  <c r="AX94" i="26"/>
  <c r="AY94" i="26"/>
  <c r="AZ94" i="26"/>
  <c r="BA94" i="26"/>
  <c r="BB94" i="26"/>
  <c r="BC94" i="26"/>
  <c r="BD94" i="26"/>
  <c r="BE94" i="26"/>
  <c r="J96" i="26"/>
  <c r="L96" i="26"/>
  <c r="AA96" i="26"/>
  <c r="AB96" i="26"/>
  <c r="AC96" i="26"/>
  <c r="AD96" i="26"/>
  <c r="AE96" i="26"/>
  <c r="AF96" i="26"/>
  <c r="AG96" i="26"/>
  <c r="AH96" i="26"/>
  <c r="AI96" i="26"/>
  <c r="AJ96" i="26"/>
  <c r="AK96" i="26"/>
  <c r="AL96" i="26"/>
  <c r="AM96" i="26"/>
  <c r="AN96" i="26"/>
  <c r="AO96" i="26"/>
  <c r="AP96" i="26"/>
  <c r="AQ96" i="26"/>
  <c r="AR96" i="26"/>
  <c r="AS96" i="26"/>
  <c r="AT96" i="26"/>
  <c r="AU96" i="26"/>
  <c r="AV96" i="26"/>
  <c r="AW96" i="26"/>
  <c r="AX96" i="26"/>
  <c r="AY96" i="26"/>
  <c r="AZ96" i="26"/>
  <c r="BA96" i="26"/>
  <c r="BB96" i="26"/>
  <c r="BC96" i="26"/>
  <c r="BD96" i="26"/>
  <c r="BE96" i="26"/>
  <c r="J98" i="26"/>
  <c r="L98" i="26"/>
  <c r="AA98" i="26"/>
  <c r="AB98" i="26"/>
  <c r="AC98" i="26"/>
  <c r="AD98" i="26"/>
  <c r="AE98" i="26"/>
  <c r="AF98" i="26"/>
  <c r="AG98" i="26"/>
  <c r="AH98" i="26"/>
  <c r="AI98" i="26"/>
  <c r="AJ98" i="26"/>
  <c r="AK98" i="26"/>
  <c r="AL98" i="26"/>
  <c r="AM98" i="26"/>
  <c r="AN98" i="26"/>
  <c r="AO98" i="26"/>
  <c r="AP98" i="26"/>
  <c r="AQ98" i="26"/>
  <c r="AR98" i="26"/>
  <c r="AS98" i="26"/>
  <c r="AT98" i="26"/>
  <c r="AU98" i="26"/>
  <c r="AV98" i="26"/>
  <c r="AW98" i="26"/>
  <c r="AX98" i="26"/>
  <c r="AY98" i="26"/>
  <c r="AZ98" i="26"/>
  <c r="BA98" i="26"/>
  <c r="BB98" i="26"/>
  <c r="BC98" i="26"/>
  <c r="BD98" i="26"/>
  <c r="BE98" i="26"/>
  <c r="J100" i="26"/>
  <c r="L100" i="26"/>
  <c r="AA100" i="26"/>
  <c r="AB100" i="26"/>
  <c r="AC100" i="26"/>
  <c r="AD100" i="26"/>
  <c r="AE100" i="26"/>
  <c r="AF100" i="26"/>
  <c r="AG100" i="26"/>
  <c r="AH100" i="26"/>
  <c r="AI100" i="26"/>
  <c r="AJ100" i="26"/>
  <c r="AK100" i="26"/>
  <c r="AL100" i="26"/>
  <c r="AM100" i="26"/>
  <c r="AN100" i="26"/>
  <c r="AO100" i="26"/>
  <c r="AP100" i="26"/>
  <c r="AQ100" i="26"/>
  <c r="AR100" i="26"/>
  <c r="AS100" i="26"/>
  <c r="AT100" i="26"/>
  <c r="AU100" i="26"/>
  <c r="AV100" i="26"/>
  <c r="AW100" i="26"/>
  <c r="AX100" i="26"/>
  <c r="AY100" i="26"/>
  <c r="AZ100" i="26"/>
  <c r="BA100" i="26"/>
  <c r="BB100" i="26"/>
  <c r="BC100" i="26"/>
  <c r="BD100" i="26"/>
  <c r="BE100" i="26"/>
  <c r="J102" i="26"/>
  <c r="L102" i="26"/>
  <c r="AA102" i="26"/>
  <c r="AB102" i="26"/>
  <c r="AC102" i="26"/>
  <c r="AD102" i="26"/>
  <c r="AE102" i="26"/>
  <c r="AF102" i="26"/>
  <c r="AG102" i="26"/>
  <c r="AH102" i="26"/>
  <c r="AI102" i="26"/>
  <c r="AJ102" i="26"/>
  <c r="AK102" i="26"/>
  <c r="AL102" i="26"/>
  <c r="AM102" i="26"/>
  <c r="AN102" i="26"/>
  <c r="AO102" i="26"/>
  <c r="AP102" i="26"/>
  <c r="AQ102" i="26"/>
  <c r="AR102" i="26"/>
  <c r="AS102" i="26"/>
  <c r="AT102" i="26"/>
  <c r="AU102" i="26"/>
  <c r="AV102" i="26"/>
  <c r="AW102" i="26"/>
  <c r="AX102" i="26"/>
  <c r="AY102" i="26"/>
  <c r="AZ102" i="26"/>
  <c r="BA102" i="26"/>
  <c r="BB102" i="26"/>
  <c r="BC102" i="26"/>
  <c r="BD102" i="26"/>
  <c r="BE102" i="26"/>
  <c r="J104" i="26"/>
  <c r="L104" i="26"/>
  <c r="AA104" i="26"/>
  <c r="AB104" i="26"/>
  <c r="AC104" i="26"/>
  <c r="AD104" i="26"/>
  <c r="AE104" i="26"/>
  <c r="AF104" i="26"/>
  <c r="AG104" i="26"/>
  <c r="AH104" i="26"/>
  <c r="AI104" i="26"/>
  <c r="AJ104" i="26"/>
  <c r="AK104" i="26"/>
  <c r="AL104" i="26"/>
  <c r="AM104" i="26"/>
  <c r="AN104" i="26"/>
  <c r="AO104" i="26"/>
  <c r="AP104" i="26"/>
  <c r="AQ104" i="26"/>
  <c r="AR104" i="26"/>
  <c r="AS104" i="26"/>
  <c r="AT104" i="26"/>
  <c r="AU104" i="26"/>
  <c r="AV104" i="26"/>
  <c r="AW104" i="26"/>
  <c r="AX104" i="26"/>
  <c r="AY104" i="26"/>
  <c r="AZ104" i="26"/>
  <c r="BA104" i="26"/>
  <c r="BB104" i="26"/>
  <c r="BC104" i="26"/>
  <c r="BD104" i="26"/>
  <c r="BE104" i="26"/>
  <c r="J106" i="26"/>
  <c r="L106" i="26"/>
  <c r="AA106" i="26"/>
  <c r="AB106" i="26"/>
  <c r="AC106" i="26"/>
  <c r="AD106" i="26"/>
  <c r="AE106" i="26"/>
  <c r="AF106" i="26"/>
  <c r="AG106" i="26"/>
  <c r="AH106" i="26"/>
  <c r="AI106" i="26"/>
  <c r="AJ106" i="26"/>
  <c r="AK106" i="26"/>
  <c r="AL106" i="26"/>
  <c r="AM106" i="26"/>
  <c r="AN106" i="26"/>
  <c r="AO106" i="26"/>
  <c r="AP106" i="26"/>
  <c r="AQ106" i="26"/>
  <c r="AR106" i="26"/>
  <c r="AS106" i="26"/>
  <c r="AT106" i="26"/>
  <c r="AU106" i="26"/>
  <c r="AV106" i="26"/>
  <c r="AW106" i="26"/>
  <c r="AX106" i="26"/>
  <c r="AY106" i="26"/>
  <c r="AZ106" i="26"/>
  <c r="BA106" i="26"/>
  <c r="BB106" i="26"/>
  <c r="BC106" i="26"/>
  <c r="BD106" i="26"/>
  <c r="BE106" i="26"/>
  <c r="J108" i="26"/>
  <c r="L108" i="26"/>
  <c r="AA108" i="26"/>
  <c r="AB108" i="26"/>
  <c r="AC108" i="26"/>
  <c r="AD108" i="26"/>
  <c r="AE108" i="26"/>
  <c r="AF108" i="26"/>
  <c r="AG108" i="26"/>
  <c r="AH108" i="26"/>
  <c r="AI108" i="26"/>
  <c r="AJ108" i="26"/>
  <c r="AK108" i="26"/>
  <c r="AL108" i="26"/>
  <c r="AM108" i="26"/>
  <c r="AN108" i="26"/>
  <c r="AO108" i="26"/>
  <c r="AP108" i="26"/>
  <c r="AQ108" i="26"/>
  <c r="AR108" i="26"/>
  <c r="AS108" i="26"/>
  <c r="AT108" i="26"/>
  <c r="AU108" i="26"/>
  <c r="AV108" i="26"/>
  <c r="AW108" i="26"/>
  <c r="AX108" i="26"/>
  <c r="AY108" i="26"/>
  <c r="AZ108" i="26"/>
  <c r="BA108" i="26"/>
  <c r="BB108" i="26"/>
  <c r="BC108" i="26"/>
  <c r="BD108" i="26"/>
  <c r="BE108" i="26"/>
  <c r="J110" i="26"/>
  <c r="L110" i="26"/>
  <c r="AA110" i="26"/>
  <c r="AB110" i="26"/>
  <c r="AC110" i="26"/>
  <c r="AD110" i="26"/>
  <c r="AE110" i="26"/>
  <c r="AF110" i="26"/>
  <c r="AG110" i="26"/>
  <c r="AH110" i="26"/>
  <c r="AI110" i="26"/>
  <c r="AJ110" i="26"/>
  <c r="AK110" i="26"/>
  <c r="AL110" i="26"/>
  <c r="AM110" i="26"/>
  <c r="AN110" i="26"/>
  <c r="AO110" i="26"/>
  <c r="AP110" i="26"/>
  <c r="AQ110" i="26"/>
  <c r="AR110" i="26"/>
  <c r="AS110" i="26"/>
  <c r="AT110" i="26"/>
  <c r="AU110" i="26"/>
  <c r="AV110" i="26"/>
  <c r="AW110" i="26"/>
  <c r="AX110" i="26"/>
  <c r="AY110" i="26"/>
  <c r="AZ110" i="26"/>
  <c r="BA110" i="26"/>
  <c r="BB110" i="26"/>
  <c r="BC110" i="26"/>
  <c r="BD110" i="26"/>
  <c r="BE110" i="26"/>
  <c r="J112" i="26"/>
  <c r="L112" i="26"/>
  <c r="AA112" i="26"/>
  <c r="AB112" i="26"/>
  <c r="AC112" i="26"/>
  <c r="AD112" i="26"/>
  <c r="AE112" i="26"/>
  <c r="AF112" i="26"/>
  <c r="AG112" i="26"/>
  <c r="AH112" i="26"/>
  <c r="AI112" i="26"/>
  <c r="AJ112" i="26"/>
  <c r="AK112" i="26"/>
  <c r="AL112" i="26"/>
  <c r="AM112" i="26"/>
  <c r="AN112" i="26"/>
  <c r="AO112" i="26"/>
  <c r="AP112" i="26"/>
  <c r="AQ112" i="26"/>
  <c r="AR112" i="26"/>
  <c r="AS112" i="26"/>
  <c r="AT112" i="26"/>
  <c r="AU112" i="26"/>
  <c r="AV112" i="26"/>
  <c r="AW112" i="26"/>
  <c r="AX112" i="26"/>
  <c r="AY112" i="26"/>
  <c r="AZ112" i="26"/>
  <c r="BA112" i="26"/>
  <c r="BB112" i="26"/>
  <c r="BC112" i="26"/>
  <c r="BD112" i="26"/>
  <c r="BE112" i="26"/>
  <c r="J114" i="26"/>
  <c r="L114" i="26"/>
  <c r="AA114" i="26"/>
  <c r="AB114" i="26"/>
  <c r="AC114" i="26"/>
  <c r="AD114" i="26"/>
  <c r="AE114" i="26"/>
  <c r="AF114" i="26"/>
  <c r="AG114" i="26"/>
  <c r="AH114" i="26"/>
  <c r="AI114" i="26"/>
  <c r="AJ114" i="26"/>
  <c r="AK114" i="26"/>
  <c r="AL114" i="26"/>
  <c r="AM114" i="26"/>
  <c r="AN114" i="26"/>
  <c r="AO114" i="26"/>
  <c r="AP114" i="26"/>
  <c r="AQ114" i="26"/>
  <c r="AR114" i="26"/>
  <c r="AS114" i="26"/>
  <c r="AT114" i="26"/>
  <c r="AU114" i="26"/>
  <c r="AV114" i="26"/>
  <c r="AW114" i="26"/>
  <c r="AX114" i="26"/>
  <c r="AY114" i="26"/>
  <c r="AZ114" i="26"/>
  <c r="BA114" i="26"/>
  <c r="BB114" i="26"/>
  <c r="BC114" i="26"/>
  <c r="BD114" i="26"/>
  <c r="BE114" i="26"/>
  <c r="J116" i="26"/>
  <c r="L116" i="26"/>
  <c r="AA116" i="26"/>
  <c r="AB116" i="26"/>
  <c r="AC116" i="26"/>
  <c r="AD116" i="26"/>
  <c r="AE116" i="26"/>
  <c r="AF116" i="26"/>
  <c r="AG116" i="26"/>
  <c r="AH116" i="26"/>
  <c r="AI116" i="26"/>
  <c r="AJ116" i="26"/>
  <c r="AK116" i="26"/>
  <c r="AL116" i="26"/>
  <c r="AM116" i="26"/>
  <c r="AN116" i="26"/>
  <c r="AO116" i="26"/>
  <c r="AP116" i="26"/>
  <c r="AQ116" i="26"/>
  <c r="AR116" i="26"/>
  <c r="AS116" i="26"/>
  <c r="AT116" i="26"/>
  <c r="AU116" i="26"/>
  <c r="AV116" i="26"/>
  <c r="AW116" i="26"/>
  <c r="AX116" i="26"/>
  <c r="AY116" i="26"/>
  <c r="AZ116" i="26"/>
  <c r="BA116" i="26"/>
  <c r="BB116" i="26"/>
  <c r="BC116" i="26"/>
  <c r="BD116" i="26"/>
  <c r="BE116" i="26"/>
  <c r="J118" i="26"/>
  <c r="L118" i="26"/>
  <c r="AA118" i="26"/>
  <c r="AB118" i="26"/>
  <c r="AC118" i="26"/>
  <c r="AD118" i="26"/>
  <c r="AE118" i="26"/>
  <c r="AF118" i="26"/>
  <c r="AG118" i="26"/>
  <c r="AH118" i="26"/>
  <c r="AI118" i="26"/>
  <c r="AJ118" i="26"/>
  <c r="AK118" i="26"/>
  <c r="AL118" i="26"/>
  <c r="AM118" i="26"/>
  <c r="AN118" i="26"/>
  <c r="AO118" i="26"/>
  <c r="AP118" i="26"/>
  <c r="AQ118" i="26"/>
  <c r="AR118" i="26"/>
  <c r="AS118" i="26"/>
  <c r="AT118" i="26"/>
  <c r="AU118" i="26"/>
  <c r="AV118" i="26"/>
  <c r="AW118" i="26"/>
  <c r="AX118" i="26"/>
  <c r="AY118" i="26"/>
  <c r="AZ118" i="26"/>
  <c r="BA118" i="26"/>
  <c r="BB118" i="26"/>
  <c r="BC118" i="26"/>
  <c r="BD118" i="26"/>
  <c r="BE118" i="26"/>
  <c r="J120" i="26"/>
  <c r="L120" i="26"/>
  <c r="AA120" i="26"/>
  <c r="AB120" i="26"/>
  <c r="AC120" i="26"/>
  <c r="AD120" i="26"/>
  <c r="AE120" i="26"/>
  <c r="AF120" i="26"/>
  <c r="AG120" i="26"/>
  <c r="AH120" i="26"/>
  <c r="AI120" i="26"/>
  <c r="AJ120" i="26"/>
  <c r="AK120" i="26"/>
  <c r="AL120" i="26"/>
  <c r="AM120" i="26"/>
  <c r="AN120" i="26"/>
  <c r="AO120" i="26"/>
  <c r="AP120" i="26"/>
  <c r="AQ120" i="26"/>
  <c r="AR120" i="26"/>
  <c r="AS120" i="26"/>
  <c r="AT120" i="26"/>
  <c r="AU120" i="26"/>
  <c r="AV120" i="26"/>
  <c r="AW120" i="26"/>
  <c r="AX120" i="26"/>
  <c r="AY120" i="26"/>
  <c r="AZ120" i="26"/>
  <c r="BA120" i="26"/>
  <c r="BB120" i="26"/>
  <c r="BC120" i="26"/>
  <c r="BD120" i="26"/>
  <c r="BE120" i="26"/>
  <c r="J122" i="26"/>
  <c r="L122" i="26"/>
  <c r="AA122" i="26"/>
  <c r="AB122" i="26"/>
  <c r="AC122" i="26"/>
  <c r="AD122" i="26"/>
  <c r="AE122" i="26"/>
  <c r="AF122" i="26"/>
  <c r="AG122" i="26"/>
  <c r="AH122" i="26"/>
  <c r="AI122" i="26"/>
  <c r="AJ122" i="26"/>
  <c r="AK122" i="26"/>
  <c r="AL122" i="26"/>
  <c r="AM122" i="26"/>
  <c r="AN122" i="26"/>
  <c r="AO122" i="26"/>
  <c r="AP122" i="26"/>
  <c r="AQ122" i="26"/>
  <c r="AR122" i="26"/>
  <c r="AS122" i="26"/>
  <c r="AT122" i="26"/>
  <c r="AU122" i="26"/>
  <c r="AV122" i="26"/>
  <c r="AW122" i="26"/>
  <c r="AX122" i="26"/>
  <c r="AY122" i="26"/>
  <c r="AZ122" i="26"/>
  <c r="BA122" i="26"/>
  <c r="BB122" i="26"/>
  <c r="BC122" i="26"/>
  <c r="BD122" i="26"/>
  <c r="BE122" i="26"/>
  <c r="J124" i="26"/>
  <c r="L124" i="26"/>
  <c r="AA124" i="26"/>
  <c r="AB124" i="26"/>
  <c r="AC124" i="26"/>
  <c r="AD124" i="26"/>
  <c r="AE124" i="26"/>
  <c r="AF124" i="26"/>
  <c r="AG124" i="26"/>
  <c r="AH124" i="26"/>
  <c r="AI124" i="26"/>
  <c r="AJ124" i="26"/>
  <c r="AK124" i="26"/>
  <c r="AL124" i="26"/>
  <c r="AM124" i="26"/>
  <c r="AN124" i="26"/>
  <c r="AO124" i="26"/>
  <c r="AP124" i="26"/>
  <c r="AQ124" i="26"/>
  <c r="AR124" i="26"/>
  <c r="AS124" i="26"/>
  <c r="AT124" i="26"/>
  <c r="AU124" i="26"/>
  <c r="AV124" i="26"/>
  <c r="AW124" i="26"/>
  <c r="AX124" i="26"/>
  <c r="AY124" i="26"/>
  <c r="AZ124" i="26"/>
  <c r="BA124" i="26"/>
  <c r="BB124" i="26"/>
  <c r="BC124" i="26"/>
  <c r="BD124" i="26"/>
  <c r="BE124" i="26"/>
  <c r="J126" i="26"/>
  <c r="L126" i="26"/>
  <c r="AA126" i="26"/>
  <c r="AB126" i="26"/>
  <c r="AC126" i="26"/>
  <c r="AD126" i="26"/>
  <c r="AE126" i="26"/>
  <c r="AF126" i="26"/>
  <c r="AG126" i="26"/>
  <c r="AH126" i="26"/>
  <c r="AI126" i="26"/>
  <c r="AJ126" i="26"/>
  <c r="AK126" i="26"/>
  <c r="AL126" i="26"/>
  <c r="AM126" i="26"/>
  <c r="AN126" i="26"/>
  <c r="AO126" i="26"/>
  <c r="AP126" i="26"/>
  <c r="AQ126" i="26"/>
  <c r="AR126" i="26"/>
  <c r="AS126" i="26"/>
  <c r="AT126" i="26"/>
  <c r="AU126" i="26"/>
  <c r="AV126" i="26"/>
  <c r="AW126" i="26"/>
  <c r="AX126" i="26"/>
  <c r="AY126" i="26"/>
  <c r="AZ126" i="26"/>
  <c r="BA126" i="26"/>
  <c r="BB126" i="26"/>
  <c r="BC126" i="26"/>
  <c r="BD126" i="26"/>
  <c r="BE126" i="26"/>
  <c r="J128" i="26"/>
  <c r="L128" i="26"/>
  <c r="AA128" i="26"/>
  <c r="AB128" i="26"/>
  <c r="AC128" i="26"/>
  <c r="AD128" i="26"/>
  <c r="AE128" i="26"/>
  <c r="AF128" i="26"/>
  <c r="AG128" i="26"/>
  <c r="AH128" i="26"/>
  <c r="AI128" i="26"/>
  <c r="AJ128" i="26"/>
  <c r="AK128" i="26"/>
  <c r="AL128" i="26"/>
  <c r="AM128" i="26"/>
  <c r="AN128" i="26"/>
  <c r="AO128" i="26"/>
  <c r="AP128" i="26"/>
  <c r="AQ128" i="26"/>
  <c r="AR128" i="26"/>
  <c r="AS128" i="26"/>
  <c r="AT128" i="26"/>
  <c r="AU128" i="26"/>
  <c r="AV128" i="26"/>
  <c r="AW128" i="26"/>
  <c r="AX128" i="26"/>
  <c r="AY128" i="26"/>
  <c r="AZ128" i="26"/>
  <c r="BA128" i="26"/>
  <c r="BB128" i="26"/>
  <c r="BC128" i="26"/>
  <c r="BD128" i="26"/>
  <c r="BE128" i="26"/>
  <c r="J130" i="26"/>
  <c r="L130" i="26"/>
  <c r="AA130" i="26"/>
  <c r="AB130" i="26"/>
  <c r="AC130" i="26"/>
  <c r="AD130" i="26"/>
  <c r="AE130" i="26"/>
  <c r="AF130" i="26"/>
  <c r="AG130" i="26"/>
  <c r="AH130" i="26"/>
  <c r="AI130" i="26"/>
  <c r="AJ130" i="26"/>
  <c r="AK130" i="26"/>
  <c r="AL130" i="26"/>
  <c r="AM130" i="26"/>
  <c r="AN130" i="26"/>
  <c r="AO130" i="26"/>
  <c r="AP130" i="26"/>
  <c r="AQ130" i="26"/>
  <c r="AR130" i="26"/>
  <c r="AS130" i="26"/>
  <c r="AT130" i="26"/>
  <c r="AU130" i="26"/>
  <c r="AV130" i="26"/>
  <c r="AW130" i="26"/>
  <c r="AX130" i="26"/>
  <c r="AY130" i="26"/>
  <c r="AZ130" i="26"/>
  <c r="BA130" i="26"/>
  <c r="BB130" i="26"/>
  <c r="BC130" i="26"/>
  <c r="BD130" i="26"/>
  <c r="BE130" i="26"/>
  <c r="J132" i="26"/>
  <c r="L132" i="26"/>
  <c r="AA132" i="26"/>
  <c r="AB132" i="26"/>
  <c r="AC132" i="26"/>
  <c r="AD132" i="26"/>
  <c r="AE132" i="26"/>
  <c r="AF132" i="26"/>
  <c r="AG132" i="26"/>
  <c r="AH132" i="26"/>
  <c r="AI132" i="26"/>
  <c r="AJ132" i="26"/>
  <c r="AK132" i="26"/>
  <c r="AL132" i="26"/>
  <c r="AM132" i="26"/>
  <c r="AN132" i="26"/>
  <c r="AO132" i="26"/>
  <c r="AP132" i="26"/>
  <c r="AQ132" i="26"/>
  <c r="AR132" i="26"/>
  <c r="AS132" i="26"/>
  <c r="AT132" i="26"/>
  <c r="AU132" i="26"/>
  <c r="AV132" i="26"/>
  <c r="AW132" i="26"/>
  <c r="AX132" i="26"/>
  <c r="AY132" i="26"/>
  <c r="AZ132" i="26"/>
  <c r="BA132" i="26"/>
  <c r="BB132" i="26"/>
  <c r="BC132" i="26"/>
  <c r="BD132" i="26"/>
  <c r="BE132" i="26"/>
  <c r="J134" i="26"/>
  <c r="L134" i="26"/>
  <c r="AA134" i="26"/>
  <c r="AB134" i="26"/>
  <c r="AC134" i="26"/>
  <c r="AD134" i="26"/>
  <c r="AE134" i="26"/>
  <c r="AF134" i="26"/>
  <c r="AG134" i="26"/>
  <c r="AH134" i="26"/>
  <c r="AI134" i="26"/>
  <c r="AJ134" i="26"/>
  <c r="AK134" i="26"/>
  <c r="AL134" i="26"/>
  <c r="AM134" i="26"/>
  <c r="AN134" i="26"/>
  <c r="AO134" i="26"/>
  <c r="AP134" i="26"/>
  <c r="AQ134" i="26"/>
  <c r="AR134" i="26"/>
  <c r="AS134" i="26"/>
  <c r="AT134" i="26"/>
  <c r="AU134" i="26"/>
  <c r="AV134" i="26"/>
  <c r="AW134" i="26"/>
  <c r="AX134" i="26"/>
  <c r="AY134" i="26"/>
  <c r="AZ134" i="26"/>
  <c r="BA134" i="26"/>
  <c r="BB134" i="26"/>
  <c r="BC134" i="26"/>
  <c r="BD134" i="26"/>
  <c r="BE134" i="26"/>
  <c r="J136" i="26"/>
  <c r="L136" i="26"/>
  <c r="AA136" i="26"/>
  <c r="AB136" i="26"/>
  <c r="AC136" i="26"/>
  <c r="AD136" i="26"/>
  <c r="AE136" i="26"/>
  <c r="AF136" i="26"/>
  <c r="AG136" i="26"/>
  <c r="AH136" i="26"/>
  <c r="AI136" i="26"/>
  <c r="AJ136" i="26"/>
  <c r="AK136" i="26"/>
  <c r="AL136" i="26"/>
  <c r="AM136" i="26"/>
  <c r="AN136" i="26"/>
  <c r="AO136" i="26"/>
  <c r="AP136" i="26"/>
  <c r="AQ136" i="26"/>
  <c r="AR136" i="26"/>
  <c r="AS136" i="26"/>
  <c r="AT136" i="26"/>
  <c r="AU136" i="26"/>
  <c r="AV136" i="26"/>
  <c r="AW136" i="26"/>
  <c r="AX136" i="26"/>
  <c r="AY136" i="26"/>
  <c r="AZ136" i="26"/>
  <c r="BA136" i="26"/>
  <c r="BB136" i="26"/>
  <c r="BC136" i="26"/>
  <c r="BD136" i="26"/>
  <c r="BE136" i="26"/>
  <c r="J138" i="26"/>
  <c r="L138" i="26"/>
  <c r="AA138" i="26"/>
  <c r="AB138" i="26"/>
  <c r="AC138" i="26"/>
  <c r="AD138" i="26"/>
  <c r="AE138" i="26"/>
  <c r="AF138" i="26"/>
  <c r="AG138" i="26"/>
  <c r="AH138" i="26"/>
  <c r="AI138" i="26"/>
  <c r="AJ138" i="26"/>
  <c r="AK138" i="26"/>
  <c r="AL138" i="26"/>
  <c r="AM138" i="26"/>
  <c r="AN138" i="26"/>
  <c r="AO138" i="26"/>
  <c r="AP138" i="26"/>
  <c r="AQ138" i="26"/>
  <c r="AR138" i="26"/>
  <c r="AS138" i="26"/>
  <c r="AT138" i="26"/>
  <c r="AU138" i="26"/>
  <c r="AV138" i="26"/>
  <c r="AW138" i="26"/>
  <c r="AX138" i="26"/>
  <c r="AY138" i="26"/>
  <c r="AZ138" i="26"/>
  <c r="BA138" i="26"/>
  <c r="BB138" i="26"/>
  <c r="BC138" i="26"/>
  <c r="BD138" i="26"/>
  <c r="BE138" i="26"/>
  <c r="J140" i="26"/>
  <c r="L140" i="26"/>
  <c r="AA140" i="26"/>
  <c r="AB140" i="26"/>
  <c r="AC140" i="26"/>
  <c r="AD140" i="26"/>
  <c r="AE140" i="26"/>
  <c r="AF140" i="26"/>
  <c r="AG140" i="26"/>
  <c r="AH140" i="26"/>
  <c r="AI140" i="26"/>
  <c r="AJ140" i="26"/>
  <c r="AK140" i="26"/>
  <c r="AL140" i="26"/>
  <c r="AM140" i="26"/>
  <c r="AN140" i="26"/>
  <c r="AO140" i="26"/>
  <c r="AP140" i="26"/>
  <c r="AQ140" i="26"/>
  <c r="AR140" i="26"/>
  <c r="AS140" i="26"/>
  <c r="AT140" i="26"/>
  <c r="AU140" i="26"/>
  <c r="AV140" i="26"/>
  <c r="AW140" i="26"/>
  <c r="AX140" i="26"/>
  <c r="AY140" i="26"/>
  <c r="AZ140" i="26"/>
  <c r="BA140" i="26"/>
  <c r="BB140" i="26"/>
  <c r="BC140" i="26"/>
  <c r="BD140" i="26"/>
  <c r="BE140" i="26"/>
  <c r="J142" i="26"/>
  <c r="L142" i="26"/>
  <c r="AA142" i="26"/>
  <c r="AB142" i="26"/>
  <c r="AC142" i="26"/>
  <c r="AD142" i="26"/>
  <c r="AE142" i="26"/>
  <c r="AF142" i="26"/>
  <c r="AG142" i="26"/>
  <c r="AH142" i="26"/>
  <c r="AI142" i="26"/>
  <c r="AJ142" i="26"/>
  <c r="AK142" i="26"/>
  <c r="AL142" i="26"/>
  <c r="AM142" i="26"/>
  <c r="AN142" i="26"/>
  <c r="AO142" i="26"/>
  <c r="AP142" i="26"/>
  <c r="AQ142" i="26"/>
  <c r="AR142" i="26"/>
  <c r="AS142" i="26"/>
  <c r="AT142" i="26"/>
  <c r="AU142" i="26"/>
  <c r="AV142" i="26"/>
  <c r="AW142" i="26"/>
  <c r="AX142" i="26"/>
  <c r="AY142" i="26"/>
  <c r="AZ142" i="26"/>
  <c r="BA142" i="26"/>
  <c r="BB142" i="26"/>
  <c r="BC142" i="26"/>
  <c r="BD142" i="26"/>
  <c r="BE142" i="26"/>
  <c r="J144" i="26"/>
  <c r="L144" i="26"/>
  <c r="AA144" i="26"/>
  <c r="AB144" i="26"/>
  <c r="AC144" i="26"/>
  <c r="AD144" i="26"/>
  <c r="AE144" i="26"/>
  <c r="AF144" i="26"/>
  <c r="AG144" i="26"/>
  <c r="AH144" i="26"/>
  <c r="AI144" i="26"/>
  <c r="AJ144" i="26"/>
  <c r="AK144" i="26"/>
  <c r="AL144" i="26"/>
  <c r="AM144" i="26"/>
  <c r="AN144" i="26"/>
  <c r="AO144" i="26"/>
  <c r="AP144" i="26"/>
  <c r="AQ144" i="26"/>
  <c r="AR144" i="26"/>
  <c r="AS144" i="26"/>
  <c r="AT144" i="26"/>
  <c r="AU144" i="26"/>
  <c r="AV144" i="26"/>
  <c r="AW144" i="26"/>
  <c r="AX144" i="26"/>
  <c r="AY144" i="26"/>
  <c r="AZ144" i="26"/>
  <c r="BA144" i="26"/>
  <c r="BB144" i="26"/>
  <c r="BC144" i="26"/>
  <c r="BD144" i="26"/>
  <c r="BE144" i="26"/>
  <c r="J146" i="26"/>
  <c r="L146" i="26"/>
  <c r="AA146" i="26"/>
  <c r="AB146" i="26"/>
  <c r="AC146" i="26"/>
  <c r="AD146" i="26"/>
  <c r="AE146" i="26"/>
  <c r="AF146" i="26"/>
  <c r="AG146" i="26"/>
  <c r="AH146" i="26"/>
  <c r="AI146" i="26"/>
  <c r="AJ146" i="26"/>
  <c r="AK146" i="26"/>
  <c r="AL146" i="26"/>
  <c r="AM146" i="26"/>
  <c r="AN146" i="26"/>
  <c r="AO146" i="26"/>
  <c r="AP146" i="26"/>
  <c r="AQ146" i="26"/>
  <c r="AR146" i="26"/>
  <c r="AS146" i="26"/>
  <c r="AT146" i="26"/>
  <c r="AU146" i="26"/>
  <c r="AV146" i="26"/>
  <c r="AW146" i="26"/>
  <c r="AX146" i="26"/>
  <c r="AY146" i="26"/>
  <c r="AZ146" i="26"/>
  <c r="BA146" i="26"/>
  <c r="BB146" i="26"/>
  <c r="BC146" i="26"/>
  <c r="BD146" i="26"/>
  <c r="BE146" i="26"/>
  <c r="J148" i="26"/>
  <c r="L148" i="26"/>
  <c r="AA148" i="26"/>
  <c r="AB148" i="26"/>
  <c r="AC148" i="26"/>
  <c r="AD148" i="26"/>
  <c r="AE148" i="26"/>
  <c r="AF148" i="26"/>
  <c r="AG148" i="26"/>
  <c r="AH148" i="26"/>
  <c r="AI148" i="26"/>
  <c r="AJ148" i="26"/>
  <c r="AK148" i="26"/>
  <c r="AL148" i="26"/>
  <c r="AM148" i="26"/>
  <c r="AN148" i="26"/>
  <c r="AO148" i="26"/>
  <c r="AP148" i="26"/>
  <c r="AQ148" i="26"/>
  <c r="AR148" i="26"/>
  <c r="AS148" i="26"/>
  <c r="AT148" i="26"/>
  <c r="AU148" i="26"/>
  <c r="AV148" i="26"/>
  <c r="AW148" i="26"/>
  <c r="AX148" i="26"/>
  <c r="AY148" i="26"/>
  <c r="AZ148" i="26"/>
  <c r="BA148" i="26"/>
  <c r="BB148" i="26"/>
  <c r="BC148" i="26"/>
  <c r="BD148" i="26"/>
  <c r="BE148" i="26"/>
  <c r="J150" i="26"/>
  <c r="L150" i="26"/>
  <c r="AA150" i="26"/>
  <c r="AB150" i="26"/>
  <c r="AC150" i="26"/>
  <c r="AD150" i="26"/>
  <c r="AE150" i="26"/>
  <c r="AF150" i="26"/>
  <c r="AG150" i="26"/>
  <c r="AH150" i="26"/>
  <c r="AI150" i="26"/>
  <c r="AJ150" i="26"/>
  <c r="AK150" i="26"/>
  <c r="AL150" i="26"/>
  <c r="AM150" i="26"/>
  <c r="AN150" i="26"/>
  <c r="AO150" i="26"/>
  <c r="AP150" i="26"/>
  <c r="AQ150" i="26"/>
  <c r="AR150" i="26"/>
  <c r="AS150" i="26"/>
  <c r="AT150" i="26"/>
  <c r="AU150" i="26"/>
  <c r="AV150" i="26"/>
  <c r="AW150" i="26"/>
  <c r="AX150" i="26"/>
  <c r="AY150" i="26"/>
  <c r="AZ150" i="26"/>
  <c r="BA150" i="26"/>
  <c r="BB150" i="26"/>
  <c r="BC150" i="26"/>
  <c r="BD150" i="26"/>
  <c r="BE150" i="26"/>
  <c r="J152" i="26"/>
  <c r="L152" i="26"/>
  <c r="AA152" i="26"/>
  <c r="AB152" i="26"/>
  <c r="AC152" i="26"/>
  <c r="AD152" i="26"/>
  <c r="AE152" i="26"/>
  <c r="AF152" i="26"/>
  <c r="AG152" i="26"/>
  <c r="AH152" i="26"/>
  <c r="AI152" i="26"/>
  <c r="AJ152" i="26"/>
  <c r="AK152" i="26"/>
  <c r="AL152" i="26"/>
  <c r="AM152" i="26"/>
  <c r="AN152" i="26"/>
  <c r="AO152" i="26"/>
  <c r="AP152" i="26"/>
  <c r="AQ152" i="26"/>
  <c r="AR152" i="26"/>
  <c r="AS152" i="26"/>
  <c r="AT152" i="26"/>
  <c r="AU152" i="26"/>
  <c r="AV152" i="26"/>
  <c r="AW152" i="26"/>
  <c r="AX152" i="26"/>
  <c r="AY152" i="26"/>
  <c r="AZ152" i="26"/>
  <c r="BA152" i="26"/>
  <c r="BB152" i="26"/>
  <c r="BC152" i="26"/>
  <c r="BD152" i="26"/>
  <c r="BE152" i="26"/>
  <c r="J154" i="26"/>
  <c r="L154" i="26"/>
  <c r="AA154" i="26"/>
  <c r="AB154" i="26"/>
  <c r="AC154" i="26"/>
  <c r="AD154" i="26"/>
  <c r="AE154" i="26"/>
  <c r="AF154" i="26"/>
  <c r="AG154" i="26"/>
  <c r="AH154" i="26"/>
  <c r="AI154" i="26"/>
  <c r="AJ154" i="26"/>
  <c r="AK154" i="26"/>
  <c r="AL154" i="26"/>
  <c r="AM154" i="26"/>
  <c r="AN154" i="26"/>
  <c r="AO154" i="26"/>
  <c r="AP154" i="26"/>
  <c r="AQ154" i="26"/>
  <c r="AR154" i="26"/>
  <c r="AS154" i="26"/>
  <c r="AT154" i="26"/>
  <c r="AU154" i="26"/>
  <c r="AV154" i="26"/>
  <c r="AW154" i="26"/>
  <c r="AX154" i="26"/>
  <c r="AY154" i="26"/>
  <c r="AZ154" i="26"/>
  <c r="BA154" i="26"/>
  <c r="BB154" i="26"/>
  <c r="BC154" i="26"/>
  <c r="BD154" i="26"/>
  <c r="BE154" i="26"/>
  <c r="J156" i="26"/>
  <c r="L156" i="26"/>
  <c r="AA156" i="26"/>
  <c r="AB156" i="26"/>
  <c r="AC156" i="26"/>
  <c r="AD156" i="26"/>
  <c r="AE156" i="26"/>
  <c r="AF156" i="26"/>
  <c r="AG156" i="26"/>
  <c r="AH156" i="26"/>
  <c r="AI156" i="26"/>
  <c r="AJ156" i="26"/>
  <c r="AK156" i="26"/>
  <c r="AL156" i="26"/>
  <c r="AM156" i="26"/>
  <c r="AN156" i="26"/>
  <c r="AO156" i="26"/>
  <c r="AP156" i="26"/>
  <c r="AQ156" i="26"/>
  <c r="AR156" i="26"/>
  <c r="AS156" i="26"/>
  <c r="AT156" i="26"/>
  <c r="AU156" i="26"/>
  <c r="AV156" i="26"/>
  <c r="AW156" i="26"/>
  <c r="AX156" i="26"/>
  <c r="AY156" i="26"/>
  <c r="AZ156" i="26"/>
  <c r="BA156" i="26"/>
  <c r="BB156" i="26"/>
  <c r="BC156" i="26"/>
  <c r="BD156" i="26"/>
  <c r="BE156" i="26"/>
  <c r="J158" i="26"/>
  <c r="L158" i="26"/>
  <c r="AA158" i="26"/>
  <c r="AB158" i="26"/>
  <c r="AC158" i="26"/>
  <c r="AD158" i="26"/>
  <c r="AE158" i="26"/>
  <c r="AF158" i="26"/>
  <c r="AG158" i="26"/>
  <c r="AH158" i="26"/>
  <c r="AI158" i="26"/>
  <c r="AJ158" i="26"/>
  <c r="AK158" i="26"/>
  <c r="AL158" i="26"/>
  <c r="AM158" i="26"/>
  <c r="AN158" i="26"/>
  <c r="AO158" i="26"/>
  <c r="AP158" i="26"/>
  <c r="AQ158" i="26"/>
  <c r="AR158" i="26"/>
  <c r="AS158" i="26"/>
  <c r="AT158" i="26"/>
  <c r="AU158" i="26"/>
  <c r="AV158" i="26"/>
  <c r="AW158" i="26"/>
  <c r="AX158" i="26"/>
  <c r="AY158" i="26"/>
  <c r="AZ158" i="26"/>
  <c r="BA158" i="26"/>
  <c r="BB158" i="26"/>
  <c r="BC158" i="26"/>
  <c r="BD158" i="26"/>
  <c r="BE158" i="26"/>
  <c r="J160" i="26"/>
  <c r="L160" i="26"/>
  <c r="AA160" i="26"/>
  <c r="AB160" i="26"/>
  <c r="AC160" i="26"/>
  <c r="AD160" i="26"/>
  <c r="AE160" i="26"/>
  <c r="AF160" i="26"/>
  <c r="AG160" i="26"/>
  <c r="AH160" i="26"/>
  <c r="AI160" i="26"/>
  <c r="AJ160" i="26"/>
  <c r="AK160" i="26"/>
  <c r="AL160" i="26"/>
  <c r="AM160" i="26"/>
  <c r="AN160" i="26"/>
  <c r="AO160" i="26"/>
  <c r="AP160" i="26"/>
  <c r="AQ160" i="26"/>
  <c r="AR160" i="26"/>
  <c r="AS160" i="26"/>
  <c r="AT160" i="26"/>
  <c r="AU160" i="26"/>
  <c r="AV160" i="26"/>
  <c r="AW160" i="26"/>
  <c r="AX160" i="26"/>
  <c r="AY160" i="26"/>
  <c r="AZ160" i="26"/>
  <c r="BA160" i="26"/>
  <c r="BB160" i="26"/>
  <c r="BC160" i="26"/>
  <c r="BD160" i="26"/>
  <c r="BE160" i="26"/>
  <c r="J162" i="26"/>
  <c r="L162" i="26"/>
  <c r="AA162" i="26"/>
  <c r="AB162" i="26"/>
  <c r="AC162" i="26"/>
  <c r="AD162" i="26"/>
  <c r="AE162" i="26"/>
  <c r="AF162" i="26"/>
  <c r="AG162" i="26"/>
  <c r="AH162" i="26"/>
  <c r="AI162" i="26"/>
  <c r="AJ162" i="26"/>
  <c r="AK162" i="26"/>
  <c r="AL162" i="26"/>
  <c r="AM162" i="26"/>
  <c r="AN162" i="26"/>
  <c r="AO162" i="26"/>
  <c r="AP162" i="26"/>
  <c r="AQ162" i="26"/>
  <c r="AR162" i="26"/>
  <c r="AS162" i="26"/>
  <c r="AT162" i="26"/>
  <c r="AU162" i="26"/>
  <c r="AV162" i="26"/>
  <c r="AW162" i="26"/>
  <c r="AX162" i="26"/>
  <c r="AY162" i="26"/>
  <c r="AZ162" i="26"/>
  <c r="BA162" i="26"/>
  <c r="BB162" i="26"/>
  <c r="BC162" i="26"/>
  <c r="BD162" i="26"/>
  <c r="BE162" i="26"/>
  <c r="J164" i="26"/>
  <c r="L164" i="26"/>
  <c r="AA164" i="26"/>
  <c r="AB164" i="26"/>
  <c r="AC164" i="26"/>
  <c r="AD164" i="26"/>
  <c r="AE164" i="26"/>
  <c r="AF164" i="26"/>
  <c r="AG164" i="26"/>
  <c r="AH164" i="26"/>
  <c r="AI164" i="26"/>
  <c r="AJ164" i="26"/>
  <c r="AK164" i="26"/>
  <c r="AL164" i="26"/>
  <c r="AM164" i="26"/>
  <c r="AN164" i="26"/>
  <c r="AO164" i="26"/>
  <c r="AP164" i="26"/>
  <c r="AQ164" i="26"/>
  <c r="AR164" i="26"/>
  <c r="AS164" i="26"/>
  <c r="AT164" i="26"/>
  <c r="AU164" i="26"/>
  <c r="AV164" i="26"/>
  <c r="AW164" i="26"/>
  <c r="AX164" i="26"/>
  <c r="AY164" i="26"/>
  <c r="AZ164" i="26"/>
  <c r="BA164" i="26"/>
  <c r="BB164" i="26"/>
  <c r="BC164" i="26"/>
  <c r="BD164" i="26"/>
  <c r="BE164" i="26"/>
  <c r="J166" i="26"/>
  <c r="L166" i="26"/>
  <c r="AA166" i="26"/>
  <c r="AB166" i="26"/>
  <c r="AC166" i="26"/>
  <c r="AD166" i="26"/>
  <c r="AE166" i="26"/>
  <c r="AF166" i="26"/>
  <c r="AG166" i="26"/>
  <c r="AH166" i="26"/>
  <c r="AI166" i="26"/>
  <c r="AJ166" i="26"/>
  <c r="AK166" i="26"/>
  <c r="AL166" i="26"/>
  <c r="AM166" i="26"/>
  <c r="AN166" i="26"/>
  <c r="AO166" i="26"/>
  <c r="AP166" i="26"/>
  <c r="AQ166" i="26"/>
  <c r="AR166" i="26"/>
  <c r="AS166" i="26"/>
  <c r="AT166" i="26"/>
  <c r="AU166" i="26"/>
  <c r="AV166" i="26"/>
  <c r="AW166" i="26"/>
  <c r="AX166" i="26"/>
  <c r="AY166" i="26"/>
  <c r="AZ166" i="26"/>
  <c r="BA166" i="26"/>
  <c r="BB166" i="26"/>
  <c r="BC166" i="26"/>
  <c r="BD166" i="26"/>
  <c r="BE166" i="26"/>
  <c r="J168" i="26"/>
  <c r="L168" i="26"/>
  <c r="AA168" i="26"/>
  <c r="AB168" i="26"/>
  <c r="AC168" i="26"/>
  <c r="AD168" i="26"/>
  <c r="AE168" i="26"/>
  <c r="AF168" i="26"/>
  <c r="AG168" i="26"/>
  <c r="AH168" i="26"/>
  <c r="AI168" i="26"/>
  <c r="AJ168" i="26"/>
  <c r="AK168" i="26"/>
  <c r="AL168" i="26"/>
  <c r="AM168" i="26"/>
  <c r="AN168" i="26"/>
  <c r="AO168" i="26"/>
  <c r="AP168" i="26"/>
  <c r="AQ168" i="26"/>
  <c r="AR168" i="26"/>
  <c r="AS168" i="26"/>
  <c r="AT168" i="26"/>
  <c r="AU168" i="26"/>
  <c r="AV168" i="26"/>
  <c r="AW168" i="26"/>
  <c r="AX168" i="26"/>
  <c r="AY168" i="26"/>
  <c r="AZ168" i="26"/>
  <c r="BA168" i="26"/>
  <c r="BB168" i="26"/>
  <c r="BC168" i="26"/>
  <c r="BD168" i="26"/>
  <c r="BE168" i="26"/>
  <c r="J170" i="26"/>
  <c r="L170" i="26"/>
  <c r="AA170" i="26"/>
  <c r="AB170" i="26"/>
  <c r="AC170" i="26"/>
  <c r="AD170" i="26"/>
  <c r="AE170" i="26"/>
  <c r="AF170" i="26"/>
  <c r="AG170" i="26"/>
  <c r="AH170" i="26"/>
  <c r="AI170" i="26"/>
  <c r="AJ170" i="26"/>
  <c r="AK170" i="26"/>
  <c r="AL170" i="26"/>
  <c r="AM170" i="26"/>
  <c r="AN170" i="26"/>
  <c r="AO170" i="26"/>
  <c r="AP170" i="26"/>
  <c r="AQ170" i="26"/>
  <c r="AR170" i="26"/>
  <c r="AS170" i="26"/>
  <c r="AT170" i="26"/>
  <c r="AU170" i="26"/>
  <c r="AV170" i="26"/>
  <c r="AW170" i="26"/>
  <c r="AX170" i="26"/>
  <c r="AY170" i="26"/>
  <c r="AZ170" i="26"/>
  <c r="BA170" i="26"/>
  <c r="BB170" i="26"/>
  <c r="BC170" i="26"/>
  <c r="BD170" i="26"/>
  <c r="BE170" i="26"/>
  <c r="J172" i="26"/>
  <c r="L172" i="26"/>
  <c r="AA172" i="26"/>
  <c r="AB172" i="26"/>
  <c r="AC172" i="26"/>
  <c r="AD172" i="26"/>
  <c r="AE172" i="26"/>
  <c r="AF172" i="26"/>
  <c r="AG172" i="26"/>
  <c r="AH172" i="26"/>
  <c r="AI172" i="26"/>
  <c r="AJ172" i="26"/>
  <c r="AK172" i="26"/>
  <c r="AL172" i="26"/>
  <c r="AM172" i="26"/>
  <c r="AN172" i="26"/>
  <c r="AO172" i="26"/>
  <c r="AP172" i="26"/>
  <c r="AQ172" i="26"/>
  <c r="AR172" i="26"/>
  <c r="AS172" i="26"/>
  <c r="AT172" i="26"/>
  <c r="AU172" i="26"/>
  <c r="AV172" i="26"/>
  <c r="AW172" i="26"/>
  <c r="AX172" i="26"/>
  <c r="AY172" i="26"/>
  <c r="AZ172" i="26"/>
  <c r="BA172" i="26"/>
  <c r="BB172" i="26"/>
  <c r="BC172" i="26"/>
  <c r="BD172" i="26"/>
  <c r="BE172" i="26"/>
  <c r="J174" i="26"/>
  <c r="L174" i="26"/>
  <c r="AA174" i="26"/>
  <c r="AB174" i="26"/>
  <c r="AC174" i="26"/>
  <c r="AD174" i="26"/>
  <c r="AE174" i="26"/>
  <c r="AF174" i="26"/>
  <c r="AG174" i="26"/>
  <c r="AH174" i="26"/>
  <c r="AI174" i="26"/>
  <c r="AJ174" i="26"/>
  <c r="AK174" i="26"/>
  <c r="AL174" i="26"/>
  <c r="AM174" i="26"/>
  <c r="AN174" i="26"/>
  <c r="AO174" i="26"/>
  <c r="AP174" i="26"/>
  <c r="AQ174" i="26"/>
  <c r="AR174" i="26"/>
  <c r="AS174" i="26"/>
  <c r="AT174" i="26"/>
  <c r="AU174" i="26"/>
  <c r="AV174" i="26"/>
  <c r="AW174" i="26"/>
  <c r="AX174" i="26"/>
  <c r="AY174" i="26"/>
  <c r="AZ174" i="26"/>
  <c r="BA174" i="26"/>
  <c r="BB174" i="26"/>
  <c r="BC174" i="26"/>
  <c r="BD174" i="26"/>
  <c r="BE174" i="26"/>
  <c r="J176" i="26"/>
  <c r="L176" i="26"/>
  <c r="AA176" i="26"/>
  <c r="AB176" i="26"/>
  <c r="AC176" i="26"/>
  <c r="AD176" i="26"/>
  <c r="AE176" i="26"/>
  <c r="AF176" i="26"/>
  <c r="AG176" i="26"/>
  <c r="AH176" i="26"/>
  <c r="AI176" i="26"/>
  <c r="AJ176" i="26"/>
  <c r="AK176" i="26"/>
  <c r="AL176" i="26"/>
  <c r="AM176" i="26"/>
  <c r="AN176" i="26"/>
  <c r="AO176" i="26"/>
  <c r="AP176" i="26"/>
  <c r="AQ176" i="26"/>
  <c r="AR176" i="26"/>
  <c r="AS176" i="26"/>
  <c r="AT176" i="26"/>
  <c r="AU176" i="26"/>
  <c r="AV176" i="26"/>
  <c r="AW176" i="26"/>
  <c r="AX176" i="26"/>
  <c r="AY176" i="26"/>
  <c r="AZ176" i="26"/>
  <c r="BA176" i="26"/>
  <c r="BB176" i="26"/>
  <c r="BC176" i="26"/>
  <c r="BD176" i="26"/>
  <c r="BE176" i="26"/>
  <c r="J178" i="26"/>
  <c r="L178" i="26"/>
  <c r="AA178" i="26"/>
  <c r="AB178" i="26"/>
  <c r="AC178" i="26"/>
  <c r="AD178" i="26"/>
  <c r="AE178" i="26"/>
  <c r="AF178" i="26"/>
  <c r="AG178" i="26"/>
  <c r="AH178" i="26"/>
  <c r="AI178" i="26"/>
  <c r="AJ178" i="26"/>
  <c r="AK178" i="26"/>
  <c r="AL178" i="26"/>
  <c r="AM178" i="26"/>
  <c r="AN178" i="26"/>
  <c r="AO178" i="26"/>
  <c r="AP178" i="26"/>
  <c r="AQ178" i="26"/>
  <c r="AR178" i="26"/>
  <c r="AS178" i="26"/>
  <c r="AT178" i="26"/>
  <c r="AU178" i="26"/>
  <c r="AV178" i="26"/>
  <c r="AW178" i="26"/>
  <c r="AX178" i="26"/>
  <c r="AY178" i="26"/>
  <c r="AZ178" i="26"/>
  <c r="BA178" i="26"/>
  <c r="BB178" i="26"/>
  <c r="BC178" i="26"/>
  <c r="BD178" i="26"/>
  <c r="BE178" i="26"/>
  <c r="J180" i="26"/>
  <c r="L180" i="26"/>
  <c r="AA180" i="26"/>
  <c r="AB180" i="26"/>
  <c r="AC180" i="26"/>
  <c r="AD180" i="26"/>
  <c r="AE180" i="26"/>
  <c r="AF180" i="26"/>
  <c r="AG180" i="26"/>
  <c r="AH180" i="26"/>
  <c r="AI180" i="26"/>
  <c r="AJ180" i="26"/>
  <c r="AK180" i="26"/>
  <c r="AL180" i="26"/>
  <c r="AM180" i="26"/>
  <c r="AN180" i="26"/>
  <c r="AO180" i="26"/>
  <c r="AP180" i="26"/>
  <c r="AQ180" i="26"/>
  <c r="AR180" i="26"/>
  <c r="AS180" i="26"/>
  <c r="AT180" i="26"/>
  <c r="AU180" i="26"/>
  <c r="AV180" i="26"/>
  <c r="AW180" i="26"/>
  <c r="AX180" i="26"/>
  <c r="AY180" i="26"/>
  <c r="AZ180" i="26"/>
  <c r="BA180" i="26"/>
  <c r="BB180" i="26"/>
  <c r="BC180" i="26"/>
  <c r="BD180" i="26"/>
  <c r="BE180" i="26"/>
  <c r="J182" i="26"/>
  <c r="L182" i="26"/>
  <c r="AA182" i="26"/>
  <c r="AB182" i="26"/>
  <c r="AC182" i="26"/>
  <c r="AD182" i="26"/>
  <c r="AE182" i="26"/>
  <c r="AF182" i="26"/>
  <c r="AG182" i="26"/>
  <c r="AH182" i="26"/>
  <c r="AI182" i="26"/>
  <c r="AJ182" i="26"/>
  <c r="AK182" i="26"/>
  <c r="AL182" i="26"/>
  <c r="AM182" i="26"/>
  <c r="AN182" i="26"/>
  <c r="AO182" i="26"/>
  <c r="AP182" i="26"/>
  <c r="AQ182" i="26"/>
  <c r="AR182" i="26"/>
  <c r="AS182" i="26"/>
  <c r="AT182" i="26"/>
  <c r="AU182" i="26"/>
  <c r="AV182" i="26"/>
  <c r="AW182" i="26"/>
  <c r="AX182" i="26"/>
  <c r="AY182" i="26"/>
  <c r="AZ182" i="26"/>
  <c r="BA182" i="26"/>
  <c r="BB182" i="26"/>
  <c r="BC182" i="26"/>
  <c r="BD182" i="26"/>
  <c r="BE182" i="26"/>
  <c r="J184" i="26"/>
  <c r="L184" i="26"/>
  <c r="AA184" i="26"/>
  <c r="AB184" i="26"/>
  <c r="AC184" i="26"/>
  <c r="AD184" i="26"/>
  <c r="AE184" i="26"/>
  <c r="AF184" i="26"/>
  <c r="AG184" i="26"/>
  <c r="AH184" i="26"/>
  <c r="AI184" i="26"/>
  <c r="AJ184" i="26"/>
  <c r="AK184" i="26"/>
  <c r="AL184" i="26"/>
  <c r="AM184" i="26"/>
  <c r="AN184" i="26"/>
  <c r="AO184" i="26"/>
  <c r="AP184" i="26"/>
  <c r="AQ184" i="26"/>
  <c r="AR184" i="26"/>
  <c r="AS184" i="26"/>
  <c r="AT184" i="26"/>
  <c r="AU184" i="26"/>
  <c r="AV184" i="26"/>
  <c r="AW184" i="26"/>
  <c r="AX184" i="26"/>
  <c r="AY184" i="26"/>
  <c r="AZ184" i="26"/>
  <c r="BA184" i="26"/>
  <c r="BB184" i="26"/>
  <c r="BC184" i="26"/>
  <c r="BD184" i="26"/>
  <c r="BE184" i="26"/>
  <c r="J186" i="26"/>
  <c r="L186" i="26"/>
  <c r="AA186" i="26"/>
  <c r="AB186" i="26"/>
  <c r="AC186" i="26"/>
  <c r="AD186" i="26"/>
  <c r="AE186" i="26"/>
  <c r="AF186" i="26"/>
  <c r="AG186" i="26"/>
  <c r="AH186" i="26"/>
  <c r="AI186" i="26"/>
  <c r="AJ186" i="26"/>
  <c r="AK186" i="26"/>
  <c r="AL186" i="26"/>
  <c r="AM186" i="26"/>
  <c r="AN186" i="26"/>
  <c r="AO186" i="26"/>
  <c r="AP186" i="26"/>
  <c r="AQ186" i="26"/>
  <c r="AR186" i="26"/>
  <c r="AS186" i="26"/>
  <c r="AT186" i="26"/>
  <c r="AU186" i="26"/>
  <c r="AV186" i="26"/>
  <c r="AW186" i="26"/>
  <c r="AX186" i="26"/>
  <c r="AY186" i="26"/>
  <c r="AZ186" i="26"/>
  <c r="BA186" i="26"/>
  <c r="BB186" i="26"/>
  <c r="BC186" i="26"/>
  <c r="BD186" i="26"/>
  <c r="BE186" i="26"/>
  <c r="J188" i="26"/>
  <c r="L188" i="26"/>
  <c r="AA188" i="26"/>
  <c r="AB188" i="26"/>
  <c r="AC188" i="26"/>
  <c r="AD188" i="26"/>
  <c r="AE188" i="26"/>
  <c r="AF188" i="26"/>
  <c r="AG188" i="26"/>
  <c r="AH188" i="26"/>
  <c r="AI188" i="26"/>
  <c r="AJ188" i="26"/>
  <c r="AK188" i="26"/>
  <c r="AL188" i="26"/>
  <c r="AM188" i="26"/>
  <c r="AN188" i="26"/>
  <c r="AO188" i="26"/>
  <c r="AP188" i="26"/>
  <c r="AQ188" i="26"/>
  <c r="AR188" i="26"/>
  <c r="AS188" i="26"/>
  <c r="AT188" i="26"/>
  <c r="AU188" i="26"/>
  <c r="AV188" i="26"/>
  <c r="AW188" i="26"/>
  <c r="AX188" i="26"/>
  <c r="AY188" i="26"/>
  <c r="AZ188" i="26"/>
  <c r="BA188" i="26"/>
  <c r="BB188" i="26"/>
  <c r="BC188" i="26"/>
  <c r="BD188" i="26"/>
  <c r="BE188" i="26"/>
  <c r="J190" i="26"/>
  <c r="L190" i="26"/>
  <c r="AA190" i="26"/>
  <c r="AB190" i="26"/>
  <c r="AC190" i="26"/>
  <c r="AD190" i="26"/>
  <c r="AE190" i="26"/>
  <c r="AF190" i="26"/>
  <c r="AG190" i="26"/>
  <c r="AH190" i="26"/>
  <c r="AI190" i="26"/>
  <c r="AJ190" i="26"/>
  <c r="AK190" i="26"/>
  <c r="AL190" i="26"/>
  <c r="AM190" i="26"/>
  <c r="AN190" i="26"/>
  <c r="AO190" i="26"/>
  <c r="AP190" i="26"/>
  <c r="AQ190" i="26"/>
  <c r="AR190" i="26"/>
  <c r="AS190" i="26"/>
  <c r="AT190" i="26"/>
  <c r="AU190" i="26"/>
  <c r="AV190" i="26"/>
  <c r="AW190" i="26"/>
  <c r="AX190" i="26"/>
  <c r="AY190" i="26"/>
  <c r="AZ190" i="26"/>
  <c r="BA190" i="26"/>
  <c r="BB190" i="26"/>
  <c r="BC190" i="26"/>
  <c r="BD190" i="26"/>
  <c r="BE190" i="26"/>
  <c r="J192" i="26"/>
  <c r="L192" i="26"/>
  <c r="AA192" i="26"/>
  <c r="AB192" i="26"/>
  <c r="AC192" i="26"/>
  <c r="AD192" i="26"/>
  <c r="AE192" i="26"/>
  <c r="AF192" i="26"/>
  <c r="AG192" i="26"/>
  <c r="AH192" i="26"/>
  <c r="AI192" i="26"/>
  <c r="AJ192" i="26"/>
  <c r="AK192" i="26"/>
  <c r="AL192" i="26"/>
  <c r="AM192" i="26"/>
  <c r="AN192" i="26"/>
  <c r="AO192" i="26"/>
  <c r="AP192" i="26"/>
  <c r="AQ192" i="26"/>
  <c r="AR192" i="26"/>
  <c r="AS192" i="26"/>
  <c r="AT192" i="26"/>
  <c r="AU192" i="26"/>
  <c r="AV192" i="26"/>
  <c r="AW192" i="26"/>
  <c r="AX192" i="26"/>
  <c r="AY192" i="26"/>
  <c r="AZ192" i="26"/>
  <c r="BA192" i="26"/>
  <c r="BB192" i="26"/>
  <c r="BC192" i="26"/>
  <c r="BD192" i="26"/>
  <c r="BE192" i="26"/>
  <c r="J194" i="26"/>
  <c r="L194" i="26"/>
  <c r="AA194" i="26"/>
  <c r="AB194" i="26"/>
  <c r="AC194" i="26"/>
  <c r="AD194" i="26"/>
  <c r="AE194" i="26"/>
  <c r="AF194" i="26"/>
  <c r="AG194" i="26"/>
  <c r="AH194" i="26"/>
  <c r="AI194" i="26"/>
  <c r="AJ194" i="26"/>
  <c r="AK194" i="26"/>
  <c r="AL194" i="26"/>
  <c r="AM194" i="26"/>
  <c r="AN194" i="26"/>
  <c r="AO194" i="26"/>
  <c r="AP194" i="26"/>
  <c r="AQ194" i="26"/>
  <c r="AR194" i="26"/>
  <c r="AS194" i="26"/>
  <c r="AT194" i="26"/>
  <c r="AU194" i="26"/>
  <c r="AV194" i="26"/>
  <c r="AW194" i="26"/>
  <c r="AX194" i="26"/>
  <c r="AY194" i="26"/>
  <c r="AZ194" i="26"/>
  <c r="BA194" i="26"/>
  <c r="BB194" i="26"/>
  <c r="BC194" i="26"/>
  <c r="BD194" i="26"/>
  <c r="BE194" i="26"/>
  <c r="J196" i="26"/>
  <c r="L196" i="26"/>
  <c r="AA196" i="26"/>
  <c r="AB196" i="26"/>
  <c r="AC196" i="26"/>
  <c r="AD196" i="26"/>
  <c r="AE196" i="26"/>
  <c r="AF196" i="26"/>
  <c r="AG196" i="26"/>
  <c r="AH196" i="26"/>
  <c r="AI196" i="26"/>
  <c r="AJ196" i="26"/>
  <c r="AK196" i="26"/>
  <c r="AL196" i="26"/>
  <c r="AM196" i="26"/>
  <c r="AN196" i="26"/>
  <c r="AO196" i="26"/>
  <c r="AP196" i="26"/>
  <c r="AQ196" i="26"/>
  <c r="AR196" i="26"/>
  <c r="AS196" i="26"/>
  <c r="AT196" i="26"/>
  <c r="AU196" i="26"/>
  <c r="AV196" i="26"/>
  <c r="AW196" i="26"/>
  <c r="AX196" i="26"/>
  <c r="AY196" i="26"/>
  <c r="AZ196" i="26"/>
  <c r="BA196" i="26"/>
  <c r="BB196" i="26"/>
  <c r="BC196" i="26"/>
  <c r="BD196" i="26"/>
  <c r="BE196" i="26"/>
  <c r="J198" i="26"/>
  <c r="L198" i="26"/>
  <c r="AA198" i="26"/>
  <c r="AB198" i="26"/>
  <c r="AC198" i="26"/>
  <c r="AD198" i="26"/>
  <c r="AE198" i="26"/>
  <c r="AF198" i="26"/>
  <c r="AG198" i="26"/>
  <c r="AH198" i="26"/>
  <c r="AI198" i="26"/>
  <c r="AJ198" i="26"/>
  <c r="AK198" i="26"/>
  <c r="AL198" i="26"/>
  <c r="AM198" i="26"/>
  <c r="AN198" i="26"/>
  <c r="AO198" i="26"/>
  <c r="AP198" i="26"/>
  <c r="AQ198" i="26"/>
  <c r="AR198" i="26"/>
  <c r="AS198" i="26"/>
  <c r="AT198" i="26"/>
  <c r="AU198" i="26"/>
  <c r="AV198" i="26"/>
  <c r="AW198" i="26"/>
  <c r="AX198" i="26"/>
  <c r="AY198" i="26"/>
  <c r="AZ198" i="26"/>
  <c r="BA198" i="26"/>
  <c r="BB198" i="26"/>
  <c r="BC198" i="26"/>
  <c r="BD198" i="26"/>
  <c r="BE198" i="26"/>
  <c r="J200" i="26"/>
  <c r="L200" i="26"/>
  <c r="AA200" i="26"/>
  <c r="AB200" i="26"/>
  <c r="AC200" i="26"/>
  <c r="AD200" i="26"/>
  <c r="AE200" i="26"/>
  <c r="AF200" i="26"/>
  <c r="AG200" i="26"/>
  <c r="AH200" i="26"/>
  <c r="AI200" i="26"/>
  <c r="AJ200" i="26"/>
  <c r="AK200" i="26"/>
  <c r="AL200" i="26"/>
  <c r="AM200" i="26"/>
  <c r="AN200" i="26"/>
  <c r="AO200" i="26"/>
  <c r="AP200" i="26"/>
  <c r="AQ200" i="26"/>
  <c r="AR200" i="26"/>
  <c r="AS200" i="26"/>
  <c r="AT200" i="26"/>
  <c r="AU200" i="26"/>
  <c r="AV200" i="26"/>
  <c r="AW200" i="26"/>
  <c r="AX200" i="26"/>
  <c r="AY200" i="26"/>
  <c r="AZ200" i="26"/>
  <c r="BA200" i="26"/>
  <c r="BB200" i="26"/>
  <c r="BC200" i="26"/>
  <c r="BD200" i="26"/>
  <c r="BE200" i="26"/>
  <c r="J202" i="26"/>
  <c r="L202" i="26"/>
  <c r="AA202" i="26"/>
  <c r="AB202" i="26"/>
  <c r="AC202" i="26"/>
  <c r="AD202" i="26"/>
  <c r="AE202" i="26"/>
  <c r="AF202" i="26"/>
  <c r="AG202" i="26"/>
  <c r="AH202" i="26"/>
  <c r="AI202" i="26"/>
  <c r="AJ202" i="26"/>
  <c r="AK202" i="26"/>
  <c r="AL202" i="26"/>
  <c r="AM202" i="26"/>
  <c r="AN202" i="26"/>
  <c r="AO202" i="26"/>
  <c r="AP202" i="26"/>
  <c r="AQ202" i="26"/>
  <c r="AR202" i="26"/>
  <c r="AS202" i="26"/>
  <c r="AT202" i="26"/>
  <c r="AU202" i="26"/>
  <c r="AV202" i="26"/>
  <c r="AW202" i="26"/>
  <c r="AX202" i="26"/>
  <c r="AY202" i="26"/>
  <c r="AZ202" i="26"/>
  <c r="BA202" i="26"/>
  <c r="BB202" i="26"/>
  <c r="BC202" i="26"/>
  <c r="BD202" i="26"/>
  <c r="BE202" i="26"/>
  <c r="J204" i="26"/>
  <c r="L204" i="26"/>
  <c r="AA204" i="26"/>
  <c r="AB204" i="26"/>
  <c r="AC204" i="26"/>
  <c r="AD204" i="26"/>
  <c r="AE204" i="26"/>
  <c r="AF204" i="26"/>
  <c r="AG204" i="26"/>
  <c r="AH204" i="26"/>
  <c r="AI204" i="26"/>
  <c r="AJ204" i="26"/>
  <c r="AK204" i="26"/>
  <c r="AL204" i="26"/>
  <c r="AM204" i="26"/>
  <c r="AN204" i="26"/>
  <c r="AO204" i="26"/>
  <c r="AP204" i="26"/>
  <c r="AQ204" i="26"/>
  <c r="AR204" i="26"/>
  <c r="AS204" i="26"/>
  <c r="AT204" i="26"/>
  <c r="AU204" i="26"/>
  <c r="AV204" i="26"/>
  <c r="AW204" i="26"/>
  <c r="AX204" i="26"/>
  <c r="AY204" i="26"/>
  <c r="AZ204" i="26"/>
  <c r="BA204" i="26"/>
  <c r="BB204" i="26"/>
  <c r="BC204" i="26"/>
  <c r="BD204" i="26"/>
  <c r="BE204" i="26"/>
  <c r="J206" i="26"/>
  <c r="L206" i="26"/>
  <c r="AA206" i="26"/>
  <c r="AB206" i="26"/>
  <c r="AC206" i="26"/>
  <c r="AD206" i="26"/>
  <c r="AE206" i="26"/>
  <c r="AF206" i="26"/>
  <c r="AG206" i="26"/>
  <c r="AH206" i="26"/>
  <c r="AI206" i="26"/>
  <c r="AJ206" i="26"/>
  <c r="AK206" i="26"/>
  <c r="AL206" i="26"/>
  <c r="AM206" i="26"/>
  <c r="AN206" i="26"/>
  <c r="AO206" i="26"/>
  <c r="AP206" i="26"/>
  <c r="AQ206" i="26"/>
  <c r="AR206" i="26"/>
  <c r="AS206" i="26"/>
  <c r="AT206" i="26"/>
  <c r="AU206" i="26"/>
  <c r="AV206" i="26"/>
  <c r="AW206" i="26"/>
  <c r="AX206" i="26"/>
  <c r="AY206" i="26"/>
  <c r="AZ206" i="26"/>
  <c r="BA206" i="26"/>
  <c r="BB206" i="26"/>
  <c r="BC206" i="26"/>
  <c r="BD206" i="26"/>
  <c r="BE206" i="26"/>
  <c r="J208" i="26"/>
  <c r="L208" i="26"/>
  <c r="AA208" i="26"/>
  <c r="AB208" i="26"/>
  <c r="AC208" i="26"/>
  <c r="AD208" i="26"/>
  <c r="AE208" i="26"/>
  <c r="AF208" i="26"/>
  <c r="AG208" i="26"/>
  <c r="AH208" i="26"/>
  <c r="AI208" i="26"/>
  <c r="AJ208" i="26"/>
  <c r="AK208" i="26"/>
  <c r="AL208" i="26"/>
  <c r="AM208" i="26"/>
  <c r="AN208" i="26"/>
  <c r="AO208" i="26"/>
  <c r="AP208" i="26"/>
  <c r="AQ208" i="26"/>
  <c r="AR208" i="26"/>
  <c r="AS208" i="26"/>
  <c r="AT208" i="26"/>
  <c r="AU208" i="26"/>
  <c r="AV208" i="26"/>
  <c r="AW208" i="26"/>
  <c r="AX208" i="26"/>
  <c r="AY208" i="26"/>
  <c r="AZ208" i="26"/>
  <c r="BA208" i="26"/>
  <c r="BB208" i="26"/>
  <c r="BC208" i="26"/>
  <c r="BD208" i="26"/>
  <c r="BE208" i="26"/>
  <c r="J210" i="26"/>
  <c r="L210" i="26"/>
  <c r="AA210" i="26"/>
  <c r="AB210" i="26"/>
  <c r="AC210" i="26"/>
  <c r="AD210" i="26"/>
  <c r="AE210" i="26"/>
  <c r="AF210" i="26"/>
  <c r="AG210" i="26"/>
  <c r="AH210" i="26"/>
  <c r="AI210" i="26"/>
  <c r="AJ210" i="26"/>
  <c r="AK210" i="26"/>
  <c r="AL210" i="26"/>
  <c r="AM210" i="26"/>
  <c r="AN210" i="26"/>
  <c r="AO210" i="26"/>
  <c r="AP210" i="26"/>
  <c r="AQ210" i="26"/>
  <c r="AR210" i="26"/>
  <c r="AS210" i="26"/>
  <c r="AT210" i="26"/>
  <c r="AU210" i="26"/>
  <c r="AV210" i="26"/>
  <c r="AW210" i="26"/>
  <c r="AX210" i="26"/>
  <c r="AY210" i="26"/>
  <c r="AZ210" i="26"/>
  <c r="BA210" i="26"/>
  <c r="BB210" i="26"/>
  <c r="BC210" i="26"/>
  <c r="BD210" i="26"/>
  <c r="BE210" i="26"/>
  <c r="J212" i="26"/>
  <c r="L212" i="26"/>
  <c r="AA212" i="26"/>
  <c r="AB212" i="26"/>
  <c r="AC212" i="26"/>
  <c r="AD212" i="26"/>
  <c r="AE212" i="26"/>
  <c r="AF212" i="26"/>
  <c r="AG212" i="26"/>
  <c r="AH212" i="26"/>
  <c r="AI212" i="26"/>
  <c r="AJ212" i="26"/>
  <c r="AK212" i="26"/>
  <c r="AL212" i="26"/>
  <c r="AM212" i="26"/>
  <c r="AN212" i="26"/>
  <c r="AO212" i="26"/>
  <c r="AP212" i="26"/>
  <c r="AQ212" i="26"/>
  <c r="AR212" i="26"/>
  <c r="AS212" i="26"/>
  <c r="AT212" i="26"/>
  <c r="AU212" i="26"/>
  <c r="AV212" i="26"/>
  <c r="AW212" i="26"/>
  <c r="AX212" i="26"/>
  <c r="AY212" i="26"/>
  <c r="AZ212" i="26"/>
  <c r="BA212" i="26"/>
  <c r="BB212" i="26"/>
  <c r="BC212" i="26"/>
  <c r="BD212" i="26"/>
  <c r="BE212" i="26"/>
  <c r="J214" i="26"/>
  <c r="L214" i="26"/>
  <c r="AA214" i="26"/>
  <c r="AB214" i="26"/>
  <c r="AC214" i="26"/>
  <c r="AD214" i="26"/>
  <c r="AE214" i="26"/>
  <c r="AF214" i="26"/>
  <c r="AG214" i="26"/>
  <c r="AH214" i="26"/>
  <c r="AI214" i="26"/>
  <c r="AJ214" i="26"/>
  <c r="AK214" i="26"/>
  <c r="AL214" i="26"/>
  <c r="AM214" i="26"/>
  <c r="AN214" i="26"/>
  <c r="AO214" i="26"/>
  <c r="AP214" i="26"/>
  <c r="AQ214" i="26"/>
  <c r="AR214" i="26"/>
  <c r="AS214" i="26"/>
  <c r="AT214" i="26"/>
  <c r="AU214" i="26"/>
  <c r="AV214" i="26"/>
  <c r="AW214" i="26"/>
  <c r="AX214" i="26"/>
  <c r="AY214" i="26"/>
  <c r="AZ214" i="26"/>
  <c r="BA214" i="26"/>
  <c r="BB214" i="26"/>
  <c r="BC214" i="26"/>
  <c r="BD214" i="26"/>
  <c r="BE214" i="26"/>
  <c r="J216" i="26"/>
  <c r="L216" i="26"/>
  <c r="AA216" i="26"/>
  <c r="AB216" i="26"/>
  <c r="AC216" i="26"/>
  <c r="AD216" i="26"/>
  <c r="AE216" i="26"/>
  <c r="AF216" i="26"/>
  <c r="AG216" i="26"/>
  <c r="AH216" i="26"/>
  <c r="AI216" i="26"/>
  <c r="AJ216" i="26"/>
  <c r="AK216" i="26"/>
  <c r="AL216" i="26"/>
  <c r="AM216" i="26"/>
  <c r="AN216" i="26"/>
  <c r="AO216" i="26"/>
  <c r="AP216" i="26"/>
  <c r="AQ216" i="26"/>
  <c r="AR216" i="26"/>
  <c r="AS216" i="26"/>
  <c r="AT216" i="26"/>
  <c r="AU216" i="26"/>
  <c r="AV216" i="26"/>
  <c r="AW216" i="26"/>
  <c r="AX216" i="26"/>
  <c r="AY216" i="26"/>
  <c r="AZ216" i="26"/>
  <c r="BA216" i="26"/>
  <c r="BB216" i="26"/>
  <c r="BC216" i="26"/>
  <c r="BD216" i="26"/>
  <c r="BE216" i="26"/>
  <c r="V226" i="26"/>
  <c r="X226" i="26"/>
  <c r="O231" i="26" s="1"/>
  <c r="Y231" i="26" s="1"/>
  <c r="T236" i="26" s="1"/>
  <c r="AA226" i="26"/>
  <c r="O236" i="26" s="1"/>
  <c r="AL226" i="26"/>
  <c r="AN226" i="26"/>
  <c r="AQ226" i="26"/>
  <c r="AE236" i="26" s="1"/>
  <c r="AL228" i="26"/>
  <c r="O230" i="26"/>
  <c r="T230" i="26"/>
  <c r="T231" i="26"/>
  <c r="AF2" i="25"/>
  <c r="W15" i="25" s="1"/>
  <c r="W16" i="25" s="1"/>
  <c r="BB12" i="25"/>
  <c r="AY14" i="25"/>
  <c r="AY15" i="25" s="1"/>
  <c r="AY16" i="25" s="1"/>
  <c r="AZ14" i="25"/>
  <c r="AZ15" i="25" s="1"/>
  <c r="AZ16" i="25" s="1"/>
  <c r="BA14" i="25"/>
  <c r="BA15" i="25" s="1"/>
  <c r="BA16" i="25" s="1"/>
  <c r="X15" i="25"/>
  <c r="X16" i="25" s="1"/>
  <c r="Y15" i="25"/>
  <c r="Y16" i="25" s="1"/>
  <c r="AT15" i="25"/>
  <c r="AT16" i="25" s="1"/>
  <c r="AV15" i="25"/>
  <c r="AV16" i="25" s="1"/>
  <c r="B17" i="25"/>
  <c r="B19" i="25" s="1"/>
  <c r="F18" i="25"/>
  <c r="H18" i="25"/>
  <c r="W18" i="25"/>
  <c r="X18" i="25"/>
  <c r="Y18" i="25"/>
  <c r="Z18" i="25"/>
  <c r="AA18" i="25"/>
  <c r="AB18" i="25"/>
  <c r="AC18" i="25"/>
  <c r="AD18" i="25"/>
  <c r="AE18" i="25"/>
  <c r="AF18" i="25"/>
  <c r="AG18" i="25"/>
  <c r="AH18" i="25"/>
  <c r="AI18" i="25"/>
  <c r="AJ18" i="25"/>
  <c r="AK18" i="25"/>
  <c r="AL18" i="25"/>
  <c r="AM18" i="25"/>
  <c r="AN18" i="25"/>
  <c r="AO18" i="25"/>
  <c r="AP18" i="25"/>
  <c r="AQ18" i="25"/>
  <c r="AR18" i="25"/>
  <c r="AS18" i="25"/>
  <c r="AT18" i="25"/>
  <c r="AU18" i="25"/>
  <c r="AV18" i="25"/>
  <c r="AW18" i="25"/>
  <c r="AX18" i="25"/>
  <c r="AY18" i="25"/>
  <c r="AZ18" i="25"/>
  <c r="BA18" i="25"/>
  <c r="F20" i="25"/>
  <c r="H20" i="25"/>
  <c r="W20" i="25"/>
  <c r="X20" i="25"/>
  <c r="Y20" i="25"/>
  <c r="Z20" i="25"/>
  <c r="AA20" i="25"/>
  <c r="AB20" i="25"/>
  <c r="AC20" i="25"/>
  <c r="AD20" i="25"/>
  <c r="AE20" i="25"/>
  <c r="AF20" i="25"/>
  <c r="AG20" i="25"/>
  <c r="AH20" i="25"/>
  <c r="AI20" i="25"/>
  <c r="AJ20" i="25"/>
  <c r="AK20" i="25"/>
  <c r="AL20" i="25"/>
  <c r="AM20" i="25"/>
  <c r="AN20" i="25"/>
  <c r="AO20" i="25"/>
  <c r="AP20" i="25"/>
  <c r="AQ20" i="25"/>
  <c r="AR20" i="25"/>
  <c r="AS20" i="25"/>
  <c r="AT20" i="25"/>
  <c r="AU20" i="25"/>
  <c r="AV20" i="25"/>
  <c r="AW20" i="25"/>
  <c r="AX20" i="25"/>
  <c r="AY20" i="25"/>
  <c r="AZ20" i="25"/>
  <c r="BA20" i="25"/>
  <c r="B21" i="25"/>
  <c r="B23" i="25" s="1"/>
  <c r="B25" i="25" s="1"/>
  <c r="B27" i="25" s="1"/>
  <c r="B29" i="25" s="1"/>
  <c r="B31" i="25" s="1"/>
  <c r="B33" i="25" s="1"/>
  <c r="B35" i="25" s="1"/>
  <c r="B37" i="25" s="1"/>
  <c r="B39" i="25" s="1"/>
  <c r="B41" i="25" s="1"/>
  <c r="B43" i="25" s="1"/>
  <c r="B45" i="25" s="1"/>
  <c r="B47" i="25" s="1"/>
  <c r="B49" i="25" s="1"/>
  <c r="B51" i="25" s="1"/>
  <c r="B53" i="25" s="1"/>
  <c r="B55" i="25" s="1"/>
  <c r="B57" i="25" s="1"/>
  <c r="B59" i="25" s="1"/>
  <c r="B61" i="25" s="1"/>
  <c r="B63" i="25" s="1"/>
  <c r="B65" i="25" s="1"/>
  <c r="B67" i="25" s="1"/>
  <c r="B69" i="25" s="1"/>
  <c r="B71" i="25" s="1"/>
  <c r="B73" i="25" s="1"/>
  <c r="B75" i="25" s="1"/>
  <c r="B77" i="25" s="1"/>
  <c r="B79" i="25" s="1"/>
  <c r="B81" i="25" s="1"/>
  <c r="B83" i="25" s="1"/>
  <c r="B85" i="25" s="1"/>
  <c r="B87" i="25" s="1"/>
  <c r="B89" i="25" s="1"/>
  <c r="B91" i="25" s="1"/>
  <c r="B93" i="25" s="1"/>
  <c r="B95" i="25" s="1"/>
  <c r="B97" i="25" s="1"/>
  <c r="B99" i="25" s="1"/>
  <c r="B101" i="25" s="1"/>
  <c r="B103" i="25" s="1"/>
  <c r="B105" i="25" s="1"/>
  <c r="B107" i="25" s="1"/>
  <c r="B109" i="25" s="1"/>
  <c r="B111" i="25" s="1"/>
  <c r="B113" i="25" s="1"/>
  <c r="B115" i="25" s="1"/>
  <c r="B117" i="25" s="1"/>
  <c r="B119" i="25" s="1"/>
  <c r="B121" i="25" s="1"/>
  <c r="B123" i="25" s="1"/>
  <c r="B125" i="25" s="1"/>
  <c r="B127" i="25" s="1"/>
  <c r="B129" i="25" s="1"/>
  <c r="B131" i="25" s="1"/>
  <c r="B133" i="25" s="1"/>
  <c r="B135" i="25" s="1"/>
  <c r="B137" i="25" s="1"/>
  <c r="B139" i="25" s="1"/>
  <c r="B141" i="25" s="1"/>
  <c r="B143" i="25" s="1"/>
  <c r="B145" i="25" s="1"/>
  <c r="B147" i="25" s="1"/>
  <c r="B149" i="25" s="1"/>
  <c r="B151" i="25" s="1"/>
  <c r="B153" i="25" s="1"/>
  <c r="B155" i="25" s="1"/>
  <c r="B157" i="25" s="1"/>
  <c r="B159" i="25" s="1"/>
  <c r="B161" i="25" s="1"/>
  <c r="B163" i="25" s="1"/>
  <c r="B165" i="25" s="1"/>
  <c r="B167" i="25" s="1"/>
  <c r="B169" i="25" s="1"/>
  <c r="B171" i="25" s="1"/>
  <c r="B173" i="25" s="1"/>
  <c r="B175" i="25" s="1"/>
  <c r="B177" i="25" s="1"/>
  <c r="B179" i="25" s="1"/>
  <c r="B181" i="25" s="1"/>
  <c r="B183" i="25" s="1"/>
  <c r="B185" i="25" s="1"/>
  <c r="B187" i="25" s="1"/>
  <c r="B189" i="25" s="1"/>
  <c r="B191" i="25" s="1"/>
  <c r="B193" i="25" s="1"/>
  <c r="B195" i="25" s="1"/>
  <c r="B197" i="25" s="1"/>
  <c r="B199" i="25" s="1"/>
  <c r="B201" i="25" s="1"/>
  <c r="B203" i="25" s="1"/>
  <c r="B205" i="25" s="1"/>
  <c r="B207" i="25" s="1"/>
  <c r="B209" i="25" s="1"/>
  <c r="B211" i="25" s="1"/>
  <c r="B213" i="25" s="1"/>
  <c r="B215" i="25" s="1"/>
  <c r="F22" i="25"/>
  <c r="H22" i="25"/>
  <c r="W22" i="25"/>
  <c r="X22" i="25"/>
  <c r="Y22" i="25"/>
  <c r="Z22" i="25"/>
  <c r="AA22" i="25"/>
  <c r="AB22" i="25"/>
  <c r="AC22" i="25"/>
  <c r="AD22" i="25"/>
  <c r="AE22" i="25"/>
  <c r="AF22" i="25"/>
  <c r="AG22" i="25"/>
  <c r="AH22" i="25"/>
  <c r="AI22" i="25"/>
  <c r="AJ22" i="25"/>
  <c r="AK22" i="25"/>
  <c r="AL22" i="25"/>
  <c r="AM22" i="25"/>
  <c r="AN22" i="25"/>
  <c r="AO22" i="25"/>
  <c r="AP22" i="25"/>
  <c r="AQ22" i="25"/>
  <c r="AR22" i="25"/>
  <c r="AS22" i="25"/>
  <c r="AT22" i="25"/>
  <c r="AU22" i="25"/>
  <c r="AV22" i="25"/>
  <c r="AW22" i="25"/>
  <c r="AX22" i="25"/>
  <c r="AY22" i="25"/>
  <c r="AZ22" i="25"/>
  <c r="BA22" i="25"/>
  <c r="F24" i="25"/>
  <c r="O222" i="25" s="1"/>
  <c r="H24" i="25"/>
  <c r="W24" i="25"/>
  <c r="X24" i="25"/>
  <c r="Y24" i="25"/>
  <c r="Z24" i="25"/>
  <c r="AA24" i="25"/>
  <c r="AB24" i="25"/>
  <c r="AC24" i="25"/>
  <c r="AD24" i="25"/>
  <c r="AE24" i="25"/>
  <c r="AF24" i="25"/>
  <c r="AG24" i="25"/>
  <c r="AH24" i="25"/>
  <c r="AI24" i="25"/>
  <c r="AJ24" i="25"/>
  <c r="AK24" i="25"/>
  <c r="AL24" i="25"/>
  <c r="AM24" i="25"/>
  <c r="AN24" i="25"/>
  <c r="AO24" i="25"/>
  <c r="AP24" i="25"/>
  <c r="AQ24" i="25"/>
  <c r="AR24" i="25"/>
  <c r="AS24" i="25"/>
  <c r="AT24" i="25"/>
  <c r="AU24" i="25"/>
  <c r="AV24" i="25"/>
  <c r="AW24" i="25"/>
  <c r="AX24" i="25"/>
  <c r="AY24" i="25"/>
  <c r="AZ24" i="25"/>
  <c r="BA24" i="25"/>
  <c r="F26" i="25"/>
  <c r="H26" i="25"/>
  <c r="W26" i="25"/>
  <c r="X26" i="25"/>
  <c r="Y26" i="25"/>
  <c r="Z26" i="25"/>
  <c r="AA26" i="25"/>
  <c r="AB26" i="25"/>
  <c r="AC26" i="25"/>
  <c r="AD26" i="25"/>
  <c r="AE26" i="25"/>
  <c r="AF26" i="25"/>
  <c r="AG26" i="25"/>
  <c r="AH26" i="25"/>
  <c r="AI26" i="25"/>
  <c r="AJ26" i="25"/>
  <c r="AK26" i="25"/>
  <c r="AL26" i="25"/>
  <c r="AM26" i="25"/>
  <c r="AN26" i="25"/>
  <c r="AO26" i="25"/>
  <c r="AP26" i="25"/>
  <c r="AQ26" i="25"/>
  <c r="AR26" i="25"/>
  <c r="AS26" i="25"/>
  <c r="AT26" i="25"/>
  <c r="AU26" i="25"/>
  <c r="AV26" i="25"/>
  <c r="AW26" i="25"/>
  <c r="AX26" i="25"/>
  <c r="AY26" i="25"/>
  <c r="AZ26" i="25"/>
  <c r="BA26" i="25"/>
  <c r="F28" i="25"/>
  <c r="H28" i="25"/>
  <c r="W28" i="25"/>
  <c r="X28" i="25"/>
  <c r="Y28" i="25"/>
  <c r="Z28" i="25"/>
  <c r="AA28" i="25"/>
  <c r="AB28" i="25"/>
  <c r="AC28" i="25"/>
  <c r="AD28" i="25"/>
  <c r="AE28" i="25"/>
  <c r="AF28" i="25"/>
  <c r="AG28" i="25"/>
  <c r="AH28" i="25"/>
  <c r="AI28" i="25"/>
  <c r="AJ28" i="25"/>
  <c r="AK28" i="25"/>
  <c r="AL28" i="25"/>
  <c r="AM28" i="25"/>
  <c r="AN28" i="25"/>
  <c r="AO28" i="25"/>
  <c r="AP28" i="25"/>
  <c r="AQ28" i="25"/>
  <c r="AR28" i="25"/>
  <c r="AS28" i="25"/>
  <c r="AT28" i="25"/>
  <c r="AU28" i="25"/>
  <c r="AV28" i="25"/>
  <c r="AW28" i="25"/>
  <c r="AX28" i="25"/>
  <c r="AY28" i="25"/>
  <c r="AZ28" i="25"/>
  <c r="BA28" i="25"/>
  <c r="F30" i="25"/>
  <c r="H30" i="25"/>
  <c r="W30" i="25"/>
  <c r="X30" i="25"/>
  <c r="Y30" i="25"/>
  <c r="Z30" i="25"/>
  <c r="AA30" i="25"/>
  <c r="AB30" i="25"/>
  <c r="AC30" i="25"/>
  <c r="AD30" i="25"/>
  <c r="AE30" i="25"/>
  <c r="AF30" i="25"/>
  <c r="AG30" i="25"/>
  <c r="AH30" i="25"/>
  <c r="AI30" i="25"/>
  <c r="AJ30" i="25"/>
  <c r="AK30" i="25"/>
  <c r="AL30" i="25"/>
  <c r="AM30" i="25"/>
  <c r="AN30" i="25"/>
  <c r="AO30" i="25"/>
  <c r="AP30" i="25"/>
  <c r="AQ30" i="25"/>
  <c r="AR30" i="25"/>
  <c r="AS30" i="25"/>
  <c r="AT30" i="25"/>
  <c r="AU30" i="25"/>
  <c r="AV30" i="25"/>
  <c r="AW30" i="25"/>
  <c r="AX30" i="25"/>
  <c r="AY30" i="25"/>
  <c r="AZ30" i="25"/>
  <c r="BA30" i="25"/>
  <c r="F32" i="25"/>
  <c r="H32" i="25"/>
  <c r="W32" i="25"/>
  <c r="X32" i="25"/>
  <c r="Y32" i="25"/>
  <c r="Z32" i="25"/>
  <c r="AA32" i="25"/>
  <c r="AB32" i="25"/>
  <c r="AC32" i="25"/>
  <c r="AD32" i="25"/>
  <c r="AE32" i="25"/>
  <c r="AF32" i="25"/>
  <c r="AG32" i="25"/>
  <c r="AH32" i="25"/>
  <c r="AI32" i="25"/>
  <c r="AJ32" i="25"/>
  <c r="AK32" i="25"/>
  <c r="AL32" i="25"/>
  <c r="AM32" i="25"/>
  <c r="AN32" i="25"/>
  <c r="AO32" i="25"/>
  <c r="AP32" i="25"/>
  <c r="AQ32" i="25"/>
  <c r="AR32" i="25"/>
  <c r="AS32" i="25"/>
  <c r="AT32" i="25"/>
  <c r="AU32" i="25"/>
  <c r="AV32" i="25"/>
  <c r="AW32" i="25"/>
  <c r="AX32" i="25"/>
  <c r="AY32" i="25"/>
  <c r="AZ32" i="25"/>
  <c r="BA32" i="25"/>
  <c r="F34" i="25"/>
  <c r="H34" i="25"/>
  <c r="W34" i="25"/>
  <c r="X34" i="25"/>
  <c r="Y34" i="25"/>
  <c r="Z34" i="25"/>
  <c r="AA34" i="25"/>
  <c r="AB34" i="25"/>
  <c r="AC34" i="25"/>
  <c r="AD34" i="25"/>
  <c r="AE34" i="25"/>
  <c r="AF34" i="25"/>
  <c r="AG34" i="25"/>
  <c r="AH34" i="25"/>
  <c r="AI34" i="25"/>
  <c r="AJ34" i="25"/>
  <c r="AK34" i="25"/>
  <c r="AL34" i="25"/>
  <c r="AM34" i="25"/>
  <c r="AN34" i="25"/>
  <c r="AO34" i="25"/>
  <c r="AP34" i="25"/>
  <c r="AQ34" i="25"/>
  <c r="AR34" i="25"/>
  <c r="AS34" i="25"/>
  <c r="AT34" i="25"/>
  <c r="AU34" i="25"/>
  <c r="AV34" i="25"/>
  <c r="AW34" i="25"/>
  <c r="AX34" i="25"/>
  <c r="AY34" i="25"/>
  <c r="AZ34" i="25"/>
  <c r="BA34" i="25"/>
  <c r="F36" i="25"/>
  <c r="H36" i="25"/>
  <c r="W36" i="25"/>
  <c r="X36" i="25"/>
  <c r="Y36" i="25"/>
  <c r="Z36" i="25"/>
  <c r="AA36" i="25"/>
  <c r="AB36" i="25"/>
  <c r="AC36" i="25"/>
  <c r="AD36" i="25"/>
  <c r="AE36" i="25"/>
  <c r="AF36" i="25"/>
  <c r="AG36" i="25"/>
  <c r="AH36" i="25"/>
  <c r="AI36" i="25"/>
  <c r="AJ36" i="25"/>
  <c r="AK36" i="25"/>
  <c r="AL36" i="25"/>
  <c r="AM36" i="25"/>
  <c r="AN36" i="25"/>
  <c r="AO36" i="25"/>
  <c r="AP36" i="25"/>
  <c r="AQ36" i="25"/>
  <c r="AR36" i="25"/>
  <c r="AS36" i="25"/>
  <c r="AT36" i="25"/>
  <c r="AU36" i="25"/>
  <c r="AV36" i="25"/>
  <c r="AW36" i="25"/>
  <c r="AX36" i="25"/>
  <c r="AY36" i="25"/>
  <c r="AZ36" i="25"/>
  <c r="BA36" i="25"/>
  <c r="F38" i="25"/>
  <c r="H38" i="25"/>
  <c r="W38" i="25"/>
  <c r="X38" i="25"/>
  <c r="Y38" i="25"/>
  <c r="Z38" i="25"/>
  <c r="AA38" i="25"/>
  <c r="AB38" i="25"/>
  <c r="AC38" i="25"/>
  <c r="AD38" i="25"/>
  <c r="AE38" i="25"/>
  <c r="AF38" i="25"/>
  <c r="AG38" i="25"/>
  <c r="AH38" i="25"/>
  <c r="AI38" i="25"/>
  <c r="AJ38" i="25"/>
  <c r="AK38" i="25"/>
  <c r="AL38" i="25"/>
  <c r="AM38" i="25"/>
  <c r="AN38" i="25"/>
  <c r="AO38" i="25"/>
  <c r="AP38" i="25"/>
  <c r="AQ38" i="25"/>
  <c r="AR38" i="25"/>
  <c r="AS38" i="25"/>
  <c r="AT38" i="25"/>
  <c r="AU38" i="25"/>
  <c r="AV38" i="25"/>
  <c r="AW38" i="25"/>
  <c r="AX38" i="25"/>
  <c r="AY38" i="25"/>
  <c r="AZ38" i="25"/>
  <c r="BA38" i="25"/>
  <c r="F40" i="25"/>
  <c r="H40" i="25"/>
  <c r="W40" i="25"/>
  <c r="X40" i="25"/>
  <c r="Y40" i="25"/>
  <c r="Z40" i="25"/>
  <c r="AA40" i="25"/>
  <c r="AB40" i="25"/>
  <c r="AC40" i="25"/>
  <c r="AD40" i="25"/>
  <c r="AE40" i="25"/>
  <c r="AF40" i="25"/>
  <c r="AG40" i="25"/>
  <c r="AH40" i="25"/>
  <c r="AI40" i="25"/>
  <c r="AJ40" i="25"/>
  <c r="AK40" i="25"/>
  <c r="AL40" i="25"/>
  <c r="AM40" i="25"/>
  <c r="AN40" i="25"/>
  <c r="AO40" i="25"/>
  <c r="AP40" i="25"/>
  <c r="AQ40" i="25"/>
  <c r="AR40" i="25"/>
  <c r="AS40" i="25"/>
  <c r="AT40" i="25"/>
  <c r="AU40" i="25"/>
  <c r="AV40" i="25"/>
  <c r="AW40" i="25"/>
  <c r="AX40" i="25"/>
  <c r="AY40" i="25"/>
  <c r="AZ40" i="25"/>
  <c r="BA40" i="25"/>
  <c r="F42" i="25"/>
  <c r="H42" i="25"/>
  <c r="W42" i="25"/>
  <c r="X42" i="25"/>
  <c r="Y42" i="25"/>
  <c r="Z42" i="25"/>
  <c r="AA42" i="25"/>
  <c r="AB42" i="25"/>
  <c r="AC42" i="25"/>
  <c r="AD42" i="25"/>
  <c r="AE42" i="25"/>
  <c r="AF42" i="25"/>
  <c r="AG42" i="25"/>
  <c r="AH42" i="25"/>
  <c r="AI42" i="25"/>
  <c r="AJ42" i="25"/>
  <c r="AK42" i="25"/>
  <c r="AL42" i="25"/>
  <c r="AM42" i="25"/>
  <c r="AN42" i="25"/>
  <c r="AO42" i="25"/>
  <c r="AP42" i="25"/>
  <c r="AQ42" i="25"/>
  <c r="AR42" i="25"/>
  <c r="AS42" i="25"/>
  <c r="AT42" i="25"/>
  <c r="AU42" i="25"/>
  <c r="AV42" i="25"/>
  <c r="AW42" i="25"/>
  <c r="AX42" i="25"/>
  <c r="AY42" i="25"/>
  <c r="AZ42" i="25"/>
  <c r="BA42" i="25"/>
  <c r="F44" i="25"/>
  <c r="H44" i="25"/>
  <c r="W44" i="25"/>
  <c r="X44" i="25"/>
  <c r="Y44" i="25"/>
  <c r="Z44" i="25"/>
  <c r="AA44" i="25"/>
  <c r="AB44" i="25"/>
  <c r="AC44" i="25"/>
  <c r="AD44" i="25"/>
  <c r="AE44" i="25"/>
  <c r="AF44" i="25"/>
  <c r="AG44" i="25"/>
  <c r="AH44" i="25"/>
  <c r="AI44" i="25"/>
  <c r="AJ44" i="25"/>
  <c r="AK44" i="25"/>
  <c r="AL44" i="25"/>
  <c r="AM44" i="25"/>
  <c r="AN44" i="25"/>
  <c r="AO44" i="25"/>
  <c r="AP44" i="25"/>
  <c r="AQ44" i="25"/>
  <c r="AR44" i="25"/>
  <c r="AS44" i="25"/>
  <c r="AT44" i="25"/>
  <c r="AU44" i="25"/>
  <c r="AV44" i="25"/>
  <c r="AW44" i="25"/>
  <c r="AX44" i="25"/>
  <c r="AY44" i="25"/>
  <c r="AZ44" i="25"/>
  <c r="BA44" i="25"/>
  <c r="F46" i="25"/>
  <c r="H46" i="25"/>
  <c r="W46" i="25"/>
  <c r="X46" i="25"/>
  <c r="Y46" i="25"/>
  <c r="Z46" i="25"/>
  <c r="AA46" i="25"/>
  <c r="AB46" i="25"/>
  <c r="AC46" i="25"/>
  <c r="AD46" i="25"/>
  <c r="AE46" i="25"/>
  <c r="AF46" i="25"/>
  <c r="AG46" i="25"/>
  <c r="AH46" i="25"/>
  <c r="AI46" i="25"/>
  <c r="AJ46" i="25"/>
  <c r="AK46" i="25"/>
  <c r="AL46" i="25"/>
  <c r="AM46" i="25"/>
  <c r="AN46" i="25"/>
  <c r="AO46" i="25"/>
  <c r="AP46" i="25"/>
  <c r="AQ46" i="25"/>
  <c r="AR46" i="25"/>
  <c r="AS46" i="25"/>
  <c r="AT46" i="25"/>
  <c r="AU46" i="25"/>
  <c r="AV46" i="25"/>
  <c r="AW46" i="25"/>
  <c r="AX46" i="25"/>
  <c r="AY46" i="25"/>
  <c r="AZ46" i="25"/>
  <c r="BA46" i="25"/>
  <c r="F48" i="25"/>
  <c r="H48" i="25"/>
  <c r="W48" i="25"/>
  <c r="X48" i="25"/>
  <c r="Y48" i="25"/>
  <c r="Z48" i="25"/>
  <c r="AA48" i="25"/>
  <c r="AB48" i="25"/>
  <c r="AC48" i="25"/>
  <c r="AD48" i="25"/>
  <c r="AE48" i="25"/>
  <c r="AF48" i="25"/>
  <c r="AG48" i="25"/>
  <c r="AH48" i="25"/>
  <c r="AI48" i="25"/>
  <c r="AJ48" i="25"/>
  <c r="AK48" i="25"/>
  <c r="AL48" i="25"/>
  <c r="AM48" i="25"/>
  <c r="AN48" i="25"/>
  <c r="AO48" i="25"/>
  <c r="AP48" i="25"/>
  <c r="AQ48" i="25"/>
  <c r="AR48" i="25"/>
  <c r="AS48" i="25"/>
  <c r="AT48" i="25"/>
  <c r="AU48" i="25"/>
  <c r="AV48" i="25"/>
  <c r="AW48" i="25"/>
  <c r="AX48" i="25"/>
  <c r="AY48" i="25"/>
  <c r="AZ48" i="25"/>
  <c r="BA48" i="25"/>
  <c r="F50" i="25"/>
  <c r="H50" i="25"/>
  <c r="W50" i="25"/>
  <c r="X50" i="25"/>
  <c r="Y50" i="25"/>
  <c r="Z50" i="25"/>
  <c r="AA50" i="25"/>
  <c r="AB50" i="25"/>
  <c r="AC50" i="25"/>
  <c r="AD50" i="25"/>
  <c r="AE50" i="25"/>
  <c r="AF50" i="25"/>
  <c r="AG50" i="25"/>
  <c r="AH50" i="25"/>
  <c r="AI50" i="25"/>
  <c r="AJ50" i="25"/>
  <c r="AK50" i="25"/>
  <c r="AL50" i="25"/>
  <c r="AM50" i="25"/>
  <c r="AN50" i="25"/>
  <c r="AO50" i="25"/>
  <c r="AP50" i="25"/>
  <c r="AQ50" i="25"/>
  <c r="AR50" i="25"/>
  <c r="AS50" i="25"/>
  <c r="AT50" i="25"/>
  <c r="AU50" i="25"/>
  <c r="AV50" i="25"/>
  <c r="AW50" i="25"/>
  <c r="AX50" i="25"/>
  <c r="AY50" i="25"/>
  <c r="AZ50" i="25"/>
  <c r="BA50" i="25"/>
  <c r="F52" i="25"/>
  <c r="H52" i="25"/>
  <c r="W52" i="25"/>
  <c r="X52" i="25"/>
  <c r="Y52" i="25"/>
  <c r="Z52" i="25"/>
  <c r="AA52" i="25"/>
  <c r="AB52" i="25"/>
  <c r="AC52" i="25"/>
  <c r="AD52" i="25"/>
  <c r="AE52" i="25"/>
  <c r="AF52" i="25"/>
  <c r="AG52" i="25"/>
  <c r="AH52" i="25"/>
  <c r="AI52" i="25"/>
  <c r="AJ52" i="25"/>
  <c r="AK52" i="25"/>
  <c r="AL52" i="25"/>
  <c r="AM52" i="25"/>
  <c r="AN52" i="25"/>
  <c r="AO52" i="25"/>
  <c r="AP52" i="25"/>
  <c r="AQ52" i="25"/>
  <c r="AR52" i="25"/>
  <c r="AS52" i="25"/>
  <c r="AT52" i="25"/>
  <c r="AU52" i="25"/>
  <c r="AV52" i="25"/>
  <c r="AW52" i="25"/>
  <c r="AX52" i="25"/>
  <c r="AY52" i="25"/>
  <c r="AZ52" i="25"/>
  <c r="BA52" i="25"/>
  <c r="F54" i="25"/>
  <c r="H54" i="25"/>
  <c r="W54" i="25"/>
  <c r="X54" i="25"/>
  <c r="Y54" i="25"/>
  <c r="Z54" i="25"/>
  <c r="AA54" i="25"/>
  <c r="AB54" i="25"/>
  <c r="AC54" i="25"/>
  <c r="AD54" i="25"/>
  <c r="AE54" i="25"/>
  <c r="AF54" i="25"/>
  <c r="AG54" i="25"/>
  <c r="AH54" i="25"/>
  <c r="AI54" i="25"/>
  <c r="AJ54" i="25"/>
  <c r="AK54" i="25"/>
  <c r="AL54" i="25"/>
  <c r="AM54" i="25"/>
  <c r="AN54" i="25"/>
  <c r="AO54" i="25"/>
  <c r="AP54" i="25"/>
  <c r="AQ54" i="25"/>
  <c r="AR54" i="25"/>
  <c r="AS54" i="25"/>
  <c r="AT54" i="25"/>
  <c r="AU54" i="25"/>
  <c r="AV54" i="25"/>
  <c r="AW54" i="25"/>
  <c r="AX54" i="25"/>
  <c r="AY54" i="25"/>
  <c r="AZ54" i="25"/>
  <c r="BA54" i="25"/>
  <c r="F56" i="25"/>
  <c r="H56" i="25"/>
  <c r="W56" i="25"/>
  <c r="X56" i="25"/>
  <c r="Y56" i="25"/>
  <c r="Z56" i="25"/>
  <c r="AA56" i="25"/>
  <c r="AB56" i="25"/>
  <c r="AC56" i="25"/>
  <c r="AD56" i="25"/>
  <c r="AE56" i="25"/>
  <c r="AF56" i="25"/>
  <c r="AG56" i="25"/>
  <c r="AH56" i="25"/>
  <c r="AI56" i="25"/>
  <c r="AJ56" i="25"/>
  <c r="AK56" i="25"/>
  <c r="AL56" i="25"/>
  <c r="AM56" i="25"/>
  <c r="AN56" i="25"/>
  <c r="AO56" i="25"/>
  <c r="AP56" i="25"/>
  <c r="AQ56" i="25"/>
  <c r="AR56" i="25"/>
  <c r="AS56" i="25"/>
  <c r="AT56" i="25"/>
  <c r="AU56" i="25"/>
  <c r="AV56" i="25"/>
  <c r="AW56" i="25"/>
  <c r="AX56" i="25"/>
  <c r="AY56" i="25"/>
  <c r="AZ56" i="25"/>
  <c r="BA56" i="25"/>
  <c r="F58" i="25"/>
  <c r="H58" i="25"/>
  <c r="W58" i="25"/>
  <c r="X58" i="25"/>
  <c r="Y58" i="25"/>
  <c r="Z58" i="25"/>
  <c r="AA58" i="25"/>
  <c r="AB58" i="25"/>
  <c r="AC58" i="25"/>
  <c r="AD58" i="25"/>
  <c r="AE58" i="25"/>
  <c r="AF58" i="25"/>
  <c r="AG58" i="25"/>
  <c r="AH58" i="25"/>
  <c r="AI58" i="25"/>
  <c r="AJ58" i="25"/>
  <c r="AK58" i="25"/>
  <c r="AL58" i="25"/>
  <c r="AM58" i="25"/>
  <c r="AN58" i="25"/>
  <c r="AO58" i="25"/>
  <c r="AP58" i="25"/>
  <c r="AQ58" i="25"/>
  <c r="AR58" i="25"/>
  <c r="AS58" i="25"/>
  <c r="AT58" i="25"/>
  <c r="AU58" i="25"/>
  <c r="AV58" i="25"/>
  <c r="AW58" i="25"/>
  <c r="AX58" i="25"/>
  <c r="AY58" i="25"/>
  <c r="AZ58" i="25"/>
  <c r="BA58" i="25"/>
  <c r="F60" i="25"/>
  <c r="H60" i="25"/>
  <c r="W60" i="25"/>
  <c r="X60" i="25"/>
  <c r="Y60" i="25"/>
  <c r="Z60" i="25"/>
  <c r="AA60" i="25"/>
  <c r="AB60" i="25"/>
  <c r="AC60" i="25"/>
  <c r="AD60" i="25"/>
  <c r="AE60" i="25"/>
  <c r="AF60" i="25"/>
  <c r="AG60" i="25"/>
  <c r="AH60" i="25"/>
  <c r="AI60" i="25"/>
  <c r="AJ60" i="25"/>
  <c r="AK60" i="25"/>
  <c r="AL60" i="25"/>
  <c r="AM60" i="25"/>
  <c r="AN60" i="25"/>
  <c r="AO60" i="25"/>
  <c r="AP60" i="25"/>
  <c r="AQ60" i="25"/>
  <c r="AR60" i="25"/>
  <c r="AS60" i="25"/>
  <c r="AT60" i="25"/>
  <c r="AU60" i="25"/>
  <c r="AV60" i="25"/>
  <c r="AW60" i="25"/>
  <c r="AX60" i="25"/>
  <c r="AY60" i="25"/>
  <c r="AZ60" i="25"/>
  <c r="BA60" i="25"/>
  <c r="F62" i="25"/>
  <c r="H62" i="25"/>
  <c r="W62" i="25"/>
  <c r="BB62" i="25" s="1"/>
  <c r="BD62" i="25" s="1"/>
  <c r="X62" i="25"/>
  <c r="Y62" i="25"/>
  <c r="Z62" i="25"/>
  <c r="AA62" i="25"/>
  <c r="AB62" i="25"/>
  <c r="AC62" i="25"/>
  <c r="AD62" i="25"/>
  <c r="AE62" i="25"/>
  <c r="AF62" i="25"/>
  <c r="AG62" i="25"/>
  <c r="AH62" i="25"/>
  <c r="AI62" i="25"/>
  <c r="AJ62" i="25"/>
  <c r="AK62" i="25"/>
  <c r="AL62" i="25"/>
  <c r="AM62" i="25"/>
  <c r="AN62" i="25"/>
  <c r="AO62" i="25"/>
  <c r="AP62" i="25"/>
  <c r="AQ62" i="25"/>
  <c r="AR62" i="25"/>
  <c r="AS62" i="25"/>
  <c r="AT62" i="25"/>
  <c r="AU62" i="25"/>
  <c r="AV62" i="25"/>
  <c r="AW62" i="25"/>
  <c r="AX62" i="25"/>
  <c r="AY62" i="25"/>
  <c r="AZ62" i="25"/>
  <c r="BA62" i="25"/>
  <c r="F64" i="25"/>
  <c r="H64" i="25"/>
  <c r="W64" i="25"/>
  <c r="X64" i="25"/>
  <c r="Y64" i="25"/>
  <c r="Z64" i="25"/>
  <c r="AA64" i="25"/>
  <c r="AB64" i="25"/>
  <c r="AC64" i="25"/>
  <c r="AD64" i="25"/>
  <c r="AE64" i="25"/>
  <c r="AF64" i="25"/>
  <c r="AG64" i="25"/>
  <c r="AH64" i="25"/>
  <c r="AI64" i="25"/>
  <c r="AJ64" i="25"/>
  <c r="AK64" i="25"/>
  <c r="AL64" i="25"/>
  <c r="AM64" i="25"/>
  <c r="AN64" i="25"/>
  <c r="AO64" i="25"/>
  <c r="AP64" i="25"/>
  <c r="AQ64" i="25"/>
  <c r="AR64" i="25"/>
  <c r="AS64" i="25"/>
  <c r="AT64" i="25"/>
  <c r="AU64" i="25"/>
  <c r="AV64" i="25"/>
  <c r="AW64" i="25"/>
  <c r="AX64" i="25"/>
  <c r="AY64" i="25"/>
  <c r="AZ64" i="25"/>
  <c r="BA64" i="25"/>
  <c r="F66" i="25"/>
  <c r="H66" i="25"/>
  <c r="W66" i="25"/>
  <c r="X66" i="25"/>
  <c r="Y66" i="25"/>
  <c r="Z66" i="25"/>
  <c r="AA66" i="25"/>
  <c r="AB66" i="25"/>
  <c r="AC66" i="25"/>
  <c r="AD66" i="25"/>
  <c r="AE66" i="25"/>
  <c r="AF66" i="25"/>
  <c r="AG66" i="25"/>
  <c r="AH66" i="25"/>
  <c r="AI66" i="25"/>
  <c r="AJ66" i="25"/>
  <c r="AK66" i="25"/>
  <c r="AL66" i="25"/>
  <c r="AM66" i="25"/>
  <c r="AN66" i="25"/>
  <c r="AO66" i="25"/>
  <c r="AP66" i="25"/>
  <c r="AQ66" i="25"/>
  <c r="AR66" i="25"/>
  <c r="AS66" i="25"/>
  <c r="AT66" i="25"/>
  <c r="AU66" i="25"/>
  <c r="AV66" i="25"/>
  <c r="AW66" i="25"/>
  <c r="AX66" i="25"/>
  <c r="AY66" i="25"/>
  <c r="AZ66" i="25"/>
  <c r="BA66" i="25"/>
  <c r="F68" i="25"/>
  <c r="H68" i="25"/>
  <c r="W68" i="25"/>
  <c r="X68" i="25"/>
  <c r="Y68" i="25"/>
  <c r="Z68" i="25"/>
  <c r="AA68" i="25"/>
  <c r="AB68" i="25"/>
  <c r="AC68" i="25"/>
  <c r="AD68" i="25"/>
  <c r="AE68" i="25"/>
  <c r="AF68" i="25"/>
  <c r="AG68" i="25"/>
  <c r="AH68" i="25"/>
  <c r="AI68" i="25"/>
  <c r="AJ68" i="25"/>
  <c r="AK68" i="25"/>
  <c r="AL68" i="25"/>
  <c r="AM68" i="25"/>
  <c r="AN68" i="25"/>
  <c r="AO68" i="25"/>
  <c r="AP68" i="25"/>
  <c r="AQ68" i="25"/>
  <c r="AR68" i="25"/>
  <c r="AS68" i="25"/>
  <c r="AT68" i="25"/>
  <c r="AU68" i="25"/>
  <c r="AV68" i="25"/>
  <c r="AW68" i="25"/>
  <c r="AX68" i="25"/>
  <c r="AY68" i="25"/>
  <c r="AZ68" i="25"/>
  <c r="BA68" i="25"/>
  <c r="F70" i="25"/>
  <c r="H70" i="25"/>
  <c r="W70" i="25"/>
  <c r="X70" i="25"/>
  <c r="Y70" i="25"/>
  <c r="Z70" i="25"/>
  <c r="AA70" i="25"/>
  <c r="AB70" i="25"/>
  <c r="AC70" i="25"/>
  <c r="AD70" i="25"/>
  <c r="AE70" i="25"/>
  <c r="AF70" i="25"/>
  <c r="AG70" i="25"/>
  <c r="AH70" i="25"/>
  <c r="AI70" i="25"/>
  <c r="AJ70" i="25"/>
  <c r="AK70" i="25"/>
  <c r="AL70" i="25"/>
  <c r="AM70" i="25"/>
  <c r="AN70" i="25"/>
  <c r="AO70" i="25"/>
  <c r="AP70" i="25"/>
  <c r="AQ70" i="25"/>
  <c r="AR70" i="25"/>
  <c r="AS70" i="25"/>
  <c r="AT70" i="25"/>
  <c r="AU70" i="25"/>
  <c r="AV70" i="25"/>
  <c r="AW70" i="25"/>
  <c r="AX70" i="25"/>
  <c r="AY70" i="25"/>
  <c r="AZ70" i="25"/>
  <c r="BA70" i="25"/>
  <c r="F72" i="25"/>
  <c r="H72" i="25"/>
  <c r="W72" i="25"/>
  <c r="X72" i="25"/>
  <c r="Y72" i="25"/>
  <c r="Z72" i="25"/>
  <c r="AA72" i="25"/>
  <c r="AB72" i="25"/>
  <c r="AC72" i="25"/>
  <c r="AD72" i="25"/>
  <c r="AE72" i="25"/>
  <c r="AF72" i="25"/>
  <c r="AG72" i="25"/>
  <c r="AH72" i="25"/>
  <c r="AI72" i="25"/>
  <c r="AJ72" i="25"/>
  <c r="AK72" i="25"/>
  <c r="AL72" i="25"/>
  <c r="AM72" i="25"/>
  <c r="AN72" i="25"/>
  <c r="AO72" i="25"/>
  <c r="AP72" i="25"/>
  <c r="AQ72" i="25"/>
  <c r="AR72" i="25"/>
  <c r="AS72" i="25"/>
  <c r="AT72" i="25"/>
  <c r="AU72" i="25"/>
  <c r="AV72" i="25"/>
  <c r="AW72" i="25"/>
  <c r="AX72" i="25"/>
  <c r="AY72" i="25"/>
  <c r="AZ72" i="25"/>
  <c r="BA72" i="25"/>
  <c r="F74" i="25"/>
  <c r="H74" i="25"/>
  <c r="W74" i="25"/>
  <c r="X74" i="25"/>
  <c r="Y74" i="25"/>
  <c r="Z74" i="25"/>
  <c r="AA74" i="25"/>
  <c r="AB74" i="25"/>
  <c r="AC74" i="25"/>
  <c r="AD74" i="25"/>
  <c r="AE74" i="25"/>
  <c r="AF74" i="25"/>
  <c r="AG74" i="25"/>
  <c r="AH74" i="25"/>
  <c r="AI74" i="25"/>
  <c r="AJ74" i="25"/>
  <c r="AK74" i="25"/>
  <c r="AL74" i="25"/>
  <c r="AM74" i="25"/>
  <c r="AN74" i="25"/>
  <c r="AO74" i="25"/>
  <c r="AP74" i="25"/>
  <c r="AQ74" i="25"/>
  <c r="AR74" i="25"/>
  <c r="AS74" i="25"/>
  <c r="AT74" i="25"/>
  <c r="AU74" i="25"/>
  <c r="AV74" i="25"/>
  <c r="AW74" i="25"/>
  <c r="AX74" i="25"/>
  <c r="AY74" i="25"/>
  <c r="AZ74" i="25"/>
  <c r="BA74" i="25"/>
  <c r="F76" i="25"/>
  <c r="H76" i="25"/>
  <c r="W76" i="25"/>
  <c r="X76" i="25"/>
  <c r="Y76" i="25"/>
  <c r="Z76" i="25"/>
  <c r="AA76" i="25"/>
  <c r="AB76" i="25"/>
  <c r="AC76" i="25"/>
  <c r="AD76" i="25"/>
  <c r="AE76" i="25"/>
  <c r="AF76" i="25"/>
  <c r="AG76" i="25"/>
  <c r="AH76" i="25"/>
  <c r="AI76" i="25"/>
  <c r="AJ76" i="25"/>
  <c r="AK76" i="25"/>
  <c r="AL76" i="25"/>
  <c r="AM76" i="25"/>
  <c r="AN76" i="25"/>
  <c r="AO76" i="25"/>
  <c r="AP76" i="25"/>
  <c r="AQ76" i="25"/>
  <c r="AR76" i="25"/>
  <c r="AS76" i="25"/>
  <c r="AT76" i="25"/>
  <c r="AU76" i="25"/>
  <c r="AV76" i="25"/>
  <c r="AW76" i="25"/>
  <c r="AX76" i="25"/>
  <c r="AY76" i="25"/>
  <c r="AZ76" i="25"/>
  <c r="BA76" i="25"/>
  <c r="F78" i="25"/>
  <c r="H78" i="25"/>
  <c r="W78" i="25"/>
  <c r="X78" i="25"/>
  <c r="Y78" i="25"/>
  <c r="Z78" i="25"/>
  <c r="AA78" i="25"/>
  <c r="AB78" i="25"/>
  <c r="AC78" i="25"/>
  <c r="AD78" i="25"/>
  <c r="AE78" i="25"/>
  <c r="AF78" i="25"/>
  <c r="AG78" i="25"/>
  <c r="AH78" i="25"/>
  <c r="AI78" i="25"/>
  <c r="AJ78" i="25"/>
  <c r="AK78" i="25"/>
  <c r="AL78" i="25"/>
  <c r="AM78" i="25"/>
  <c r="AN78" i="25"/>
  <c r="AO78" i="25"/>
  <c r="AP78" i="25"/>
  <c r="AQ78" i="25"/>
  <c r="AR78" i="25"/>
  <c r="AS78" i="25"/>
  <c r="AT78" i="25"/>
  <c r="AU78" i="25"/>
  <c r="AV78" i="25"/>
  <c r="AW78" i="25"/>
  <c r="AX78" i="25"/>
  <c r="AY78" i="25"/>
  <c r="AZ78" i="25"/>
  <c r="BA78" i="25"/>
  <c r="F80" i="25"/>
  <c r="H80" i="25"/>
  <c r="W80" i="25"/>
  <c r="X80" i="25"/>
  <c r="Y80" i="25"/>
  <c r="Z80" i="25"/>
  <c r="AA80" i="25"/>
  <c r="AB80" i="25"/>
  <c r="AC80" i="25"/>
  <c r="AD80" i="25"/>
  <c r="AE80" i="25"/>
  <c r="AF80" i="25"/>
  <c r="AG80" i="25"/>
  <c r="AH80" i="25"/>
  <c r="AI80" i="25"/>
  <c r="AJ80" i="25"/>
  <c r="AK80" i="25"/>
  <c r="AL80" i="25"/>
  <c r="AM80" i="25"/>
  <c r="AN80" i="25"/>
  <c r="AO80" i="25"/>
  <c r="AP80" i="25"/>
  <c r="AQ80" i="25"/>
  <c r="AR80" i="25"/>
  <c r="AS80" i="25"/>
  <c r="AT80" i="25"/>
  <c r="AU80" i="25"/>
  <c r="AV80" i="25"/>
  <c r="AW80" i="25"/>
  <c r="AX80" i="25"/>
  <c r="AY80" i="25"/>
  <c r="AZ80" i="25"/>
  <c r="BA80" i="25"/>
  <c r="F82" i="25"/>
  <c r="H82" i="25"/>
  <c r="W82" i="25"/>
  <c r="X82" i="25"/>
  <c r="Y82" i="25"/>
  <c r="Z82" i="25"/>
  <c r="AA82" i="25"/>
  <c r="AB82" i="25"/>
  <c r="AC82" i="25"/>
  <c r="AD82" i="25"/>
  <c r="AE82" i="25"/>
  <c r="AF82" i="25"/>
  <c r="AG82" i="25"/>
  <c r="AH82" i="25"/>
  <c r="AI82" i="25"/>
  <c r="AJ82" i="25"/>
  <c r="AK82" i="25"/>
  <c r="AL82" i="25"/>
  <c r="AM82" i="25"/>
  <c r="AN82" i="25"/>
  <c r="AO82" i="25"/>
  <c r="AP82" i="25"/>
  <c r="AQ82" i="25"/>
  <c r="AR82" i="25"/>
  <c r="AS82" i="25"/>
  <c r="AT82" i="25"/>
  <c r="AU82" i="25"/>
  <c r="AV82" i="25"/>
  <c r="AW82" i="25"/>
  <c r="AX82" i="25"/>
  <c r="AY82" i="25"/>
  <c r="AZ82" i="25"/>
  <c r="BA82" i="25"/>
  <c r="F84" i="25"/>
  <c r="H84" i="25"/>
  <c r="W84" i="25"/>
  <c r="X84" i="25"/>
  <c r="Y84" i="25"/>
  <c r="Z84" i="25"/>
  <c r="AA84" i="25"/>
  <c r="AB84" i="25"/>
  <c r="AC84" i="25"/>
  <c r="AD84" i="25"/>
  <c r="AE84" i="25"/>
  <c r="AF84" i="25"/>
  <c r="AG84" i="25"/>
  <c r="AH84" i="25"/>
  <c r="AI84" i="25"/>
  <c r="AJ84" i="25"/>
  <c r="AK84" i="25"/>
  <c r="AL84" i="25"/>
  <c r="AM84" i="25"/>
  <c r="AN84" i="25"/>
  <c r="AO84" i="25"/>
  <c r="AP84" i="25"/>
  <c r="AQ84" i="25"/>
  <c r="AR84" i="25"/>
  <c r="AS84" i="25"/>
  <c r="AT84" i="25"/>
  <c r="AU84" i="25"/>
  <c r="AV84" i="25"/>
  <c r="AW84" i="25"/>
  <c r="AX84" i="25"/>
  <c r="AY84" i="25"/>
  <c r="AZ84" i="25"/>
  <c r="BA84" i="25"/>
  <c r="F86" i="25"/>
  <c r="H86" i="25"/>
  <c r="W86" i="25"/>
  <c r="X86" i="25"/>
  <c r="Y86" i="25"/>
  <c r="Z86" i="25"/>
  <c r="AA86" i="25"/>
  <c r="AB86" i="25"/>
  <c r="AC86" i="25"/>
  <c r="AD86" i="25"/>
  <c r="AE86" i="25"/>
  <c r="AF86" i="25"/>
  <c r="AG86" i="25"/>
  <c r="AH86" i="25"/>
  <c r="AI86" i="25"/>
  <c r="AJ86" i="25"/>
  <c r="AK86" i="25"/>
  <c r="AL86" i="25"/>
  <c r="AM86" i="25"/>
  <c r="AN86" i="25"/>
  <c r="AO86" i="25"/>
  <c r="AP86" i="25"/>
  <c r="AQ86" i="25"/>
  <c r="AR86" i="25"/>
  <c r="AS86" i="25"/>
  <c r="AT86" i="25"/>
  <c r="AU86" i="25"/>
  <c r="AV86" i="25"/>
  <c r="AW86" i="25"/>
  <c r="AX86" i="25"/>
  <c r="AY86" i="25"/>
  <c r="AZ86" i="25"/>
  <c r="BA86" i="25"/>
  <c r="F88" i="25"/>
  <c r="H88" i="25"/>
  <c r="W88" i="25"/>
  <c r="X88" i="25"/>
  <c r="Y88" i="25"/>
  <c r="Z88" i="25"/>
  <c r="AA88" i="25"/>
  <c r="AB88" i="25"/>
  <c r="AC88" i="25"/>
  <c r="AD88" i="25"/>
  <c r="AE88" i="25"/>
  <c r="AF88" i="25"/>
  <c r="AG88" i="25"/>
  <c r="AH88" i="25"/>
  <c r="AI88" i="25"/>
  <c r="AJ88" i="25"/>
  <c r="AK88" i="25"/>
  <c r="AL88" i="25"/>
  <c r="AM88" i="25"/>
  <c r="AN88" i="25"/>
  <c r="AO88" i="25"/>
  <c r="AP88" i="25"/>
  <c r="AQ88" i="25"/>
  <c r="AR88" i="25"/>
  <c r="AS88" i="25"/>
  <c r="AT88" i="25"/>
  <c r="AU88" i="25"/>
  <c r="AV88" i="25"/>
  <c r="AW88" i="25"/>
  <c r="AX88" i="25"/>
  <c r="AY88" i="25"/>
  <c r="AZ88" i="25"/>
  <c r="BA88" i="25"/>
  <c r="F90" i="25"/>
  <c r="H90" i="25"/>
  <c r="W90" i="25"/>
  <c r="X90" i="25"/>
  <c r="Y90" i="25"/>
  <c r="Z90" i="25"/>
  <c r="AA90" i="25"/>
  <c r="AB90" i="25"/>
  <c r="AC90" i="25"/>
  <c r="AD90" i="25"/>
  <c r="AE90" i="25"/>
  <c r="AF90" i="25"/>
  <c r="AG90" i="25"/>
  <c r="AH90" i="25"/>
  <c r="AI90" i="25"/>
  <c r="AJ90" i="25"/>
  <c r="AK90" i="25"/>
  <c r="AL90" i="25"/>
  <c r="AM90" i="25"/>
  <c r="AN90" i="25"/>
  <c r="AO90" i="25"/>
  <c r="AP90" i="25"/>
  <c r="AQ90" i="25"/>
  <c r="AR90" i="25"/>
  <c r="AS90" i="25"/>
  <c r="AT90" i="25"/>
  <c r="AU90" i="25"/>
  <c r="AV90" i="25"/>
  <c r="AW90" i="25"/>
  <c r="AX90" i="25"/>
  <c r="AY90" i="25"/>
  <c r="AZ90" i="25"/>
  <c r="BA90" i="25"/>
  <c r="F92" i="25"/>
  <c r="H92" i="25"/>
  <c r="W92" i="25"/>
  <c r="X92" i="25"/>
  <c r="Y92" i="25"/>
  <c r="Z92" i="25"/>
  <c r="AA92" i="25"/>
  <c r="AB92" i="25"/>
  <c r="AC92" i="25"/>
  <c r="AD92" i="25"/>
  <c r="AE92" i="25"/>
  <c r="AF92" i="25"/>
  <c r="AG92" i="25"/>
  <c r="AH92" i="25"/>
  <c r="AI92" i="25"/>
  <c r="AJ92" i="25"/>
  <c r="AK92" i="25"/>
  <c r="AL92" i="25"/>
  <c r="AM92" i="25"/>
  <c r="AN92" i="25"/>
  <c r="AO92" i="25"/>
  <c r="AP92" i="25"/>
  <c r="AQ92" i="25"/>
  <c r="AR92" i="25"/>
  <c r="AS92" i="25"/>
  <c r="AT92" i="25"/>
  <c r="AU92" i="25"/>
  <c r="AV92" i="25"/>
  <c r="AW92" i="25"/>
  <c r="AX92" i="25"/>
  <c r="AY92" i="25"/>
  <c r="AZ92" i="25"/>
  <c r="BA92" i="25"/>
  <c r="F94" i="25"/>
  <c r="H94" i="25"/>
  <c r="W94" i="25"/>
  <c r="X94" i="25"/>
  <c r="Y94" i="25"/>
  <c r="Z94" i="25"/>
  <c r="AA94" i="25"/>
  <c r="AB94" i="25"/>
  <c r="AC94" i="25"/>
  <c r="AD94" i="25"/>
  <c r="AE94" i="25"/>
  <c r="AF94" i="25"/>
  <c r="AG94" i="25"/>
  <c r="AH94" i="25"/>
  <c r="AI94" i="25"/>
  <c r="AJ94" i="25"/>
  <c r="AK94" i="25"/>
  <c r="AL94" i="25"/>
  <c r="AM94" i="25"/>
  <c r="AN94" i="25"/>
  <c r="AO94" i="25"/>
  <c r="AP94" i="25"/>
  <c r="AQ94" i="25"/>
  <c r="AR94" i="25"/>
  <c r="AS94" i="25"/>
  <c r="AT94" i="25"/>
  <c r="AU94" i="25"/>
  <c r="AV94" i="25"/>
  <c r="AW94" i="25"/>
  <c r="AX94" i="25"/>
  <c r="AY94" i="25"/>
  <c r="AZ94" i="25"/>
  <c r="BA94" i="25"/>
  <c r="F96" i="25"/>
  <c r="H96" i="25"/>
  <c r="W96" i="25"/>
  <c r="X96" i="25"/>
  <c r="Y96" i="25"/>
  <c r="Z96" i="25"/>
  <c r="AA96" i="25"/>
  <c r="AB96" i="25"/>
  <c r="AC96" i="25"/>
  <c r="AD96" i="25"/>
  <c r="AE96" i="25"/>
  <c r="AF96" i="25"/>
  <c r="AG96" i="25"/>
  <c r="AH96" i="25"/>
  <c r="AI96" i="25"/>
  <c r="AJ96" i="25"/>
  <c r="AK96" i="25"/>
  <c r="AL96" i="25"/>
  <c r="AM96" i="25"/>
  <c r="AN96" i="25"/>
  <c r="AO96" i="25"/>
  <c r="AP96" i="25"/>
  <c r="AQ96" i="25"/>
  <c r="AR96" i="25"/>
  <c r="AS96" i="25"/>
  <c r="AT96" i="25"/>
  <c r="AU96" i="25"/>
  <c r="AV96" i="25"/>
  <c r="AW96" i="25"/>
  <c r="AX96" i="25"/>
  <c r="AY96" i="25"/>
  <c r="AZ96" i="25"/>
  <c r="BA96" i="25"/>
  <c r="F98" i="25"/>
  <c r="H98" i="25"/>
  <c r="W98" i="25"/>
  <c r="X98" i="25"/>
  <c r="Y98" i="25"/>
  <c r="Z98" i="25"/>
  <c r="AA98" i="25"/>
  <c r="AB98" i="25"/>
  <c r="AC98" i="25"/>
  <c r="AD98" i="25"/>
  <c r="AE98" i="25"/>
  <c r="AF98" i="25"/>
  <c r="AG98" i="25"/>
  <c r="AH98" i="25"/>
  <c r="AI98" i="25"/>
  <c r="AJ98" i="25"/>
  <c r="AK98" i="25"/>
  <c r="AL98" i="25"/>
  <c r="AM98" i="25"/>
  <c r="AN98" i="25"/>
  <c r="AO98" i="25"/>
  <c r="AP98" i="25"/>
  <c r="AQ98" i="25"/>
  <c r="AR98" i="25"/>
  <c r="AS98" i="25"/>
  <c r="AT98" i="25"/>
  <c r="AU98" i="25"/>
  <c r="AV98" i="25"/>
  <c r="AW98" i="25"/>
  <c r="AX98" i="25"/>
  <c r="AY98" i="25"/>
  <c r="AZ98" i="25"/>
  <c r="BA98" i="25"/>
  <c r="F100" i="25"/>
  <c r="H100" i="25"/>
  <c r="W100" i="25"/>
  <c r="X100" i="25"/>
  <c r="Y100" i="25"/>
  <c r="Z100" i="25"/>
  <c r="AA100" i="25"/>
  <c r="AB100" i="25"/>
  <c r="AC100" i="25"/>
  <c r="AD100" i="25"/>
  <c r="AE100" i="25"/>
  <c r="AF100" i="25"/>
  <c r="AG100" i="25"/>
  <c r="AH100" i="25"/>
  <c r="AI100" i="25"/>
  <c r="AJ100" i="25"/>
  <c r="AK100" i="25"/>
  <c r="AL100" i="25"/>
  <c r="AM100" i="25"/>
  <c r="AN100" i="25"/>
  <c r="AO100" i="25"/>
  <c r="AP100" i="25"/>
  <c r="AQ100" i="25"/>
  <c r="AR100" i="25"/>
  <c r="AS100" i="25"/>
  <c r="AT100" i="25"/>
  <c r="AU100" i="25"/>
  <c r="AV100" i="25"/>
  <c r="AW100" i="25"/>
  <c r="AX100" i="25"/>
  <c r="AY100" i="25"/>
  <c r="AZ100" i="25"/>
  <c r="BA100" i="25"/>
  <c r="F102" i="25"/>
  <c r="H102" i="25"/>
  <c r="W102" i="25"/>
  <c r="X102" i="25"/>
  <c r="Y102" i="25"/>
  <c r="Z102" i="25"/>
  <c r="AA102" i="25"/>
  <c r="AB102" i="25"/>
  <c r="AC102" i="25"/>
  <c r="AD102" i="25"/>
  <c r="AE102" i="25"/>
  <c r="AF102" i="25"/>
  <c r="AG102" i="25"/>
  <c r="AH102" i="25"/>
  <c r="AI102" i="25"/>
  <c r="AJ102" i="25"/>
  <c r="AK102" i="25"/>
  <c r="AL102" i="25"/>
  <c r="AM102" i="25"/>
  <c r="AN102" i="25"/>
  <c r="AO102" i="25"/>
  <c r="AP102" i="25"/>
  <c r="AQ102" i="25"/>
  <c r="AR102" i="25"/>
  <c r="AS102" i="25"/>
  <c r="AT102" i="25"/>
  <c r="AU102" i="25"/>
  <c r="AV102" i="25"/>
  <c r="AW102" i="25"/>
  <c r="AX102" i="25"/>
  <c r="AY102" i="25"/>
  <c r="AZ102" i="25"/>
  <c r="BA102" i="25"/>
  <c r="F104" i="25"/>
  <c r="H104" i="25"/>
  <c r="W104" i="25"/>
  <c r="X104" i="25"/>
  <c r="Y104" i="25"/>
  <c r="Z104" i="25"/>
  <c r="AA104" i="25"/>
  <c r="AB104" i="25"/>
  <c r="AC104" i="25"/>
  <c r="AD104" i="25"/>
  <c r="AE104" i="25"/>
  <c r="AF104" i="25"/>
  <c r="AG104" i="25"/>
  <c r="AH104" i="25"/>
  <c r="AI104" i="25"/>
  <c r="AJ104" i="25"/>
  <c r="AK104" i="25"/>
  <c r="AL104" i="25"/>
  <c r="AM104" i="25"/>
  <c r="AN104" i="25"/>
  <c r="AO104" i="25"/>
  <c r="AP104" i="25"/>
  <c r="AQ104" i="25"/>
  <c r="AR104" i="25"/>
  <c r="AS104" i="25"/>
  <c r="AT104" i="25"/>
  <c r="AU104" i="25"/>
  <c r="AV104" i="25"/>
  <c r="AW104" i="25"/>
  <c r="AX104" i="25"/>
  <c r="AY104" i="25"/>
  <c r="AZ104" i="25"/>
  <c r="BA104" i="25"/>
  <c r="F106" i="25"/>
  <c r="H106" i="25"/>
  <c r="W106" i="25"/>
  <c r="X106" i="25"/>
  <c r="Y106" i="25"/>
  <c r="Z106" i="25"/>
  <c r="AA106" i="25"/>
  <c r="AB106" i="25"/>
  <c r="AC106" i="25"/>
  <c r="AD106" i="25"/>
  <c r="AE106" i="25"/>
  <c r="AF106" i="25"/>
  <c r="AG106" i="25"/>
  <c r="AH106" i="25"/>
  <c r="AI106" i="25"/>
  <c r="AJ106" i="25"/>
  <c r="AK106" i="25"/>
  <c r="AL106" i="25"/>
  <c r="AM106" i="25"/>
  <c r="AN106" i="25"/>
  <c r="AO106" i="25"/>
  <c r="AP106" i="25"/>
  <c r="AQ106" i="25"/>
  <c r="AR106" i="25"/>
  <c r="AS106" i="25"/>
  <c r="AT106" i="25"/>
  <c r="AU106" i="25"/>
  <c r="AV106" i="25"/>
  <c r="AW106" i="25"/>
  <c r="AX106" i="25"/>
  <c r="AY106" i="25"/>
  <c r="AZ106" i="25"/>
  <c r="BA106" i="25"/>
  <c r="F108" i="25"/>
  <c r="H108" i="25"/>
  <c r="W108" i="25"/>
  <c r="X108" i="25"/>
  <c r="Y108" i="25"/>
  <c r="Z108" i="25"/>
  <c r="AA108" i="25"/>
  <c r="AB108" i="25"/>
  <c r="AC108" i="25"/>
  <c r="AD108" i="25"/>
  <c r="AE108" i="25"/>
  <c r="AF108" i="25"/>
  <c r="AG108" i="25"/>
  <c r="AH108" i="25"/>
  <c r="AI108" i="25"/>
  <c r="AJ108" i="25"/>
  <c r="AK108" i="25"/>
  <c r="AL108" i="25"/>
  <c r="AM108" i="25"/>
  <c r="AN108" i="25"/>
  <c r="AO108" i="25"/>
  <c r="AP108" i="25"/>
  <c r="AQ108" i="25"/>
  <c r="AR108" i="25"/>
  <c r="AS108" i="25"/>
  <c r="AT108" i="25"/>
  <c r="AU108" i="25"/>
  <c r="AV108" i="25"/>
  <c r="AW108" i="25"/>
  <c r="AX108" i="25"/>
  <c r="AY108" i="25"/>
  <c r="AZ108" i="25"/>
  <c r="BA108" i="25"/>
  <c r="F110" i="25"/>
  <c r="H110" i="25"/>
  <c r="W110" i="25"/>
  <c r="X110" i="25"/>
  <c r="Y110" i="25"/>
  <c r="Z110" i="25"/>
  <c r="AA110" i="25"/>
  <c r="AB110" i="25"/>
  <c r="AC110" i="25"/>
  <c r="AD110" i="25"/>
  <c r="AE110" i="25"/>
  <c r="AF110" i="25"/>
  <c r="AG110" i="25"/>
  <c r="AH110" i="25"/>
  <c r="AI110" i="25"/>
  <c r="AJ110" i="25"/>
  <c r="AK110" i="25"/>
  <c r="AL110" i="25"/>
  <c r="AM110" i="25"/>
  <c r="AN110" i="25"/>
  <c r="AO110" i="25"/>
  <c r="AP110" i="25"/>
  <c r="AQ110" i="25"/>
  <c r="AR110" i="25"/>
  <c r="AS110" i="25"/>
  <c r="AT110" i="25"/>
  <c r="AU110" i="25"/>
  <c r="AV110" i="25"/>
  <c r="AW110" i="25"/>
  <c r="AX110" i="25"/>
  <c r="AY110" i="25"/>
  <c r="AZ110" i="25"/>
  <c r="BA110" i="25"/>
  <c r="F112" i="25"/>
  <c r="H112" i="25"/>
  <c r="W112" i="25"/>
  <c r="X112" i="25"/>
  <c r="Y112" i="25"/>
  <c r="Z112" i="25"/>
  <c r="AA112" i="25"/>
  <c r="AB112" i="25"/>
  <c r="AC112" i="25"/>
  <c r="AD112" i="25"/>
  <c r="AE112" i="25"/>
  <c r="AF112" i="25"/>
  <c r="AG112" i="25"/>
  <c r="AH112" i="25"/>
  <c r="AI112" i="25"/>
  <c r="AJ112" i="25"/>
  <c r="AK112" i="25"/>
  <c r="AL112" i="25"/>
  <c r="AM112" i="25"/>
  <c r="AN112" i="25"/>
  <c r="AO112" i="25"/>
  <c r="AP112" i="25"/>
  <c r="AQ112" i="25"/>
  <c r="AR112" i="25"/>
  <c r="AS112" i="25"/>
  <c r="AT112" i="25"/>
  <c r="AU112" i="25"/>
  <c r="AV112" i="25"/>
  <c r="AW112" i="25"/>
  <c r="AX112" i="25"/>
  <c r="AY112" i="25"/>
  <c r="AZ112" i="25"/>
  <c r="BA112" i="25"/>
  <c r="F114" i="25"/>
  <c r="H114" i="25"/>
  <c r="W114" i="25"/>
  <c r="X114" i="25"/>
  <c r="Y114" i="25"/>
  <c r="Z114" i="25"/>
  <c r="AA114" i="25"/>
  <c r="AB114" i="25"/>
  <c r="AC114" i="25"/>
  <c r="AD114" i="25"/>
  <c r="AE114" i="25"/>
  <c r="AF114" i="25"/>
  <c r="AG114" i="25"/>
  <c r="AH114" i="25"/>
  <c r="AI114" i="25"/>
  <c r="AJ114" i="25"/>
  <c r="AK114" i="25"/>
  <c r="AL114" i="25"/>
  <c r="AM114" i="25"/>
  <c r="AN114" i="25"/>
  <c r="AO114" i="25"/>
  <c r="AP114" i="25"/>
  <c r="AQ114" i="25"/>
  <c r="AR114" i="25"/>
  <c r="AS114" i="25"/>
  <c r="AT114" i="25"/>
  <c r="AU114" i="25"/>
  <c r="AV114" i="25"/>
  <c r="AW114" i="25"/>
  <c r="AX114" i="25"/>
  <c r="AY114" i="25"/>
  <c r="AZ114" i="25"/>
  <c r="BA114" i="25"/>
  <c r="F116" i="25"/>
  <c r="H116" i="25"/>
  <c r="W116" i="25"/>
  <c r="X116" i="25"/>
  <c r="Y116" i="25"/>
  <c r="Z116" i="25"/>
  <c r="AA116" i="25"/>
  <c r="AB116" i="25"/>
  <c r="AC116" i="25"/>
  <c r="AD116" i="25"/>
  <c r="AE116" i="25"/>
  <c r="AF116" i="25"/>
  <c r="AG116" i="25"/>
  <c r="AH116" i="25"/>
  <c r="AI116" i="25"/>
  <c r="AJ116" i="25"/>
  <c r="AK116" i="25"/>
  <c r="AL116" i="25"/>
  <c r="AM116" i="25"/>
  <c r="AN116" i="25"/>
  <c r="AO116" i="25"/>
  <c r="AP116" i="25"/>
  <c r="AQ116" i="25"/>
  <c r="AR116" i="25"/>
  <c r="AS116" i="25"/>
  <c r="AT116" i="25"/>
  <c r="AU116" i="25"/>
  <c r="AV116" i="25"/>
  <c r="AW116" i="25"/>
  <c r="AX116" i="25"/>
  <c r="AY116" i="25"/>
  <c r="AZ116" i="25"/>
  <c r="BA116" i="25"/>
  <c r="F118" i="25"/>
  <c r="H118" i="25"/>
  <c r="W118" i="25"/>
  <c r="X118" i="25"/>
  <c r="Y118" i="25"/>
  <c r="Z118" i="25"/>
  <c r="AA118" i="25"/>
  <c r="AB118" i="25"/>
  <c r="AC118" i="25"/>
  <c r="AD118" i="25"/>
  <c r="AE118" i="25"/>
  <c r="AF118" i="25"/>
  <c r="AG118" i="25"/>
  <c r="AH118" i="25"/>
  <c r="AI118" i="25"/>
  <c r="AJ118" i="25"/>
  <c r="AK118" i="25"/>
  <c r="AL118" i="25"/>
  <c r="AM118" i="25"/>
  <c r="AN118" i="25"/>
  <c r="AO118" i="25"/>
  <c r="AP118" i="25"/>
  <c r="AQ118" i="25"/>
  <c r="AR118" i="25"/>
  <c r="AS118" i="25"/>
  <c r="AT118" i="25"/>
  <c r="AU118" i="25"/>
  <c r="AV118" i="25"/>
  <c r="AW118" i="25"/>
  <c r="AX118" i="25"/>
  <c r="AY118" i="25"/>
  <c r="AZ118" i="25"/>
  <c r="BA118" i="25"/>
  <c r="F120" i="25"/>
  <c r="H120" i="25"/>
  <c r="W120" i="25"/>
  <c r="X120" i="25"/>
  <c r="Y120" i="25"/>
  <c r="Z120" i="25"/>
  <c r="AA120" i="25"/>
  <c r="AB120" i="25"/>
  <c r="AC120" i="25"/>
  <c r="AD120" i="25"/>
  <c r="AE120" i="25"/>
  <c r="AF120" i="25"/>
  <c r="AG120" i="25"/>
  <c r="AH120" i="25"/>
  <c r="AI120" i="25"/>
  <c r="AJ120" i="25"/>
  <c r="AK120" i="25"/>
  <c r="AL120" i="25"/>
  <c r="AM120" i="25"/>
  <c r="AN120" i="25"/>
  <c r="AO120" i="25"/>
  <c r="AP120" i="25"/>
  <c r="AQ120" i="25"/>
  <c r="AR120" i="25"/>
  <c r="AS120" i="25"/>
  <c r="AT120" i="25"/>
  <c r="AU120" i="25"/>
  <c r="AV120" i="25"/>
  <c r="AW120" i="25"/>
  <c r="AX120" i="25"/>
  <c r="AY120" i="25"/>
  <c r="AZ120" i="25"/>
  <c r="BA120" i="25"/>
  <c r="F122" i="25"/>
  <c r="H122" i="25"/>
  <c r="W122" i="25"/>
  <c r="X122" i="25"/>
  <c r="Y122" i="25"/>
  <c r="Z122" i="25"/>
  <c r="AA122" i="25"/>
  <c r="AB122" i="25"/>
  <c r="AC122" i="25"/>
  <c r="AD122" i="25"/>
  <c r="AE122" i="25"/>
  <c r="AF122" i="25"/>
  <c r="AG122" i="25"/>
  <c r="AH122" i="25"/>
  <c r="AI122" i="25"/>
  <c r="AJ122" i="25"/>
  <c r="AK122" i="25"/>
  <c r="AL122" i="25"/>
  <c r="AM122" i="25"/>
  <c r="AN122" i="25"/>
  <c r="AO122" i="25"/>
  <c r="AP122" i="25"/>
  <c r="AQ122" i="25"/>
  <c r="AR122" i="25"/>
  <c r="AS122" i="25"/>
  <c r="AT122" i="25"/>
  <c r="AU122" i="25"/>
  <c r="AV122" i="25"/>
  <c r="AW122" i="25"/>
  <c r="AX122" i="25"/>
  <c r="AY122" i="25"/>
  <c r="AZ122" i="25"/>
  <c r="BA122" i="25"/>
  <c r="F124" i="25"/>
  <c r="H124" i="25"/>
  <c r="W124" i="25"/>
  <c r="X124" i="25"/>
  <c r="Y124" i="25"/>
  <c r="Z124" i="25"/>
  <c r="AA124" i="25"/>
  <c r="AB124" i="25"/>
  <c r="AC124" i="25"/>
  <c r="AD124" i="25"/>
  <c r="AE124" i="25"/>
  <c r="AF124" i="25"/>
  <c r="AG124" i="25"/>
  <c r="AH124" i="25"/>
  <c r="AI124" i="25"/>
  <c r="AJ124" i="25"/>
  <c r="AK124" i="25"/>
  <c r="AL124" i="25"/>
  <c r="AM124" i="25"/>
  <c r="AN124" i="25"/>
  <c r="AO124" i="25"/>
  <c r="AP124" i="25"/>
  <c r="AQ124" i="25"/>
  <c r="AR124" i="25"/>
  <c r="AS124" i="25"/>
  <c r="AT124" i="25"/>
  <c r="AU124" i="25"/>
  <c r="AV124" i="25"/>
  <c r="AW124" i="25"/>
  <c r="AX124" i="25"/>
  <c r="AY124" i="25"/>
  <c r="AZ124" i="25"/>
  <c r="BA124" i="25"/>
  <c r="F126" i="25"/>
  <c r="H126" i="25"/>
  <c r="W126" i="25"/>
  <c r="X126" i="25"/>
  <c r="Y126" i="25"/>
  <c r="Z126" i="25"/>
  <c r="AA126" i="25"/>
  <c r="AB126" i="25"/>
  <c r="AC126" i="25"/>
  <c r="AD126" i="25"/>
  <c r="AE126" i="25"/>
  <c r="AF126" i="25"/>
  <c r="AG126" i="25"/>
  <c r="AH126" i="25"/>
  <c r="AI126" i="25"/>
  <c r="AJ126" i="25"/>
  <c r="AK126" i="25"/>
  <c r="AL126" i="25"/>
  <c r="AM126" i="25"/>
  <c r="AN126" i="25"/>
  <c r="AO126" i="25"/>
  <c r="AP126" i="25"/>
  <c r="AQ126" i="25"/>
  <c r="AR126" i="25"/>
  <c r="AS126" i="25"/>
  <c r="AT126" i="25"/>
  <c r="AU126" i="25"/>
  <c r="AV126" i="25"/>
  <c r="AW126" i="25"/>
  <c r="AX126" i="25"/>
  <c r="AY126" i="25"/>
  <c r="AZ126" i="25"/>
  <c r="BA126" i="25"/>
  <c r="F128" i="25"/>
  <c r="H128" i="25"/>
  <c r="W128" i="25"/>
  <c r="X128" i="25"/>
  <c r="Y128" i="25"/>
  <c r="Z128" i="25"/>
  <c r="AA128" i="25"/>
  <c r="AB128" i="25"/>
  <c r="AC128" i="25"/>
  <c r="AD128" i="25"/>
  <c r="AE128" i="25"/>
  <c r="AF128" i="25"/>
  <c r="AG128" i="25"/>
  <c r="AH128" i="25"/>
  <c r="AI128" i="25"/>
  <c r="AJ128" i="25"/>
  <c r="AK128" i="25"/>
  <c r="AL128" i="25"/>
  <c r="AM128" i="25"/>
  <c r="AN128" i="25"/>
  <c r="AO128" i="25"/>
  <c r="AP128" i="25"/>
  <c r="AQ128" i="25"/>
  <c r="AR128" i="25"/>
  <c r="AS128" i="25"/>
  <c r="AT128" i="25"/>
  <c r="AU128" i="25"/>
  <c r="AV128" i="25"/>
  <c r="AW128" i="25"/>
  <c r="AX128" i="25"/>
  <c r="AY128" i="25"/>
  <c r="AZ128" i="25"/>
  <c r="BA128" i="25"/>
  <c r="F130" i="25"/>
  <c r="H130" i="25"/>
  <c r="W130" i="25"/>
  <c r="X130" i="25"/>
  <c r="Y130" i="25"/>
  <c r="Z130" i="25"/>
  <c r="AA130" i="25"/>
  <c r="AB130" i="25"/>
  <c r="AC130" i="25"/>
  <c r="AD130" i="25"/>
  <c r="AE130" i="25"/>
  <c r="AF130" i="25"/>
  <c r="AG130" i="25"/>
  <c r="AH130" i="25"/>
  <c r="AI130" i="25"/>
  <c r="AJ130" i="25"/>
  <c r="AK130" i="25"/>
  <c r="AL130" i="25"/>
  <c r="AM130" i="25"/>
  <c r="AN130" i="25"/>
  <c r="AO130" i="25"/>
  <c r="AP130" i="25"/>
  <c r="AQ130" i="25"/>
  <c r="AR130" i="25"/>
  <c r="AS130" i="25"/>
  <c r="AT130" i="25"/>
  <c r="AU130" i="25"/>
  <c r="AV130" i="25"/>
  <c r="AW130" i="25"/>
  <c r="AX130" i="25"/>
  <c r="AY130" i="25"/>
  <c r="AZ130" i="25"/>
  <c r="BA130" i="25"/>
  <c r="F132" i="25"/>
  <c r="H132" i="25"/>
  <c r="W132" i="25"/>
  <c r="X132" i="25"/>
  <c r="Y132" i="25"/>
  <c r="Z132" i="25"/>
  <c r="AA132" i="25"/>
  <c r="AB132" i="25"/>
  <c r="AC132" i="25"/>
  <c r="AD132" i="25"/>
  <c r="AE132" i="25"/>
  <c r="AF132" i="25"/>
  <c r="AG132" i="25"/>
  <c r="AH132" i="25"/>
  <c r="AI132" i="25"/>
  <c r="AJ132" i="25"/>
  <c r="AK132" i="25"/>
  <c r="AL132" i="25"/>
  <c r="AM132" i="25"/>
  <c r="AN132" i="25"/>
  <c r="AO132" i="25"/>
  <c r="AP132" i="25"/>
  <c r="AQ132" i="25"/>
  <c r="AR132" i="25"/>
  <c r="AS132" i="25"/>
  <c r="AT132" i="25"/>
  <c r="AU132" i="25"/>
  <c r="AV132" i="25"/>
  <c r="AW132" i="25"/>
  <c r="AX132" i="25"/>
  <c r="AY132" i="25"/>
  <c r="AZ132" i="25"/>
  <c r="BA132" i="25"/>
  <c r="F134" i="25"/>
  <c r="H134" i="25"/>
  <c r="W134" i="25"/>
  <c r="X134" i="25"/>
  <c r="Y134" i="25"/>
  <c r="Z134" i="25"/>
  <c r="AA134" i="25"/>
  <c r="AB134" i="25"/>
  <c r="AC134" i="25"/>
  <c r="AD134" i="25"/>
  <c r="AE134" i="25"/>
  <c r="AF134" i="25"/>
  <c r="AG134" i="25"/>
  <c r="AH134" i="25"/>
  <c r="AI134" i="25"/>
  <c r="AJ134" i="25"/>
  <c r="AK134" i="25"/>
  <c r="AL134" i="25"/>
  <c r="AM134" i="25"/>
  <c r="AN134" i="25"/>
  <c r="AO134" i="25"/>
  <c r="AP134" i="25"/>
  <c r="AQ134" i="25"/>
  <c r="AR134" i="25"/>
  <c r="AS134" i="25"/>
  <c r="AT134" i="25"/>
  <c r="AU134" i="25"/>
  <c r="AV134" i="25"/>
  <c r="AW134" i="25"/>
  <c r="AX134" i="25"/>
  <c r="AY134" i="25"/>
  <c r="AZ134" i="25"/>
  <c r="BA134" i="25"/>
  <c r="F136" i="25"/>
  <c r="H136" i="25"/>
  <c r="W136" i="25"/>
  <c r="BB136" i="25" s="1"/>
  <c r="BD136" i="25" s="1"/>
  <c r="X136" i="25"/>
  <c r="Y136" i="25"/>
  <c r="Z136" i="25"/>
  <c r="AA136" i="25"/>
  <c r="AB136" i="25"/>
  <c r="AC136" i="25"/>
  <c r="AD136" i="25"/>
  <c r="AE136" i="25"/>
  <c r="AF136" i="25"/>
  <c r="AG136" i="25"/>
  <c r="AH136" i="25"/>
  <c r="AI136" i="25"/>
  <c r="AJ136" i="25"/>
  <c r="AK136" i="25"/>
  <c r="AL136" i="25"/>
  <c r="AM136" i="25"/>
  <c r="AN136" i="25"/>
  <c r="AO136" i="25"/>
  <c r="AP136" i="25"/>
  <c r="AQ136" i="25"/>
  <c r="AR136" i="25"/>
  <c r="AS136" i="25"/>
  <c r="AT136" i="25"/>
  <c r="AU136" i="25"/>
  <c r="AV136" i="25"/>
  <c r="AW136" i="25"/>
  <c r="AX136" i="25"/>
  <c r="AY136" i="25"/>
  <c r="AZ136" i="25"/>
  <c r="BA136" i="25"/>
  <c r="F138" i="25"/>
  <c r="H138" i="25"/>
  <c r="W138" i="25"/>
  <c r="X138" i="25"/>
  <c r="Y138" i="25"/>
  <c r="Z138" i="25"/>
  <c r="AA138" i="25"/>
  <c r="AB138" i="25"/>
  <c r="AC138" i="25"/>
  <c r="AD138" i="25"/>
  <c r="AE138" i="25"/>
  <c r="AF138" i="25"/>
  <c r="AG138" i="25"/>
  <c r="AH138" i="25"/>
  <c r="AI138" i="25"/>
  <c r="AJ138" i="25"/>
  <c r="AK138" i="25"/>
  <c r="AL138" i="25"/>
  <c r="AM138" i="25"/>
  <c r="AN138" i="25"/>
  <c r="AO138" i="25"/>
  <c r="AP138" i="25"/>
  <c r="AQ138" i="25"/>
  <c r="AR138" i="25"/>
  <c r="AS138" i="25"/>
  <c r="AT138" i="25"/>
  <c r="AU138" i="25"/>
  <c r="AV138" i="25"/>
  <c r="AW138" i="25"/>
  <c r="AX138" i="25"/>
  <c r="AY138" i="25"/>
  <c r="AZ138" i="25"/>
  <c r="BA138" i="25"/>
  <c r="F140" i="25"/>
  <c r="H140" i="25"/>
  <c r="W140" i="25"/>
  <c r="X140" i="25"/>
  <c r="Y140" i="25"/>
  <c r="Z140" i="25"/>
  <c r="AA140" i="25"/>
  <c r="AB140" i="25"/>
  <c r="AC140" i="25"/>
  <c r="AD140" i="25"/>
  <c r="AE140" i="25"/>
  <c r="AF140" i="25"/>
  <c r="AG140" i="25"/>
  <c r="AH140" i="25"/>
  <c r="AI140" i="25"/>
  <c r="AJ140" i="25"/>
  <c r="AK140" i="25"/>
  <c r="AL140" i="25"/>
  <c r="AM140" i="25"/>
  <c r="AN140" i="25"/>
  <c r="AO140" i="25"/>
  <c r="AP140" i="25"/>
  <c r="AQ140" i="25"/>
  <c r="AR140" i="25"/>
  <c r="AS140" i="25"/>
  <c r="AT140" i="25"/>
  <c r="AU140" i="25"/>
  <c r="AV140" i="25"/>
  <c r="AW140" i="25"/>
  <c r="AX140" i="25"/>
  <c r="AY140" i="25"/>
  <c r="AZ140" i="25"/>
  <c r="BA140" i="25"/>
  <c r="F142" i="25"/>
  <c r="H142" i="25"/>
  <c r="W142" i="25"/>
  <c r="X142" i="25"/>
  <c r="Y142" i="25"/>
  <c r="Z142" i="25"/>
  <c r="AA142" i="25"/>
  <c r="AB142" i="25"/>
  <c r="AC142" i="25"/>
  <c r="AD142" i="25"/>
  <c r="AE142" i="25"/>
  <c r="AF142" i="25"/>
  <c r="AG142" i="25"/>
  <c r="AH142" i="25"/>
  <c r="AI142" i="25"/>
  <c r="AJ142" i="25"/>
  <c r="AK142" i="25"/>
  <c r="AL142" i="25"/>
  <c r="AM142" i="25"/>
  <c r="AN142" i="25"/>
  <c r="AO142" i="25"/>
  <c r="AP142" i="25"/>
  <c r="AQ142" i="25"/>
  <c r="AR142" i="25"/>
  <c r="AS142" i="25"/>
  <c r="AT142" i="25"/>
  <c r="AU142" i="25"/>
  <c r="AV142" i="25"/>
  <c r="AW142" i="25"/>
  <c r="AX142" i="25"/>
  <c r="AY142" i="25"/>
  <c r="AZ142" i="25"/>
  <c r="BA142" i="25"/>
  <c r="F144" i="25"/>
  <c r="H144" i="25"/>
  <c r="W144" i="25"/>
  <c r="X144" i="25"/>
  <c r="Y144" i="25"/>
  <c r="Z144" i="25"/>
  <c r="AA144" i="25"/>
  <c r="AB144" i="25"/>
  <c r="AC144" i="25"/>
  <c r="AD144" i="25"/>
  <c r="AE144" i="25"/>
  <c r="AF144" i="25"/>
  <c r="AG144" i="25"/>
  <c r="AH144" i="25"/>
  <c r="AI144" i="25"/>
  <c r="AJ144" i="25"/>
  <c r="AK144" i="25"/>
  <c r="AL144" i="25"/>
  <c r="AM144" i="25"/>
  <c r="AN144" i="25"/>
  <c r="AO144" i="25"/>
  <c r="AP144" i="25"/>
  <c r="AQ144" i="25"/>
  <c r="AR144" i="25"/>
  <c r="AS144" i="25"/>
  <c r="AT144" i="25"/>
  <c r="AU144" i="25"/>
  <c r="AV144" i="25"/>
  <c r="AW144" i="25"/>
  <c r="AX144" i="25"/>
  <c r="AY144" i="25"/>
  <c r="AZ144" i="25"/>
  <c r="BA144" i="25"/>
  <c r="F146" i="25"/>
  <c r="H146" i="25"/>
  <c r="W146" i="25"/>
  <c r="X146" i="25"/>
  <c r="Y146" i="25"/>
  <c r="Z146" i="25"/>
  <c r="AA146" i="25"/>
  <c r="AB146" i="25"/>
  <c r="AC146" i="25"/>
  <c r="AD146" i="25"/>
  <c r="AE146" i="25"/>
  <c r="AF146" i="25"/>
  <c r="AG146" i="25"/>
  <c r="AH146" i="25"/>
  <c r="AI146" i="25"/>
  <c r="AJ146" i="25"/>
  <c r="AK146" i="25"/>
  <c r="AL146" i="25"/>
  <c r="AM146" i="25"/>
  <c r="AN146" i="25"/>
  <c r="AO146" i="25"/>
  <c r="AP146" i="25"/>
  <c r="AQ146" i="25"/>
  <c r="AR146" i="25"/>
  <c r="AS146" i="25"/>
  <c r="AT146" i="25"/>
  <c r="AU146" i="25"/>
  <c r="AV146" i="25"/>
  <c r="AW146" i="25"/>
  <c r="AX146" i="25"/>
  <c r="AY146" i="25"/>
  <c r="AZ146" i="25"/>
  <c r="BA146" i="25"/>
  <c r="F148" i="25"/>
  <c r="H148" i="25"/>
  <c r="W148" i="25"/>
  <c r="X148" i="25"/>
  <c r="Y148" i="25"/>
  <c r="Z148" i="25"/>
  <c r="AA148" i="25"/>
  <c r="AB148" i="25"/>
  <c r="AC148" i="25"/>
  <c r="AD148" i="25"/>
  <c r="AE148" i="25"/>
  <c r="AF148" i="25"/>
  <c r="AG148" i="25"/>
  <c r="AH148" i="25"/>
  <c r="AI148" i="25"/>
  <c r="AJ148" i="25"/>
  <c r="AK148" i="25"/>
  <c r="AL148" i="25"/>
  <c r="AM148" i="25"/>
  <c r="AN148" i="25"/>
  <c r="AO148" i="25"/>
  <c r="AP148" i="25"/>
  <c r="AQ148" i="25"/>
  <c r="AR148" i="25"/>
  <c r="AS148" i="25"/>
  <c r="AT148" i="25"/>
  <c r="AU148" i="25"/>
  <c r="AV148" i="25"/>
  <c r="AW148" i="25"/>
  <c r="AX148" i="25"/>
  <c r="AY148" i="25"/>
  <c r="AZ148" i="25"/>
  <c r="BA148" i="25"/>
  <c r="F150" i="25"/>
  <c r="H150" i="25"/>
  <c r="W150" i="25"/>
  <c r="X150" i="25"/>
  <c r="Y150" i="25"/>
  <c r="Z150" i="25"/>
  <c r="AA150" i="25"/>
  <c r="AB150" i="25"/>
  <c r="AC150" i="25"/>
  <c r="AD150" i="25"/>
  <c r="AE150" i="25"/>
  <c r="AF150" i="25"/>
  <c r="AG150" i="25"/>
  <c r="AH150" i="25"/>
  <c r="AI150" i="25"/>
  <c r="AJ150" i="25"/>
  <c r="AK150" i="25"/>
  <c r="AL150" i="25"/>
  <c r="AM150" i="25"/>
  <c r="AN150" i="25"/>
  <c r="AO150" i="25"/>
  <c r="AP150" i="25"/>
  <c r="AQ150" i="25"/>
  <c r="AR150" i="25"/>
  <c r="AS150" i="25"/>
  <c r="AT150" i="25"/>
  <c r="AU150" i="25"/>
  <c r="AV150" i="25"/>
  <c r="AW150" i="25"/>
  <c r="AX150" i="25"/>
  <c r="AY150" i="25"/>
  <c r="AZ150" i="25"/>
  <c r="BA150" i="25"/>
  <c r="F152" i="25"/>
  <c r="H152" i="25"/>
  <c r="W152" i="25"/>
  <c r="X152" i="25"/>
  <c r="Y152" i="25"/>
  <c r="Z152" i="25"/>
  <c r="AA152" i="25"/>
  <c r="AB152" i="25"/>
  <c r="AC152" i="25"/>
  <c r="AD152" i="25"/>
  <c r="AE152" i="25"/>
  <c r="AF152" i="25"/>
  <c r="AG152" i="25"/>
  <c r="AH152" i="25"/>
  <c r="AI152" i="25"/>
  <c r="AJ152" i="25"/>
  <c r="AK152" i="25"/>
  <c r="AL152" i="25"/>
  <c r="AM152" i="25"/>
  <c r="AN152" i="25"/>
  <c r="AO152" i="25"/>
  <c r="AP152" i="25"/>
  <c r="AQ152" i="25"/>
  <c r="AR152" i="25"/>
  <c r="AS152" i="25"/>
  <c r="AT152" i="25"/>
  <c r="AU152" i="25"/>
  <c r="AV152" i="25"/>
  <c r="AW152" i="25"/>
  <c r="AX152" i="25"/>
  <c r="AY152" i="25"/>
  <c r="AZ152" i="25"/>
  <c r="BA152" i="25"/>
  <c r="F154" i="25"/>
  <c r="H154" i="25"/>
  <c r="W154" i="25"/>
  <c r="X154" i="25"/>
  <c r="Y154" i="25"/>
  <c r="Z154" i="25"/>
  <c r="AA154" i="25"/>
  <c r="AB154" i="25"/>
  <c r="AC154" i="25"/>
  <c r="AD154" i="25"/>
  <c r="AE154" i="25"/>
  <c r="AF154" i="25"/>
  <c r="AG154" i="25"/>
  <c r="AH154" i="25"/>
  <c r="AI154" i="25"/>
  <c r="AJ154" i="25"/>
  <c r="AK154" i="25"/>
  <c r="AL154" i="25"/>
  <c r="AM154" i="25"/>
  <c r="AN154" i="25"/>
  <c r="AO154" i="25"/>
  <c r="AP154" i="25"/>
  <c r="AQ154" i="25"/>
  <c r="AR154" i="25"/>
  <c r="AS154" i="25"/>
  <c r="AT154" i="25"/>
  <c r="AU154" i="25"/>
  <c r="AV154" i="25"/>
  <c r="AW154" i="25"/>
  <c r="AX154" i="25"/>
  <c r="AY154" i="25"/>
  <c r="AZ154" i="25"/>
  <c r="BA154" i="25"/>
  <c r="F156" i="25"/>
  <c r="H156" i="25"/>
  <c r="W156" i="25"/>
  <c r="X156" i="25"/>
  <c r="Y156" i="25"/>
  <c r="Z156" i="25"/>
  <c r="AA156" i="25"/>
  <c r="AB156" i="25"/>
  <c r="AC156" i="25"/>
  <c r="AD156" i="25"/>
  <c r="AE156" i="25"/>
  <c r="AF156" i="25"/>
  <c r="AG156" i="25"/>
  <c r="AH156" i="25"/>
  <c r="AI156" i="25"/>
  <c r="AJ156" i="25"/>
  <c r="AK156" i="25"/>
  <c r="AL156" i="25"/>
  <c r="AM156" i="25"/>
  <c r="AN156" i="25"/>
  <c r="AO156" i="25"/>
  <c r="AP156" i="25"/>
  <c r="AQ156" i="25"/>
  <c r="AR156" i="25"/>
  <c r="AS156" i="25"/>
  <c r="AT156" i="25"/>
  <c r="AU156" i="25"/>
  <c r="AV156" i="25"/>
  <c r="AW156" i="25"/>
  <c r="AX156" i="25"/>
  <c r="AY156" i="25"/>
  <c r="AZ156" i="25"/>
  <c r="BA156" i="25"/>
  <c r="F158" i="25"/>
  <c r="H158" i="25"/>
  <c r="W158" i="25"/>
  <c r="X158" i="25"/>
  <c r="Y158" i="25"/>
  <c r="Z158" i="25"/>
  <c r="AA158" i="25"/>
  <c r="AB158" i="25"/>
  <c r="AC158" i="25"/>
  <c r="AD158" i="25"/>
  <c r="AE158" i="25"/>
  <c r="AF158" i="25"/>
  <c r="AG158" i="25"/>
  <c r="AH158" i="25"/>
  <c r="AI158" i="25"/>
  <c r="AJ158" i="25"/>
  <c r="AK158" i="25"/>
  <c r="AL158" i="25"/>
  <c r="AM158" i="25"/>
  <c r="AN158" i="25"/>
  <c r="AO158" i="25"/>
  <c r="AP158" i="25"/>
  <c r="AQ158" i="25"/>
  <c r="AR158" i="25"/>
  <c r="AS158" i="25"/>
  <c r="AT158" i="25"/>
  <c r="AU158" i="25"/>
  <c r="AV158" i="25"/>
  <c r="AW158" i="25"/>
  <c r="AX158" i="25"/>
  <c r="AY158" i="25"/>
  <c r="AZ158" i="25"/>
  <c r="BA158" i="25"/>
  <c r="F160" i="25"/>
  <c r="H160" i="25"/>
  <c r="W160" i="25"/>
  <c r="X160" i="25"/>
  <c r="Y160" i="25"/>
  <c r="Z160" i="25"/>
  <c r="AA160" i="25"/>
  <c r="AB160" i="25"/>
  <c r="AC160" i="25"/>
  <c r="AD160" i="25"/>
  <c r="AE160" i="25"/>
  <c r="AF160" i="25"/>
  <c r="AG160" i="25"/>
  <c r="AH160" i="25"/>
  <c r="AI160" i="25"/>
  <c r="AJ160" i="25"/>
  <c r="AK160" i="25"/>
  <c r="AL160" i="25"/>
  <c r="AM160" i="25"/>
  <c r="AN160" i="25"/>
  <c r="AO160" i="25"/>
  <c r="AP160" i="25"/>
  <c r="AQ160" i="25"/>
  <c r="AR160" i="25"/>
  <c r="AS160" i="25"/>
  <c r="AT160" i="25"/>
  <c r="AU160" i="25"/>
  <c r="AV160" i="25"/>
  <c r="AW160" i="25"/>
  <c r="AX160" i="25"/>
  <c r="AY160" i="25"/>
  <c r="AZ160" i="25"/>
  <c r="BA160" i="25"/>
  <c r="F162" i="25"/>
  <c r="H162" i="25"/>
  <c r="W162" i="25"/>
  <c r="X162" i="25"/>
  <c r="Y162" i="25"/>
  <c r="Z162" i="25"/>
  <c r="AA162" i="25"/>
  <c r="AB162" i="25"/>
  <c r="AC162" i="25"/>
  <c r="AD162" i="25"/>
  <c r="AE162" i="25"/>
  <c r="AF162" i="25"/>
  <c r="AG162" i="25"/>
  <c r="AH162" i="25"/>
  <c r="AI162" i="25"/>
  <c r="AJ162" i="25"/>
  <c r="AK162" i="25"/>
  <c r="AL162" i="25"/>
  <c r="AM162" i="25"/>
  <c r="AN162" i="25"/>
  <c r="AO162" i="25"/>
  <c r="AP162" i="25"/>
  <c r="AQ162" i="25"/>
  <c r="AR162" i="25"/>
  <c r="AS162" i="25"/>
  <c r="AT162" i="25"/>
  <c r="AU162" i="25"/>
  <c r="AV162" i="25"/>
  <c r="AW162" i="25"/>
  <c r="AX162" i="25"/>
  <c r="AY162" i="25"/>
  <c r="AZ162" i="25"/>
  <c r="BA162" i="25"/>
  <c r="F164" i="25"/>
  <c r="H164" i="25"/>
  <c r="W164" i="25"/>
  <c r="X164" i="25"/>
  <c r="Y164" i="25"/>
  <c r="Z164" i="25"/>
  <c r="AA164" i="25"/>
  <c r="AB164" i="25"/>
  <c r="AC164" i="25"/>
  <c r="AD164" i="25"/>
  <c r="AE164" i="25"/>
  <c r="AF164" i="25"/>
  <c r="AG164" i="25"/>
  <c r="AH164" i="25"/>
  <c r="AI164" i="25"/>
  <c r="AJ164" i="25"/>
  <c r="AK164" i="25"/>
  <c r="AL164" i="25"/>
  <c r="AM164" i="25"/>
  <c r="AN164" i="25"/>
  <c r="AO164" i="25"/>
  <c r="AP164" i="25"/>
  <c r="AQ164" i="25"/>
  <c r="AR164" i="25"/>
  <c r="AS164" i="25"/>
  <c r="AT164" i="25"/>
  <c r="AU164" i="25"/>
  <c r="AV164" i="25"/>
  <c r="AW164" i="25"/>
  <c r="AX164" i="25"/>
  <c r="AY164" i="25"/>
  <c r="AZ164" i="25"/>
  <c r="BA164" i="25"/>
  <c r="F166" i="25"/>
  <c r="H166" i="25"/>
  <c r="W166" i="25"/>
  <c r="X166" i="25"/>
  <c r="Y166" i="25"/>
  <c r="Z166" i="25"/>
  <c r="AA166" i="25"/>
  <c r="AB166" i="25"/>
  <c r="AC166" i="25"/>
  <c r="AD166" i="25"/>
  <c r="AE166" i="25"/>
  <c r="AF166" i="25"/>
  <c r="AG166" i="25"/>
  <c r="AH166" i="25"/>
  <c r="AI166" i="25"/>
  <c r="AJ166" i="25"/>
  <c r="AK166" i="25"/>
  <c r="AL166" i="25"/>
  <c r="AM166" i="25"/>
  <c r="AN166" i="25"/>
  <c r="AO166" i="25"/>
  <c r="AP166" i="25"/>
  <c r="AQ166" i="25"/>
  <c r="AR166" i="25"/>
  <c r="AS166" i="25"/>
  <c r="AT166" i="25"/>
  <c r="AU166" i="25"/>
  <c r="AV166" i="25"/>
  <c r="AW166" i="25"/>
  <c r="AX166" i="25"/>
  <c r="AY166" i="25"/>
  <c r="AZ166" i="25"/>
  <c r="BA166" i="25"/>
  <c r="F168" i="25"/>
  <c r="H168" i="25"/>
  <c r="W168" i="25"/>
  <c r="X168" i="25"/>
  <c r="Y168" i="25"/>
  <c r="Z168" i="25"/>
  <c r="AA168" i="25"/>
  <c r="AB168" i="25"/>
  <c r="AC168" i="25"/>
  <c r="AD168" i="25"/>
  <c r="AE168" i="25"/>
  <c r="AF168" i="25"/>
  <c r="AG168" i="25"/>
  <c r="AH168" i="25"/>
  <c r="AI168" i="25"/>
  <c r="AJ168" i="25"/>
  <c r="AK168" i="25"/>
  <c r="AL168" i="25"/>
  <c r="AM168" i="25"/>
  <c r="AN168" i="25"/>
  <c r="AO168" i="25"/>
  <c r="AP168" i="25"/>
  <c r="AQ168" i="25"/>
  <c r="AR168" i="25"/>
  <c r="AS168" i="25"/>
  <c r="AT168" i="25"/>
  <c r="AU168" i="25"/>
  <c r="AV168" i="25"/>
  <c r="AW168" i="25"/>
  <c r="AX168" i="25"/>
  <c r="AY168" i="25"/>
  <c r="AZ168" i="25"/>
  <c r="BA168" i="25"/>
  <c r="F170" i="25"/>
  <c r="H170" i="25"/>
  <c r="W170" i="25"/>
  <c r="X170" i="25"/>
  <c r="Y170" i="25"/>
  <c r="Z170" i="25"/>
  <c r="AA170" i="25"/>
  <c r="AB170" i="25"/>
  <c r="AC170" i="25"/>
  <c r="AD170" i="25"/>
  <c r="AE170" i="25"/>
  <c r="AF170" i="25"/>
  <c r="AG170" i="25"/>
  <c r="AH170" i="25"/>
  <c r="AI170" i="25"/>
  <c r="AJ170" i="25"/>
  <c r="AK170" i="25"/>
  <c r="AL170" i="25"/>
  <c r="AM170" i="25"/>
  <c r="AN170" i="25"/>
  <c r="AO170" i="25"/>
  <c r="AP170" i="25"/>
  <c r="AQ170" i="25"/>
  <c r="AR170" i="25"/>
  <c r="AS170" i="25"/>
  <c r="AT170" i="25"/>
  <c r="AU170" i="25"/>
  <c r="AV170" i="25"/>
  <c r="AW170" i="25"/>
  <c r="AX170" i="25"/>
  <c r="AY170" i="25"/>
  <c r="AZ170" i="25"/>
  <c r="BA170" i="25"/>
  <c r="F172" i="25"/>
  <c r="H172" i="25"/>
  <c r="W172" i="25"/>
  <c r="X172" i="25"/>
  <c r="Y172" i="25"/>
  <c r="Z172" i="25"/>
  <c r="AA172" i="25"/>
  <c r="AB172" i="25"/>
  <c r="AC172" i="25"/>
  <c r="AD172" i="25"/>
  <c r="AE172" i="25"/>
  <c r="AF172" i="25"/>
  <c r="AG172" i="25"/>
  <c r="AH172" i="25"/>
  <c r="AI172" i="25"/>
  <c r="AJ172" i="25"/>
  <c r="AK172" i="25"/>
  <c r="AL172" i="25"/>
  <c r="AM172" i="25"/>
  <c r="AN172" i="25"/>
  <c r="AO172" i="25"/>
  <c r="AP172" i="25"/>
  <c r="AQ172" i="25"/>
  <c r="AR172" i="25"/>
  <c r="AS172" i="25"/>
  <c r="AT172" i="25"/>
  <c r="AU172" i="25"/>
  <c r="AV172" i="25"/>
  <c r="AW172" i="25"/>
  <c r="AX172" i="25"/>
  <c r="AY172" i="25"/>
  <c r="AZ172" i="25"/>
  <c r="BA172" i="25"/>
  <c r="F174" i="25"/>
  <c r="H174" i="25"/>
  <c r="W174" i="25"/>
  <c r="X174" i="25"/>
  <c r="Y174" i="25"/>
  <c r="Z174" i="25"/>
  <c r="AA174" i="25"/>
  <c r="AB174" i="25"/>
  <c r="AC174" i="25"/>
  <c r="AD174" i="25"/>
  <c r="AE174" i="25"/>
  <c r="AF174" i="25"/>
  <c r="AG174" i="25"/>
  <c r="AH174" i="25"/>
  <c r="AI174" i="25"/>
  <c r="AJ174" i="25"/>
  <c r="AK174" i="25"/>
  <c r="AL174" i="25"/>
  <c r="AM174" i="25"/>
  <c r="AN174" i="25"/>
  <c r="AO174" i="25"/>
  <c r="AP174" i="25"/>
  <c r="AQ174" i="25"/>
  <c r="AR174" i="25"/>
  <c r="AS174" i="25"/>
  <c r="AT174" i="25"/>
  <c r="AU174" i="25"/>
  <c r="AV174" i="25"/>
  <c r="AW174" i="25"/>
  <c r="AX174" i="25"/>
  <c r="AY174" i="25"/>
  <c r="AZ174" i="25"/>
  <c r="BA174" i="25"/>
  <c r="F176" i="25"/>
  <c r="H176" i="25"/>
  <c r="W176" i="25"/>
  <c r="X176" i="25"/>
  <c r="Y176" i="25"/>
  <c r="Z176" i="25"/>
  <c r="AA176" i="25"/>
  <c r="AB176" i="25"/>
  <c r="AC176" i="25"/>
  <c r="AD176" i="25"/>
  <c r="AE176" i="25"/>
  <c r="AF176" i="25"/>
  <c r="AG176" i="25"/>
  <c r="AH176" i="25"/>
  <c r="AI176" i="25"/>
  <c r="AJ176" i="25"/>
  <c r="AK176" i="25"/>
  <c r="AL176" i="25"/>
  <c r="AM176" i="25"/>
  <c r="AN176" i="25"/>
  <c r="AO176" i="25"/>
  <c r="AP176" i="25"/>
  <c r="AQ176" i="25"/>
  <c r="AR176" i="25"/>
  <c r="AS176" i="25"/>
  <c r="AT176" i="25"/>
  <c r="AU176" i="25"/>
  <c r="AV176" i="25"/>
  <c r="AW176" i="25"/>
  <c r="AX176" i="25"/>
  <c r="AY176" i="25"/>
  <c r="AZ176" i="25"/>
  <c r="BA176" i="25"/>
  <c r="F178" i="25"/>
  <c r="H178" i="25"/>
  <c r="W178" i="25"/>
  <c r="X178" i="25"/>
  <c r="Y178" i="25"/>
  <c r="Z178" i="25"/>
  <c r="AA178" i="25"/>
  <c r="AB178" i="25"/>
  <c r="AC178" i="25"/>
  <c r="AD178" i="25"/>
  <c r="AE178" i="25"/>
  <c r="AF178" i="25"/>
  <c r="AG178" i="25"/>
  <c r="AH178" i="25"/>
  <c r="AI178" i="25"/>
  <c r="AJ178" i="25"/>
  <c r="AK178" i="25"/>
  <c r="AL178" i="25"/>
  <c r="AM178" i="25"/>
  <c r="AN178" i="25"/>
  <c r="AO178" i="25"/>
  <c r="AP178" i="25"/>
  <c r="AQ178" i="25"/>
  <c r="AR178" i="25"/>
  <c r="AS178" i="25"/>
  <c r="AT178" i="25"/>
  <c r="AU178" i="25"/>
  <c r="AV178" i="25"/>
  <c r="AW178" i="25"/>
  <c r="AX178" i="25"/>
  <c r="AY178" i="25"/>
  <c r="AZ178" i="25"/>
  <c r="BA178" i="25"/>
  <c r="F180" i="25"/>
  <c r="M223" i="25" s="1"/>
  <c r="H180" i="25"/>
  <c r="W180" i="25"/>
  <c r="X180" i="25"/>
  <c r="Y180" i="25"/>
  <c r="Z180" i="25"/>
  <c r="AA180" i="25"/>
  <c r="AB180" i="25"/>
  <c r="AC180" i="25"/>
  <c r="AD180" i="25"/>
  <c r="AE180" i="25"/>
  <c r="AF180" i="25"/>
  <c r="AG180" i="25"/>
  <c r="AH180" i="25"/>
  <c r="AI180" i="25"/>
  <c r="AJ180" i="25"/>
  <c r="AK180" i="25"/>
  <c r="AL180" i="25"/>
  <c r="AM180" i="25"/>
  <c r="AN180" i="25"/>
  <c r="AO180" i="25"/>
  <c r="AP180" i="25"/>
  <c r="AQ180" i="25"/>
  <c r="AR180" i="25"/>
  <c r="AS180" i="25"/>
  <c r="AT180" i="25"/>
  <c r="AU180" i="25"/>
  <c r="AV180" i="25"/>
  <c r="AW180" i="25"/>
  <c r="AX180" i="25"/>
  <c r="AY180" i="25"/>
  <c r="AZ180" i="25"/>
  <c r="BA180" i="25"/>
  <c r="F182" i="25"/>
  <c r="H182" i="25"/>
  <c r="W182" i="25"/>
  <c r="X182" i="25"/>
  <c r="Y182" i="25"/>
  <c r="Z182" i="25"/>
  <c r="AA182" i="25"/>
  <c r="AB182" i="25"/>
  <c r="AC182" i="25"/>
  <c r="AD182" i="25"/>
  <c r="AE182" i="25"/>
  <c r="AF182" i="25"/>
  <c r="AG182" i="25"/>
  <c r="AH182" i="25"/>
  <c r="AI182" i="25"/>
  <c r="AJ182" i="25"/>
  <c r="AK182" i="25"/>
  <c r="AL182" i="25"/>
  <c r="AM182" i="25"/>
  <c r="AN182" i="25"/>
  <c r="AO182" i="25"/>
  <c r="AP182" i="25"/>
  <c r="AQ182" i="25"/>
  <c r="AR182" i="25"/>
  <c r="AS182" i="25"/>
  <c r="AT182" i="25"/>
  <c r="AU182" i="25"/>
  <c r="AV182" i="25"/>
  <c r="AW182" i="25"/>
  <c r="AX182" i="25"/>
  <c r="AY182" i="25"/>
  <c r="AZ182" i="25"/>
  <c r="BA182" i="25"/>
  <c r="F184" i="25"/>
  <c r="H184" i="25"/>
  <c r="W184" i="25"/>
  <c r="X184" i="25"/>
  <c r="Y184" i="25"/>
  <c r="Z184" i="25"/>
  <c r="AA184" i="25"/>
  <c r="AB184" i="25"/>
  <c r="AC184" i="25"/>
  <c r="AD184" i="25"/>
  <c r="AE184" i="25"/>
  <c r="AF184" i="25"/>
  <c r="AG184" i="25"/>
  <c r="AH184" i="25"/>
  <c r="AI184" i="25"/>
  <c r="AJ184" i="25"/>
  <c r="AK184" i="25"/>
  <c r="AL184" i="25"/>
  <c r="AM184" i="25"/>
  <c r="AN184" i="25"/>
  <c r="AO184" i="25"/>
  <c r="AP184" i="25"/>
  <c r="AQ184" i="25"/>
  <c r="AR184" i="25"/>
  <c r="AS184" i="25"/>
  <c r="AT184" i="25"/>
  <c r="AU184" i="25"/>
  <c r="AV184" i="25"/>
  <c r="AW184" i="25"/>
  <c r="AX184" i="25"/>
  <c r="AY184" i="25"/>
  <c r="AZ184" i="25"/>
  <c r="BA184" i="25"/>
  <c r="F186" i="25"/>
  <c r="H186" i="25"/>
  <c r="W186" i="25"/>
  <c r="X186" i="25"/>
  <c r="Y186" i="25"/>
  <c r="Z186" i="25"/>
  <c r="AA186" i="25"/>
  <c r="AB186" i="25"/>
  <c r="AC186" i="25"/>
  <c r="AD186" i="25"/>
  <c r="AE186" i="25"/>
  <c r="AF186" i="25"/>
  <c r="AG186" i="25"/>
  <c r="AH186" i="25"/>
  <c r="AI186" i="25"/>
  <c r="AJ186" i="25"/>
  <c r="AK186" i="25"/>
  <c r="AL186" i="25"/>
  <c r="AM186" i="25"/>
  <c r="AN186" i="25"/>
  <c r="AO186" i="25"/>
  <c r="AP186" i="25"/>
  <c r="AQ186" i="25"/>
  <c r="AR186" i="25"/>
  <c r="AS186" i="25"/>
  <c r="AT186" i="25"/>
  <c r="AU186" i="25"/>
  <c r="AV186" i="25"/>
  <c r="AW186" i="25"/>
  <c r="AX186" i="25"/>
  <c r="AY186" i="25"/>
  <c r="AZ186" i="25"/>
  <c r="BA186" i="25"/>
  <c r="F188" i="25"/>
  <c r="H188" i="25"/>
  <c r="W188" i="25"/>
  <c r="X188" i="25"/>
  <c r="Y188" i="25"/>
  <c r="Z188" i="25"/>
  <c r="AA188" i="25"/>
  <c r="AB188" i="25"/>
  <c r="AC188" i="25"/>
  <c r="AD188" i="25"/>
  <c r="AE188" i="25"/>
  <c r="AF188" i="25"/>
  <c r="AG188" i="25"/>
  <c r="AH188" i="25"/>
  <c r="AI188" i="25"/>
  <c r="AJ188" i="25"/>
  <c r="AK188" i="25"/>
  <c r="AL188" i="25"/>
  <c r="AM188" i="25"/>
  <c r="AN188" i="25"/>
  <c r="AO188" i="25"/>
  <c r="AP188" i="25"/>
  <c r="AQ188" i="25"/>
  <c r="AR188" i="25"/>
  <c r="AS188" i="25"/>
  <c r="AT188" i="25"/>
  <c r="AU188" i="25"/>
  <c r="AV188" i="25"/>
  <c r="AW188" i="25"/>
  <c r="AX188" i="25"/>
  <c r="AY188" i="25"/>
  <c r="AZ188" i="25"/>
  <c r="BA188" i="25"/>
  <c r="F190" i="25"/>
  <c r="H190" i="25"/>
  <c r="W190" i="25"/>
  <c r="X190" i="25"/>
  <c r="Y190" i="25"/>
  <c r="Z190" i="25"/>
  <c r="AA190" i="25"/>
  <c r="AB190" i="25"/>
  <c r="AC190" i="25"/>
  <c r="AD190" i="25"/>
  <c r="AE190" i="25"/>
  <c r="AF190" i="25"/>
  <c r="AG190" i="25"/>
  <c r="AH190" i="25"/>
  <c r="AI190" i="25"/>
  <c r="AJ190" i="25"/>
  <c r="AK190" i="25"/>
  <c r="AL190" i="25"/>
  <c r="AM190" i="25"/>
  <c r="AN190" i="25"/>
  <c r="AO190" i="25"/>
  <c r="AP190" i="25"/>
  <c r="AQ190" i="25"/>
  <c r="AR190" i="25"/>
  <c r="AS190" i="25"/>
  <c r="AT190" i="25"/>
  <c r="AU190" i="25"/>
  <c r="AV190" i="25"/>
  <c r="AW190" i="25"/>
  <c r="AX190" i="25"/>
  <c r="AY190" i="25"/>
  <c r="AZ190" i="25"/>
  <c r="BA190" i="25"/>
  <c r="F192" i="25"/>
  <c r="H192" i="25"/>
  <c r="W192" i="25"/>
  <c r="X192" i="25"/>
  <c r="Y192" i="25"/>
  <c r="Z192" i="25"/>
  <c r="AA192" i="25"/>
  <c r="AB192" i="25"/>
  <c r="AC192" i="25"/>
  <c r="AD192" i="25"/>
  <c r="AE192" i="25"/>
  <c r="AF192" i="25"/>
  <c r="AG192" i="25"/>
  <c r="AH192" i="25"/>
  <c r="AI192" i="25"/>
  <c r="AJ192" i="25"/>
  <c r="AK192" i="25"/>
  <c r="AL192" i="25"/>
  <c r="AM192" i="25"/>
  <c r="AN192" i="25"/>
  <c r="AO192" i="25"/>
  <c r="AP192" i="25"/>
  <c r="AQ192" i="25"/>
  <c r="AR192" i="25"/>
  <c r="AS192" i="25"/>
  <c r="AT192" i="25"/>
  <c r="AU192" i="25"/>
  <c r="AV192" i="25"/>
  <c r="AW192" i="25"/>
  <c r="AX192" i="25"/>
  <c r="AY192" i="25"/>
  <c r="AZ192" i="25"/>
  <c r="BA192" i="25"/>
  <c r="F194" i="25"/>
  <c r="H194" i="25"/>
  <c r="W194" i="25"/>
  <c r="X194" i="25"/>
  <c r="Y194" i="25"/>
  <c r="Z194" i="25"/>
  <c r="AA194" i="25"/>
  <c r="AB194" i="25"/>
  <c r="AC194" i="25"/>
  <c r="AD194" i="25"/>
  <c r="AE194" i="25"/>
  <c r="AF194" i="25"/>
  <c r="AG194" i="25"/>
  <c r="AH194" i="25"/>
  <c r="AI194" i="25"/>
  <c r="AJ194" i="25"/>
  <c r="AK194" i="25"/>
  <c r="AL194" i="25"/>
  <c r="AM194" i="25"/>
  <c r="AN194" i="25"/>
  <c r="AO194" i="25"/>
  <c r="AP194" i="25"/>
  <c r="AQ194" i="25"/>
  <c r="AR194" i="25"/>
  <c r="AS194" i="25"/>
  <c r="AT194" i="25"/>
  <c r="AU194" i="25"/>
  <c r="AV194" i="25"/>
  <c r="AW194" i="25"/>
  <c r="AX194" i="25"/>
  <c r="AY194" i="25"/>
  <c r="AZ194" i="25"/>
  <c r="BA194" i="25"/>
  <c r="F196" i="25"/>
  <c r="H196" i="25"/>
  <c r="W196" i="25"/>
  <c r="X196" i="25"/>
  <c r="Y196" i="25"/>
  <c r="Z196" i="25"/>
  <c r="AA196" i="25"/>
  <c r="AB196" i="25"/>
  <c r="AC196" i="25"/>
  <c r="AD196" i="25"/>
  <c r="AE196" i="25"/>
  <c r="AF196" i="25"/>
  <c r="AG196" i="25"/>
  <c r="AH196" i="25"/>
  <c r="AI196" i="25"/>
  <c r="AJ196" i="25"/>
  <c r="AK196" i="25"/>
  <c r="AL196" i="25"/>
  <c r="AM196" i="25"/>
  <c r="AN196" i="25"/>
  <c r="AO196" i="25"/>
  <c r="AP196" i="25"/>
  <c r="AQ196" i="25"/>
  <c r="AR196" i="25"/>
  <c r="AS196" i="25"/>
  <c r="AT196" i="25"/>
  <c r="AU196" i="25"/>
  <c r="AV196" i="25"/>
  <c r="AW196" i="25"/>
  <c r="AX196" i="25"/>
  <c r="AY196" i="25"/>
  <c r="AZ196" i="25"/>
  <c r="BA196" i="25"/>
  <c r="F198" i="25"/>
  <c r="H198" i="25"/>
  <c r="W198" i="25"/>
  <c r="X198" i="25"/>
  <c r="Y198" i="25"/>
  <c r="Z198" i="25"/>
  <c r="AA198" i="25"/>
  <c r="AB198" i="25"/>
  <c r="AC198" i="25"/>
  <c r="AD198" i="25"/>
  <c r="AE198" i="25"/>
  <c r="AF198" i="25"/>
  <c r="AG198" i="25"/>
  <c r="AH198" i="25"/>
  <c r="AI198" i="25"/>
  <c r="AJ198" i="25"/>
  <c r="AK198" i="25"/>
  <c r="AL198" i="25"/>
  <c r="AM198" i="25"/>
  <c r="AN198" i="25"/>
  <c r="AO198" i="25"/>
  <c r="AP198" i="25"/>
  <c r="AQ198" i="25"/>
  <c r="AR198" i="25"/>
  <c r="AS198" i="25"/>
  <c r="AT198" i="25"/>
  <c r="AU198" i="25"/>
  <c r="AV198" i="25"/>
  <c r="AW198" i="25"/>
  <c r="AX198" i="25"/>
  <c r="AY198" i="25"/>
  <c r="AZ198" i="25"/>
  <c r="BA198" i="25"/>
  <c r="F200" i="25"/>
  <c r="H200" i="25"/>
  <c r="W200" i="25"/>
  <c r="X200" i="25"/>
  <c r="Y200" i="25"/>
  <c r="Z200" i="25"/>
  <c r="AA200" i="25"/>
  <c r="AB200" i="25"/>
  <c r="AC200" i="25"/>
  <c r="AD200" i="25"/>
  <c r="AE200" i="25"/>
  <c r="AF200" i="25"/>
  <c r="AG200" i="25"/>
  <c r="AH200" i="25"/>
  <c r="AI200" i="25"/>
  <c r="AJ200" i="25"/>
  <c r="AK200" i="25"/>
  <c r="AL200" i="25"/>
  <c r="AM200" i="25"/>
  <c r="AN200" i="25"/>
  <c r="AO200" i="25"/>
  <c r="AP200" i="25"/>
  <c r="AQ200" i="25"/>
  <c r="AR200" i="25"/>
  <c r="AS200" i="25"/>
  <c r="AT200" i="25"/>
  <c r="AU200" i="25"/>
  <c r="AV200" i="25"/>
  <c r="AW200" i="25"/>
  <c r="AX200" i="25"/>
  <c r="AY200" i="25"/>
  <c r="AZ200" i="25"/>
  <c r="BA200" i="25"/>
  <c r="F202" i="25"/>
  <c r="H202" i="25"/>
  <c r="W202" i="25"/>
  <c r="X202" i="25"/>
  <c r="Y202" i="25"/>
  <c r="Z202" i="25"/>
  <c r="AA202" i="25"/>
  <c r="AB202" i="25"/>
  <c r="AC202" i="25"/>
  <c r="AD202" i="25"/>
  <c r="AE202" i="25"/>
  <c r="AF202" i="25"/>
  <c r="AG202" i="25"/>
  <c r="AH202" i="25"/>
  <c r="AI202" i="25"/>
  <c r="AJ202" i="25"/>
  <c r="AK202" i="25"/>
  <c r="AL202" i="25"/>
  <c r="AM202" i="25"/>
  <c r="AN202" i="25"/>
  <c r="AO202" i="25"/>
  <c r="AP202" i="25"/>
  <c r="AQ202" i="25"/>
  <c r="AR202" i="25"/>
  <c r="AS202" i="25"/>
  <c r="AT202" i="25"/>
  <c r="AU202" i="25"/>
  <c r="AV202" i="25"/>
  <c r="AW202" i="25"/>
  <c r="AX202" i="25"/>
  <c r="AY202" i="25"/>
  <c r="AZ202" i="25"/>
  <c r="BA202" i="25"/>
  <c r="F204" i="25"/>
  <c r="H204" i="25"/>
  <c r="W204" i="25"/>
  <c r="X204" i="25"/>
  <c r="Y204" i="25"/>
  <c r="Z204" i="25"/>
  <c r="AA204" i="25"/>
  <c r="AB204" i="25"/>
  <c r="AC204" i="25"/>
  <c r="AD204" i="25"/>
  <c r="AE204" i="25"/>
  <c r="AF204" i="25"/>
  <c r="AG204" i="25"/>
  <c r="AH204" i="25"/>
  <c r="AI204" i="25"/>
  <c r="AJ204" i="25"/>
  <c r="AK204" i="25"/>
  <c r="AL204" i="25"/>
  <c r="AM204" i="25"/>
  <c r="AN204" i="25"/>
  <c r="AO204" i="25"/>
  <c r="AP204" i="25"/>
  <c r="AQ204" i="25"/>
  <c r="AR204" i="25"/>
  <c r="AS204" i="25"/>
  <c r="AT204" i="25"/>
  <c r="AU204" i="25"/>
  <c r="AV204" i="25"/>
  <c r="AW204" i="25"/>
  <c r="AX204" i="25"/>
  <c r="AY204" i="25"/>
  <c r="AZ204" i="25"/>
  <c r="BA204" i="25"/>
  <c r="F206" i="25"/>
  <c r="H206" i="25"/>
  <c r="W206" i="25"/>
  <c r="X206" i="25"/>
  <c r="Y206" i="25"/>
  <c r="Z206" i="25"/>
  <c r="AA206" i="25"/>
  <c r="AB206" i="25"/>
  <c r="AC206" i="25"/>
  <c r="AD206" i="25"/>
  <c r="AE206" i="25"/>
  <c r="AF206" i="25"/>
  <c r="AG206" i="25"/>
  <c r="AH206" i="25"/>
  <c r="AI206" i="25"/>
  <c r="AJ206" i="25"/>
  <c r="AK206" i="25"/>
  <c r="AL206" i="25"/>
  <c r="AM206" i="25"/>
  <c r="AN206" i="25"/>
  <c r="AO206" i="25"/>
  <c r="AP206" i="25"/>
  <c r="AQ206" i="25"/>
  <c r="AR206" i="25"/>
  <c r="AS206" i="25"/>
  <c r="AT206" i="25"/>
  <c r="AU206" i="25"/>
  <c r="AV206" i="25"/>
  <c r="AW206" i="25"/>
  <c r="AX206" i="25"/>
  <c r="AY206" i="25"/>
  <c r="AZ206" i="25"/>
  <c r="BA206" i="25"/>
  <c r="F208" i="25"/>
  <c r="H208" i="25"/>
  <c r="W208" i="25"/>
  <c r="X208" i="25"/>
  <c r="Y208" i="25"/>
  <c r="Z208" i="25"/>
  <c r="AA208" i="25"/>
  <c r="AB208" i="25"/>
  <c r="AC208" i="25"/>
  <c r="AD208" i="25"/>
  <c r="AE208" i="25"/>
  <c r="AF208" i="25"/>
  <c r="AG208" i="25"/>
  <c r="AH208" i="25"/>
  <c r="AI208" i="25"/>
  <c r="AJ208" i="25"/>
  <c r="AK208" i="25"/>
  <c r="AL208" i="25"/>
  <c r="AM208" i="25"/>
  <c r="AN208" i="25"/>
  <c r="AO208" i="25"/>
  <c r="AP208" i="25"/>
  <c r="AQ208" i="25"/>
  <c r="AR208" i="25"/>
  <c r="AS208" i="25"/>
  <c r="AT208" i="25"/>
  <c r="AU208" i="25"/>
  <c r="AV208" i="25"/>
  <c r="AW208" i="25"/>
  <c r="AX208" i="25"/>
  <c r="AY208" i="25"/>
  <c r="AZ208" i="25"/>
  <c r="BA208" i="25"/>
  <c r="F210" i="25"/>
  <c r="H210" i="25"/>
  <c r="W210" i="25"/>
  <c r="X210" i="25"/>
  <c r="Y210" i="25"/>
  <c r="Z210" i="25"/>
  <c r="AA210" i="25"/>
  <c r="AB210" i="25"/>
  <c r="AC210" i="25"/>
  <c r="AD210" i="25"/>
  <c r="AE210" i="25"/>
  <c r="AF210" i="25"/>
  <c r="AG210" i="25"/>
  <c r="AH210" i="25"/>
  <c r="AI210" i="25"/>
  <c r="AJ210" i="25"/>
  <c r="AK210" i="25"/>
  <c r="AL210" i="25"/>
  <c r="AM210" i="25"/>
  <c r="AN210" i="25"/>
  <c r="AO210" i="25"/>
  <c r="AP210" i="25"/>
  <c r="AQ210" i="25"/>
  <c r="AR210" i="25"/>
  <c r="AS210" i="25"/>
  <c r="AT210" i="25"/>
  <c r="AU210" i="25"/>
  <c r="AV210" i="25"/>
  <c r="AW210" i="25"/>
  <c r="AX210" i="25"/>
  <c r="AY210" i="25"/>
  <c r="AZ210" i="25"/>
  <c r="BA210" i="25"/>
  <c r="F212" i="25"/>
  <c r="H212" i="25"/>
  <c r="W212" i="25"/>
  <c r="X212" i="25"/>
  <c r="Y212" i="25"/>
  <c r="Z212" i="25"/>
  <c r="AA212" i="25"/>
  <c r="AB212" i="25"/>
  <c r="AC212" i="25"/>
  <c r="AD212" i="25"/>
  <c r="AE212" i="25"/>
  <c r="AF212" i="25"/>
  <c r="AG212" i="25"/>
  <c r="AH212" i="25"/>
  <c r="AI212" i="25"/>
  <c r="AJ212" i="25"/>
  <c r="AK212" i="25"/>
  <c r="AL212" i="25"/>
  <c r="AM212" i="25"/>
  <c r="AN212" i="25"/>
  <c r="AO212" i="25"/>
  <c r="AP212" i="25"/>
  <c r="AQ212" i="25"/>
  <c r="AR212" i="25"/>
  <c r="AS212" i="25"/>
  <c r="AT212" i="25"/>
  <c r="AU212" i="25"/>
  <c r="AV212" i="25"/>
  <c r="AW212" i="25"/>
  <c r="AX212" i="25"/>
  <c r="AY212" i="25"/>
  <c r="AZ212" i="25"/>
  <c r="BA212" i="25"/>
  <c r="F214" i="25"/>
  <c r="H214" i="25"/>
  <c r="W214" i="25"/>
  <c r="X214" i="25"/>
  <c r="Y214" i="25"/>
  <c r="Z214" i="25"/>
  <c r="AA214" i="25"/>
  <c r="AB214" i="25"/>
  <c r="AC214" i="25"/>
  <c r="AD214" i="25"/>
  <c r="AE214" i="25"/>
  <c r="AF214" i="25"/>
  <c r="AG214" i="25"/>
  <c r="AH214" i="25"/>
  <c r="AI214" i="25"/>
  <c r="AJ214" i="25"/>
  <c r="AK214" i="25"/>
  <c r="AL214" i="25"/>
  <c r="AM214" i="25"/>
  <c r="AN214" i="25"/>
  <c r="AO214" i="25"/>
  <c r="AP214" i="25"/>
  <c r="AQ214" i="25"/>
  <c r="AR214" i="25"/>
  <c r="AS214" i="25"/>
  <c r="AT214" i="25"/>
  <c r="AU214" i="25"/>
  <c r="AV214" i="25"/>
  <c r="AW214" i="25"/>
  <c r="AX214" i="25"/>
  <c r="AY214" i="25"/>
  <c r="AZ214" i="25"/>
  <c r="BA214" i="25"/>
  <c r="F216" i="25"/>
  <c r="H216" i="25"/>
  <c r="W216" i="25"/>
  <c r="X216" i="25"/>
  <c r="Y216" i="25"/>
  <c r="Z216" i="25"/>
  <c r="AA216" i="25"/>
  <c r="AB216" i="25"/>
  <c r="AC216" i="25"/>
  <c r="AD216" i="25"/>
  <c r="AE216" i="25"/>
  <c r="AF216" i="25"/>
  <c r="AG216" i="25"/>
  <c r="AH216" i="25"/>
  <c r="AI216" i="25"/>
  <c r="AJ216" i="25"/>
  <c r="AK216" i="25"/>
  <c r="AL216" i="25"/>
  <c r="AM216" i="25"/>
  <c r="AN216" i="25"/>
  <c r="AO216" i="25"/>
  <c r="AP216" i="25"/>
  <c r="AQ216" i="25"/>
  <c r="AR216" i="25"/>
  <c r="AS216" i="25"/>
  <c r="AT216" i="25"/>
  <c r="AU216" i="25"/>
  <c r="AV216" i="25"/>
  <c r="AW216" i="25"/>
  <c r="AX216" i="25"/>
  <c r="AY216" i="25"/>
  <c r="AZ216" i="25"/>
  <c r="BA216" i="25"/>
  <c r="R226" i="25"/>
  <c r="T226" i="25"/>
  <c r="K231" i="25" s="1"/>
  <c r="U231" i="25" s="1"/>
  <c r="P236" i="25" s="1"/>
  <c r="W226" i="25"/>
  <c r="K236" i="25" s="1"/>
  <c r="AH226" i="25"/>
  <c r="AJ226" i="25"/>
  <c r="AM226" i="25"/>
  <c r="AH228" i="25"/>
  <c r="K230" i="25"/>
  <c r="P230" i="25"/>
  <c r="AF230" i="25"/>
  <c r="P231" i="25"/>
  <c r="AA236" i="25"/>
  <c r="D6" i="24"/>
  <c r="L6" i="24"/>
  <c r="D7" i="24"/>
  <c r="L7" i="24"/>
  <c r="D8" i="24"/>
  <c r="L8" i="24"/>
  <c r="D9" i="24"/>
  <c r="L9" i="24"/>
  <c r="D10" i="24"/>
  <c r="L10" i="24"/>
  <c r="D11" i="24"/>
  <c r="L11" i="24"/>
  <c r="D12" i="24"/>
  <c r="L12" i="24"/>
  <c r="D13" i="24"/>
  <c r="L13" i="24"/>
  <c r="D14" i="24"/>
  <c r="L14" i="24"/>
  <c r="D15" i="24"/>
  <c r="L15" i="24"/>
  <c r="D16" i="24"/>
  <c r="L16" i="24"/>
  <c r="D17" i="24"/>
  <c r="L17" i="24"/>
  <c r="D18" i="24"/>
  <c r="L18" i="24"/>
  <c r="D19" i="24"/>
  <c r="L19" i="24"/>
  <c r="D20" i="24"/>
  <c r="L20" i="24"/>
  <c r="D21" i="24"/>
  <c r="L21" i="24"/>
  <c r="D22" i="24"/>
  <c r="L22" i="24"/>
  <c r="D23" i="24"/>
  <c r="D24" i="24"/>
  <c r="D25" i="24"/>
  <c r="D26" i="24"/>
  <c r="D27" i="24"/>
  <c r="D28" i="24"/>
  <c r="D29" i="24"/>
  <c r="D30" i="24"/>
  <c r="D31" i="24"/>
  <c r="D32" i="24"/>
  <c r="D33" i="24"/>
  <c r="D34" i="24"/>
  <c r="D35" i="24"/>
  <c r="D36" i="24"/>
  <c r="D37" i="24"/>
  <c r="D38" i="24"/>
  <c r="L39" i="24"/>
  <c r="L41" i="24" s="1"/>
  <c r="L40" i="24"/>
  <c r="D41" i="24"/>
  <c r="L42" i="24"/>
  <c r="L43" i="24"/>
  <c r="D44" i="24"/>
  <c r="L44" i="24"/>
  <c r="L45" i="24"/>
  <c r="L46" i="24"/>
  <c r="D47" i="24"/>
  <c r="AJ2" i="23"/>
  <c r="AB15" i="23" s="1"/>
  <c r="AB16" i="23" s="1"/>
  <c r="BF12" i="23"/>
  <c r="BC14" i="23"/>
  <c r="BC15" i="23" s="1"/>
  <c r="BC16" i="23" s="1"/>
  <c r="BD14" i="23"/>
  <c r="BD15" i="23" s="1"/>
  <c r="BD16" i="23" s="1"/>
  <c r="BE14" i="23"/>
  <c r="BE15" i="23" s="1"/>
  <c r="BE16" i="23"/>
  <c r="B17" i="23"/>
  <c r="J18" i="23"/>
  <c r="AI83" i="23" s="1"/>
  <c r="L18" i="23"/>
  <c r="AA18" i="23"/>
  <c r="AD18" i="23"/>
  <c r="AE18" i="23"/>
  <c r="AK18" i="23"/>
  <c r="AL18" i="23"/>
  <c r="AR18" i="23"/>
  <c r="AS18" i="23"/>
  <c r="AU18" i="23"/>
  <c r="AY18" i="23"/>
  <c r="AZ18" i="23"/>
  <c r="BC18" i="23"/>
  <c r="BD18" i="23"/>
  <c r="BE18" i="23"/>
  <c r="B19" i="23"/>
  <c r="J20" i="23"/>
  <c r="L20" i="23"/>
  <c r="AA20" i="23"/>
  <c r="AC20" i="23"/>
  <c r="AD20" i="23"/>
  <c r="AE20" i="23"/>
  <c r="AK20" i="23"/>
  <c r="AL20" i="23"/>
  <c r="AR20" i="23"/>
  <c r="AS20" i="23"/>
  <c r="AU20" i="23"/>
  <c r="AW20" i="23"/>
  <c r="AY20" i="23"/>
  <c r="AZ20" i="23"/>
  <c r="BC20" i="23"/>
  <c r="BD20" i="23"/>
  <c r="BE20" i="23"/>
  <c r="B21" i="23"/>
  <c r="J22" i="23"/>
  <c r="L22" i="23"/>
  <c r="AA22" i="23"/>
  <c r="AC22" i="23"/>
  <c r="AD22" i="23"/>
  <c r="AE22" i="23"/>
  <c r="AG22" i="23"/>
  <c r="AK22" i="23"/>
  <c r="AL22" i="23"/>
  <c r="AR22" i="23"/>
  <c r="AS22" i="23"/>
  <c r="AU22" i="23"/>
  <c r="AW22" i="23"/>
  <c r="AY22" i="23"/>
  <c r="AZ22" i="23"/>
  <c r="BA22" i="23"/>
  <c r="BC22" i="23"/>
  <c r="BD22" i="23"/>
  <c r="BE22" i="23"/>
  <c r="B23" i="23"/>
  <c r="J24" i="23"/>
  <c r="L24" i="23"/>
  <c r="AC24" i="23"/>
  <c r="AD24" i="23"/>
  <c r="AE24" i="23"/>
  <c r="AI24" i="23"/>
  <c r="AK24" i="23"/>
  <c r="AL24" i="23"/>
  <c r="AR24" i="23"/>
  <c r="AS24" i="23"/>
  <c r="AT24" i="23"/>
  <c r="AU24" i="23"/>
  <c r="AX24" i="23"/>
  <c r="AY24" i="23"/>
  <c r="AZ24" i="23"/>
  <c r="BC24" i="23"/>
  <c r="BD24" i="23"/>
  <c r="BE24" i="23"/>
  <c r="B25" i="23"/>
  <c r="B27" i="23" s="1"/>
  <c r="B29" i="23" s="1"/>
  <c r="B31" i="23" s="1"/>
  <c r="B33" i="23" s="1"/>
  <c r="B35" i="23" s="1"/>
  <c r="B37" i="23" s="1"/>
  <c r="B39" i="23" s="1"/>
  <c r="B41" i="23" s="1"/>
  <c r="B43" i="23" s="1"/>
  <c r="B45" i="23" s="1"/>
  <c r="B47" i="23" s="1"/>
  <c r="B49" i="23" s="1"/>
  <c r="B51" i="23" s="1"/>
  <c r="B53" i="23" s="1"/>
  <c r="B55" i="23" s="1"/>
  <c r="B57" i="23" s="1"/>
  <c r="B59" i="23" s="1"/>
  <c r="B61" i="23" s="1"/>
  <c r="B63" i="23" s="1"/>
  <c r="B65" i="23" s="1"/>
  <c r="B67" i="23" s="1"/>
  <c r="B69" i="23" s="1"/>
  <c r="B71" i="23" s="1"/>
  <c r="B73" i="23" s="1"/>
  <c r="B75" i="23" s="1"/>
  <c r="J26" i="23"/>
  <c r="L26" i="23"/>
  <c r="AB26" i="23"/>
  <c r="AC26" i="23"/>
  <c r="AD26" i="23"/>
  <c r="AJ26" i="23"/>
  <c r="AK26" i="23"/>
  <c r="AM26" i="23"/>
  <c r="AP26" i="23"/>
  <c r="AQ26" i="23"/>
  <c r="AR26" i="23"/>
  <c r="AX26" i="23"/>
  <c r="AY26" i="23"/>
  <c r="AZ26" i="23"/>
  <c r="BC26" i="23"/>
  <c r="BD26" i="23"/>
  <c r="BE26" i="23"/>
  <c r="J28" i="23"/>
  <c r="L28" i="23"/>
  <c r="AC28" i="23"/>
  <c r="AD28" i="23"/>
  <c r="AE28" i="23"/>
  <c r="AG28" i="23"/>
  <c r="AJ28" i="23"/>
  <c r="AK28" i="23"/>
  <c r="AQ28" i="23"/>
  <c r="AR28" i="23"/>
  <c r="AS28" i="23"/>
  <c r="AU28" i="23"/>
  <c r="AX28" i="23"/>
  <c r="AY28" i="23"/>
  <c r="BC28" i="23"/>
  <c r="BD28" i="23"/>
  <c r="BE28" i="23"/>
  <c r="J30" i="23"/>
  <c r="L30" i="23"/>
  <c r="AD30" i="23"/>
  <c r="AE30" i="23"/>
  <c r="AH30" i="23"/>
  <c r="AI30" i="23"/>
  <c r="AJ30" i="23"/>
  <c r="AK30" i="23"/>
  <c r="AL30" i="23"/>
  <c r="AR30" i="23"/>
  <c r="AS30" i="23"/>
  <c r="AV30" i="23"/>
  <c r="AW30" i="23"/>
  <c r="AX30" i="23"/>
  <c r="AY30" i="23"/>
  <c r="AZ30" i="23"/>
  <c r="BC30" i="23"/>
  <c r="BD30" i="23"/>
  <c r="BE30" i="23"/>
  <c r="J32" i="23"/>
  <c r="L32" i="23"/>
  <c r="AA32" i="23"/>
  <c r="AB32" i="23"/>
  <c r="AD32" i="23"/>
  <c r="AH32" i="23"/>
  <c r="AI32" i="23"/>
  <c r="AM32" i="23"/>
  <c r="AN32" i="23"/>
  <c r="AO32" i="23"/>
  <c r="AP32" i="23"/>
  <c r="AQ32" i="23"/>
  <c r="AV32" i="23"/>
  <c r="AW32" i="23"/>
  <c r="AZ32" i="23"/>
  <c r="BB32" i="23"/>
  <c r="BC32" i="23"/>
  <c r="BD32" i="23"/>
  <c r="BE32" i="23"/>
  <c r="J34" i="23"/>
  <c r="L34" i="23"/>
  <c r="AC34" i="23"/>
  <c r="AE34" i="23"/>
  <c r="AF34" i="23"/>
  <c r="AG34" i="23"/>
  <c r="AI34" i="23"/>
  <c r="AJ34" i="23"/>
  <c r="AM34" i="23"/>
  <c r="AN34" i="23"/>
  <c r="AQ34" i="23"/>
  <c r="AR34" i="23"/>
  <c r="AT34" i="23"/>
  <c r="AU34" i="23"/>
  <c r="AW34" i="23"/>
  <c r="AX34" i="23"/>
  <c r="BA34" i="23"/>
  <c r="BB34" i="23"/>
  <c r="BC34" i="23"/>
  <c r="BD34" i="23"/>
  <c r="BE34" i="23"/>
  <c r="J36" i="23"/>
  <c r="L36" i="23"/>
  <c r="AB36" i="23"/>
  <c r="AC36" i="23"/>
  <c r="AD36" i="23"/>
  <c r="AE36" i="23"/>
  <c r="AF36" i="23"/>
  <c r="AG36" i="23"/>
  <c r="AH36" i="23"/>
  <c r="AI36" i="23"/>
  <c r="AJ36" i="23"/>
  <c r="AK36" i="23"/>
  <c r="AL36" i="23"/>
  <c r="AM36" i="23"/>
  <c r="AN36" i="23"/>
  <c r="AO36" i="23"/>
  <c r="AP36" i="23"/>
  <c r="AR36" i="23"/>
  <c r="AS36" i="23"/>
  <c r="AT36" i="23"/>
  <c r="AU36" i="23"/>
  <c r="AV36" i="23"/>
  <c r="AW36" i="23"/>
  <c r="AX36" i="23"/>
  <c r="AY36" i="23"/>
  <c r="AZ36" i="23"/>
  <c r="BA36" i="23"/>
  <c r="BB36" i="23"/>
  <c r="BC36" i="23"/>
  <c r="BD36" i="23"/>
  <c r="BE36" i="23"/>
  <c r="J38" i="23"/>
  <c r="L38" i="23"/>
  <c r="AA38" i="23"/>
  <c r="AC38" i="23"/>
  <c r="AD38" i="23"/>
  <c r="AE38" i="23"/>
  <c r="AF38" i="23"/>
  <c r="AG38" i="23"/>
  <c r="AH38" i="23"/>
  <c r="AI38" i="23"/>
  <c r="AK38" i="23"/>
  <c r="AL38" i="23"/>
  <c r="AM38" i="23"/>
  <c r="AN38" i="23"/>
  <c r="AO38" i="23"/>
  <c r="AP38" i="23"/>
  <c r="AQ38" i="23"/>
  <c r="AS38" i="23"/>
  <c r="AT38" i="23"/>
  <c r="AU38" i="23"/>
  <c r="AV38" i="23"/>
  <c r="AW38" i="23"/>
  <c r="AX38" i="23"/>
  <c r="AY38" i="23"/>
  <c r="AZ38" i="23"/>
  <c r="BA38" i="23"/>
  <c r="BB38" i="23"/>
  <c r="BC38" i="23"/>
  <c r="BD38" i="23"/>
  <c r="BE38" i="23"/>
  <c r="J40" i="23"/>
  <c r="L40" i="23"/>
  <c r="AA40" i="23"/>
  <c r="AB40" i="23"/>
  <c r="AC40" i="23"/>
  <c r="AD40" i="23"/>
  <c r="AE40" i="23"/>
  <c r="AF40" i="23"/>
  <c r="AG40" i="23"/>
  <c r="AH40" i="23"/>
  <c r="AI40" i="23"/>
  <c r="AJ40" i="23"/>
  <c r="AL40" i="23"/>
  <c r="AM40" i="23"/>
  <c r="AN40" i="23"/>
  <c r="AO40" i="23"/>
  <c r="AP40" i="23"/>
  <c r="AQ40" i="23"/>
  <c r="AR40" i="23"/>
  <c r="AT40" i="23"/>
  <c r="AU40" i="23"/>
  <c r="AV40" i="23"/>
  <c r="AW40" i="23"/>
  <c r="AX40" i="23"/>
  <c r="AY40" i="23"/>
  <c r="AZ40" i="23"/>
  <c r="BA40" i="23"/>
  <c r="BB40" i="23"/>
  <c r="BC40" i="23"/>
  <c r="BD40" i="23"/>
  <c r="BE40" i="23"/>
  <c r="J42" i="23"/>
  <c r="L42" i="23"/>
  <c r="AA42" i="23"/>
  <c r="AB42" i="23"/>
  <c r="AC42" i="23"/>
  <c r="AD42" i="23"/>
  <c r="AE42" i="23"/>
  <c r="AF42" i="23"/>
  <c r="AG42" i="23"/>
  <c r="AI42" i="23"/>
  <c r="AJ42" i="23"/>
  <c r="AK42" i="23"/>
  <c r="AM42" i="23"/>
  <c r="AN42" i="23"/>
  <c r="AO42" i="23"/>
  <c r="AP42" i="23"/>
  <c r="AQ42" i="23"/>
  <c r="AR42" i="23"/>
  <c r="AS42" i="23"/>
  <c r="AU42" i="23"/>
  <c r="AV42" i="23"/>
  <c r="AW42" i="23"/>
  <c r="AX42" i="23"/>
  <c r="AY42" i="23"/>
  <c r="AZ42" i="23"/>
  <c r="BA42" i="23"/>
  <c r="BC42" i="23"/>
  <c r="BD42" i="23"/>
  <c r="BE42" i="23"/>
  <c r="J44" i="23"/>
  <c r="L44" i="23"/>
  <c r="AA44" i="23"/>
  <c r="AB44" i="23"/>
  <c r="AC44" i="23"/>
  <c r="AD44" i="23"/>
  <c r="AE44" i="23"/>
  <c r="AF44" i="23"/>
  <c r="AG44" i="23"/>
  <c r="AH44" i="23"/>
  <c r="AI44" i="23"/>
  <c r="AJ44" i="23"/>
  <c r="AK44" i="23"/>
  <c r="AL44" i="23"/>
  <c r="AM44" i="23"/>
  <c r="AN44" i="23"/>
  <c r="AO44" i="23"/>
  <c r="AP44" i="23"/>
  <c r="AQ44" i="23"/>
  <c r="AR44" i="23"/>
  <c r="AS44" i="23"/>
  <c r="AT44" i="23"/>
  <c r="AV44" i="23"/>
  <c r="AW44" i="23"/>
  <c r="AY44" i="23"/>
  <c r="AZ44" i="23"/>
  <c r="BA44" i="23"/>
  <c r="BB44" i="23"/>
  <c r="BC44" i="23"/>
  <c r="BD44" i="23"/>
  <c r="BE44" i="23"/>
  <c r="J46" i="23"/>
  <c r="L46" i="23"/>
  <c r="AB46" i="23"/>
  <c r="AC46" i="23"/>
  <c r="AD46" i="23"/>
  <c r="AE46" i="23"/>
  <c r="AF46" i="23"/>
  <c r="AG46" i="23"/>
  <c r="AH46" i="23"/>
  <c r="AI46" i="23"/>
  <c r="AK46" i="23"/>
  <c r="AL46" i="23"/>
  <c r="AN46" i="23"/>
  <c r="AO46" i="23"/>
  <c r="AP46" i="23"/>
  <c r="AQ46" i="23"/>
  <c r="AR46" i="23"/>
  <c r="AS46" i="23"/>
  <c r="AT46" i="23"/>
  <c r="AW46" i="23"/>
  <c r="AX46" i="23"/>
  <c r="AY46" i="23"/>
  <c r="AZ46" i="23"/>
  <c r="BA46" i="23"/>
  <c r="BB46" i="23"/>
  <c r="BC46" i="23"/>
  <c r="BD46" i="23"/>
  <c r="BE46" i="23"/>
  <c r="J48" i="23"/>
  <c r="L48" i="23"/>
  <c r="AA48" i="23"/>
  <c r="AB48" i="23"/>
  <c r="AC48" i="23"/>
  <c r="AD48" i="23"/>
  <c r="AE48" i="23"/>
  <c r="AF48" i="23"/>
  <c r="AG48" i="23"/>
  <c r="AH48" i="23"/>
  <c r="AI48" i="23"/>
  <c r="AJ48" i="23"/>
  <c r="AL48" i="23"/>
  <c r="AM48" i="23"/>
  <c r="AO48" i="23"/>
  <c r="AP48" i="23"/>
  <c r="AQ48" i="23"/>
  <c r="AR48" i="23"/>
  <c r="AS48" i="23"/>
  <c r="AT48" i="23"/>
  <c r="AU48" i="23"/>
  <c r="AX48" i="23"/>
  <c r="AY48" i="23"/>
  <c r="AZ48" i="23"/>
  <c r="BA48" i="23"/>
  <c r="BB48" i="23"/>
  <c r="BC48" i="23"/>
  <c r="BD48" i="23"/>
  <c r="BE48" i="23"/>
  <c r="J50" i="23"/>
  <c r="L50" i="23"/>
  <c r="AA50" i="23"/>
  <c r="AB50" i="23"/>
  <c r="AC50" i="23"/>
  <c r="AD50" i="23"/>
  <c r="AE50" i="23"/>
  <c r="AF50" i="23"/>
  <c r="AH50" i="23"/>
  <c r="AI50" i="23"/>
  <c r="AJ50" i="23"/>
  <c r="AK50" i="23"/>
  <c r="AL50" i="23"/>
  <c r="AM50" i="23"/>
  <c r="AN50" i="23"/>
  <c r="AP50" i="23"/>
  <c r="AQ50" i="23"/>
  <c r="AR50" i="23"/>
  <c r="AS50" i="23"/>
  <c r="AT50" i="23"/>
  <c r="AU50" i="23"/>
  <c r="AV50" i="23"/>
  <c r="AW50" i="23"/>
  <c r="AY50" i="23"/>
  <c r="AZ50" i="23"/>
  <c r="BB50" i="23"/>
  <c r="BC50" i="23"/>
  <c r="BD50" i="23"/>
  <c r="BE50" i="23"/>
  <c r="J52" i="23"/>
  <c r="L52" i="23"/>
  <c r="AB52" i="23"/>
  <c r="AC52" i="23"/>
  <c r="AD52" i="23"/>
  <c r="AE52" i="23"/>
  <c r="AF52" i="23"/>
  <c r="AG52" i="23"/>
  <c r="AI52" i="23"/>
  <c r="AJ52" i="23"/>
  <c r="AK52" i="23"/>
  <c r="AL52" i="23"/>
  <c r="AN52" i="23"/>
  <c r="AO52" i="23"/>
  <c r="AQ52" i="23"/>
  <c r="AR52" i="23"/>
  <c r="AS52" i="23"/>
  <c r="AT52" i="23"/>
  <c r="AU52" i="23"/>
  <c r="AV52" i="23"/>
  <c r="AW52" i="23"/>
  <c r="AZ52" i="23"/>
  <c r="BA52" i="23"/>
  <c r="BC52" i="23"/>
  <c r="BD52" i="23"/>
  <c r="BE52" i="23"/>
  <c r="J54" i="23"/>
  <c r="L54" i="23"/>
  <c r="AA54" i="23"/>
  <c r="AB54" i="23"/>
  <c r="AC54" i="23"/>
  <c r="AD54" i="23"/>
  <c r="AE54" i="23"/>
  <c r="AF54" i="23"/>
  <c r="AG54" i="23"/>
  <c r="AH54" i="23"/>
  <c r="AI54" i="23"/>
  <c r="AJ54" i="23"/>
  <c r="AK54" i="23"/>
  <c r="AL54" i="23"/>
  <c r="AM54" i="23"/>
  <c r="AN54" i="23"/>
  <c r="AO54" i="23"/>
  <c r="AP54" i="23"/>
  <c r="AR54" i="23"/>
  <c r="AS54" i="23"/>
  <c r="AT54" i="23"/>
  <c r="AU54" i="23"/>
  <c r="AV54" i="23"/>
  <c r="AW54" i="23"/>
  <c r="AX54" i="23"/>
  <c r="AY54" i="23"/>
  <c r="AZ54" i="23"/>
  <c r="BA54" i="23"/>
  <c r="BB54" i="23"/>
  <c r="BC54" i="23"/>
  <c r="BD54" i="23"/>
  <c r="BE54" i="23"/>
  <c r="J56" i="23"/>
  <c r="L56" i="23"/>
  <c r="AA56" i="23"/>
  <c r="AB56" i="23"/>
  <c r="AC56" i="23"/>
  <c r="AD56" i="23"/>
  <c r="AE56" i="23"/>
  <c r="AG56" i="23"/>
  <c r="AH56" i="23"/>
  <c r="AJ56" i="23"/>
  <c r="AK56" i="23"/>
  <c r="AL56" i="23"/>
  <c r="AM56" i="23"/>
  <c r="AN56" i="23"/>
  <c r="AP56" i="23"/>
  <c r="AS56" i="23"/>
  <c r="AT56" i="23"/>
  <c r="AU56" i="23"/>
  <c r="AV56" i="23"/>
  <c r="AW56" i="23"/>
  <c r="AX56" i="23"/>
  <c r="AY56" i="23"/>
  <c r="AZ56" i="23"/>
  <c r="BA56" i="23"/>
  <c r="BB56" i="23"/>
  <c r="BC56" i="23"/>
  <c r="BD56" i="23"/>
  <c r="BE56" i="23"/>
  <c r="J58" i="23"/>
  <c r="L58" i="23"/>
  <c r="AA58" i="23"/>
  <c r="AB58" i="23"/>
  <c r="AC58" i="23"/>
  <c r="AE58" i="23"/>
  <c r="AF58" i="23"/>
  <c r="AH58" i="23"/>
  <c r="AI58" i="23"/>
  <c r="AK58" i="23"/>
  <c r="AL58" i="23"/>
  <c r="AM58" i="23"/>
  <c r="AN58" i="23"/>
  <c r="AO58" i="23"/>
  <c r="AP58" i="23"/>
  <c r="AQ58" i="23"/>
  <c r="AT58" i="23"/>
  <c r="AU58" i="23"/>
  <c r="AV58" i="23"/>
  <c r="AW58" i="23"/>
  <c r="AX58" i="23"/>
  <c r="AY58" i="23"/>
  <c r="BA58" i="23"/>
  <c r="BC58" i="23"/>
  <c r="BD58" i="23"/>
  <c r="BE58" i="23"/>
  <c r="J60" i="23"/>
  <c r="L60" i="23"/>
  <c r="AA60" i="23"/>
  <c r="AB60" i="23"/>
  <c r="AD60" i="23"/>
  <c r="AF60" i="23"/>
  <c r="AG60" i="23"/>
  <c r="AH60" i="23"/>
  <c r="AI60" i="23"/>
  <c r="AJ60" i="23"/>
  <c r="AK60" i="23"/>
  <c r="AL60" i="23"/>
  <c r="AM60" i="23"/>
  <c r="AN60" i="23"/>
  <c r="AO60" i="23"/>
  <c r="AP60" i="23"/>
  <c r="AQ60" i="23"/>
  <c r="AR60" i="23"/>
  <c r="AS60" i="23"/>
  <c r="AU60" i="23"/>
  <c r="AV60" i="23"/>
  <c r="AW60" i="23"/>
  <c r="AX60" i="23"/>
  <c r="AY60" i="23"/>
  <c r="AZ60" i="23"/>
  <c r="BB60" i="23"/>
  <c r="BC60" i="23"/>
  <c r="BD60" i="23"/>
  <c r="BE60" i="23"/>
  <c r="J62" i="23"/>
  <c r="L62" i="23"/>
  <c r="AA62" i="23"/>
  <c r="AB62" i="23"/>
  <c r="AC62" i="23"/>
  <c r="AE62" i="23"/>
  <c r="AF62" i="23"/>
  <c r="AG62" i="23"/>
  <c r="AH62" i="23"/>
  <c r="AJ62" i="23"/>
  <c r="AK62" i="23"/>
  <c r="AL62" i="23"/>
  <c r="AM62" i="23"/>
  <c r="AN62" i="23"/>
  <c r="AO62" i="23"/>
  <c r="AP62" i="23"/>
  <c r="AQ62" i="23"/>
  <c r="AS62" i="23"/>
  <c r="AV62" i="23"/>
  <c r="AW62" i="23"/>
  <c r="AX62" i="23"/>
  <c r="AY62" i="23"/>
  <c r="AZ62" i="23"/>
  <c r="BA62" i="23"/>
  <c r="BC62" i="23"/>
  <c r="BD62" i="23"/>
  <c r="BE62" i="23"/>
  <c r="J64" i="23"/>
  <c r="L64" i="23"/>
  <c r="AA64" i="23"/>
  <c r="AB64" i="23"/>
  <c r="AC64" i="23"/>
  <c r="AD64" i="23"/>
  <c r="AE64" i="23"/>
  <c r="AF64" i="23"/>
  <c r="AG64" i="23"/>
  <c r="AH64" i="23"/>
  <c r="AI64" i="23"/>
  <c r="AK64" i="23"/>
  <c r="AL64" i="23"/>
  <c r="AM64" i="23"/>
  <c r="AN64" i="23"/>
  <c r="AO64" i="23"/>
  <c r="AP64" i="23"/>
  <c r="AQ64" i="23"/>
  <c r="AR64" i="23"/>
  <c r="AT64" i="23"/>
  <c r="AU64" i="23"/>
  <c r="AV64" i="23"/>
  <c r="AW64" i="23"/>
  <c r="AX64" i="23"/>
  <c r="AY64" i="23"/>
  <c r="AZ64" i="23"/>
  <c r="BA64" i="23"/>
  <c r="BB64" i="23"/>
  <c r="BC64" i="23"/>
  <c r="BD64" i="23"/>
  <c r="BE64" i="23"/>
  <c r="J66" i="23"/>
  <c r="L66" i="23"/>
  <c r="AA66" i="23"/>
  <c r="AB66" i="23"/>
  <c r="AC66" i="23"/>
  <c r="AD66" i="23"/>
  <c r="AF66" i="23"/>
  <c r="AG66" i="23"/>
  <c r="AH66" i="23"/>
  <c r="AI66" i="23"/>
  <c r="AJ66" i="23"/>
  <c r="AL66" i="23"/>
  <c r="AN66" i="23"/>
  <c r="AO66" i="23"/>
  <c r="AP66" i="23"/>
  <c r="AQ66" i="23"/>
  <c r="AR66" i="23"/>
  <c r="AS66" i="23"/>
  <c r="AT66" i="23"/>
  <c r="AU66" i="23"/>
  <c r="AV66" i="23"/>
  <c r="AW66" i="23"/>
  <c r="AX66" i="23"/>
  <c r="AY66" i="23"/>
  <c r="AZ66" i="23"/>
  <c r="BA66" i="23"/>
  <c r="BB66" i="23"/>
  <c r="BC66" i="23"/>
  <c r="BD66" i="23"/>
  <c r="BE66" i="23"/>
  <c r="J68" i="23"/>
  <c r="L68" i="23"/>
  <c r="AA68" i="23"/>
  <c r="AB68" i="23"/>
  <c r="AC68" i="23"/>
  <c r="AD68" i="23"/>
  <c r="AE68" i="23"/>
  <c r="AG68" i="23"/>
  <c r="AH68" i="23"/>
  <c r="AI68" i="23"/>
  <c r="AJ68" i="23"/>
  <c r="AK68" i="23"/>
  <c r="AL68" i="23"/>
  <c r="AM68" i="23"/>
  <c r="AO68" i="23"/>
  <c r="AP68" i="23"/>
  <c r="AQ68" i="23"/>
  <c r="AR68" i="23"/>
  <c r="AS68" i="23"/>
  <c r="AT68" i="23"/>
  <c r="AU68" i="23"/>
  <c r="AV68" i="23"/>
  <c r="AW68" i="23"/>
  <c r="AX68" i="23"/>
  <c r="AY68" i="23"/>
  <c r="AZ68" i="23"/>
  <c r="BA68" i="23"/>
  <c r="BB68" i="23"/>
  <c r="BC68" i="23"/>
  <c r="BD68" i="23"/>
  <c r="BE68" i="23"/>
  <c r="J70" i="23"/>
  <c r="L70" i="23"/>
  <c r="AA70" i="23"/>
  <c r="AB70" i="23"/>
  <c r="AC70" i="23"/>
  <c r="AD70" i="23"/>
  <c r="AE70" i="23"/>
  <c r="AF70" i="23"/>
  <c r="AH70" i="23"/>
  <c r="AI70" i="23"/>
  <c r="AK70" i="23"/>
  <c r="AL70" i="23"/>
  <c r="AM70" i="23"/>
  <c r="AN70" i="23"/>
  <c r="AP70" i="23"/>
  <c r="AQ70" i="23"/>
  <c r="AR70" i="23"/>
  <c r="AS70" i="23"/>
  <c r="AT70" i="23"/>
  <c r="AU70" i="23"/>
  <c r="AV70" i="23"/>
  <c r="AX70" i="23"/>
  <c r="AY70" i="23"/>
  <c r="AZ70" i="23"/>
  <c r="BA70" i="23"/>
  <c r="BB70" i="23"/>
  <c r="BC70" i="23"/>
  <c r="BD70" i="23"/>
  <c r="BE70" i="23"/>
  <c r="J72" i="23"/>
  <c r="L72" i="23"/>
  <c r="AA72" i="23"/>
  <c r="AB72" i="23"/>
  <c r="AC72" i="23"/>
  <c r="AD72" i="23"/>
  <c r="AE72" i="23"/>
  <c r="AF72" i="23"/>
  <c r="AG72" i="23"/>
  <c r="AI72" i="23"/>
  <c r="AJ72" i="23"/>
  <c r="AK72" i="23"/>
  <c r="AL72" i="23"/>
  <c r="AM72" i="23"/>
  <c r="AN72" i="23"/>
  <c r="AO72" i="23"/>
  <c r="AQ72" i="23"/>
  <c r="AR72" i="23"/>
  <c r="AS72" i="23"/>
  <c r="AT72" i="23"/>
  <c r="AU72" i="23"/>
  <c r="AV72" i="23"/>
  <c r="AW72" i="23"/>
  <c r="AY72" i="23"/>
  <c r="AZ72" i="23"/>
  <c r="BA72" i="23"/>
  <c r="BB72" i="23"/>
  <c r="BC72" i="23"/>
  <c r="BD72" i="23"/>
  <c r="BE72" i="23"/>
  <c r="J74" i="23"/>
  <c r="L74" i="23"/>
  <c r="AA74" i="23"/>
  <c r="AB74" i="23"/>
  <c r="AC74" i="23"/>
  <c r="AD74" i="23"/>
  <c r="AE74" i="23"/>
  <c r="AF74" i="23"/>
  <c r="AG74" i="23"/>
  <c r="AH74" i="23"/>
  <c r="AI74" i="23"/>
  <c r="AJ74" i="23"/>
  <c r="AK74" i="23"/>
  <c r="AM74" i="23"/>
  <c r="AN74" i="23"/>
  <c r="AP74" i="23"/>
  <c r="AQ74" i="23"/>
  <c r="AR74" i="23"/>
  <c r="AS74" i="23"/>
  <c r="AT74" i="23"/>
  <c r="AU74" i="23"/>
  <c r="AV74" i="23"/>
  <c r="AW74" i="23"/>
  <c r="AX74" i="23"/>
  <c r="AY74" i="23"/>
  <c r="AZ74" i="23"/>
  <c r="BA74" i="23"/>
  <c r="BB74" i="23"/>
  <c r="BC74" i="23"/>
  <c r="BD74" i="23"/>
  <c r="BE74" i="23"/>
  <c r="J76" i="23"/>
  <c r="L76" i="23"/>
  <c r="AA76" i="23"/>
  <c r="AB76" i="23"/>
  <c r="AC76" i="23"/>
  <c r="AD76" i="23"/>
  <c r="AE76" i="23"/>
  <c r="BF76" i="23" s="1"/>
  <c r="BH76" i="23" s="1"/>
  <c r="AF76" i="23"/>
  <c r="AG76" i="23"/>
  <c r="AH76" i="23"/>
  <c r="AI76" i="23"/>
  <c r="AJ76" i="23"/>
  <c r="AK76" i="23"/>
  <c r="AL76" i="23"/>
  <c r="AM76" i="23"/>
  <c r="AN76" i="23"/>
  <c r="AO76" i="23"/>
  <c r="AP76" i="23"/>
  <c r="AQ76" i="23"/>
  <c r="AR76" i="23"/>
  <c r="AS76" i="23"/>
  <c r="AT76" i="23"/>
  <c r="AU76" i="23"/>
  <c r="AV76" i="23"/>
  <c r="AW76" i="23"/>
  <c r="AX76" i="23"/>
  <c r="AY76" i="23"/>
  <c r="AZ76" i="23"/>
  <c r="BA76" i="23"/>
  <c r="BB76" i="23"/>
  <c r="BC76" i="23"/>
  <c r="BD76" i="23"/>
  <c r="BE76" i="23"/>
  <c r="V86" i="23"/>
  <c r="X86" i="23"/>
  <c r="O91" i="23" s="1"/>
  <c r="Y91" i="23" s="1"/>
  <c r="T96" i="23" s="1"/>
  <c r="AA86" i="23"/>
  <c r="O96" i="23" s="1"/>
  <c r="AL86" i="23"/>
  <c r="AN86" i="23"/>
  <c r="AE91" i="23" s="1"/>
  <c r="AO91" i="23" s="1"/>
  <c r="AJ96" i="23" s="1"/>
  <c r="AO96" i="23" s="1"/>
  <c r="AZ82" i="23" s="1"/>
  <c r="AQ86" i="23"/>
  <c r="AL88" i="23"/>
  <c r="AE90" i="23" s="1"/>
  <c r="O90" i="23"/>
  <c r="T90" i="23"/>
  <c r="AJ90" i="23"/>
  <c r="T91" i="23"/>
  <c r="AJ91" i="23"/>
  <c r="AE96" i="23"/>
  <c r="AL15" i="25" l="1"/>
  <c r="AL16" i="25" s="1"/>
  <c r="AK15" i="25"/>
  <c r="AK16" i="25" s="1"/>
  <c r="AJ15" i="25"/>
  <c r="AJ16" i="25" s="1"/>
  <c r="AO15" i="25"/>
  <c r="AO16" i="25" s="1"/>
  <c r="AN15" i="25"/>
  <c r="AN16" i="25" s="1"/>
  <c r="AF15" i="25"/>
  <c r="AF16" i="25" s="1"/>
  <c r="AD15" i="25"/>
  <c r="AD16" i="25" s="1"/>
  <c r="AR15" i="26"/>
  <c r="AR16" i="26" s="1"/>
  <c r="AF15" i="26"/>
  <c r="AF16" i="26" s="1"/>
  <c r="AS15" i="26"/>
  <c r="AS16" i="26" s="1"/>
  <c r="AG15" i="26"/>
  <c r="AG16" i="26" s="1"/>
  <c r="AQ15" i="26"/>
  <c r="AQ16" i="26" s="1"/>
  <c r="AE15" i="26"/>
  <c r="AE16" i="26" s="1"/>
  <c r="BB15" i="26"/>
  <c r="BB16" i="26" s="1"/>
  <c r="AP15" i="26"/>
  <c r="AP16" i="26" s="1"/>
  <c r="AD15" i="26"/>
  <c r="AD16" i="26" s="1"/>
  <c r="BA15" i="26"/>
  <c r="BA16" i="26" s="1"/>
  <c r="AO15" i="26"/>
  <c r="AO16" i="26" s="1"/>
  <c r="AC15" i="26"/>
  <c r="AC16" i="26" s="1"/>
  <c r="AZ15" i="26"/>
  <c r="AZ16" i="26" s="1"/>
  <c r="AN15" i="26"/>
  <c r="AN16" i="26" s="1"/>
  <c r="AB15" i="26"/>
  <c r="AB16" i="26" s="1"/>
  <c r="AY15" i="26"/>
  <c r="AY16" i="26" s="1"/>
  <c r="AM15" i="26"/>
  <c r="AM16" i="26" s="1"/>
  <c r="AA15" i="26"/>
  <c r="AA16" i="26" s="1"/>
  <c r="AX15" i="26"/>
  <c r="AX16" i="26" s="1"/>
  <c r="AL15" i="26"/>
  <c r="AL16" i="26" s="1"/>
  <c r="AW15" i="26"/>
  <c r="AW16" i="26" s="1"/>
  <c r="AV15" i="26"/>
  <c r="AV16" i="26" s="1"/>
  <c r="AK15" i="26"/>
  <c r="AK16" i="26" s="1"/>
  <c r="AJ15" i="26"/>
  <c r="AJ16" i="26" s="1"/>
  <c r="AU15" i="26"/>
  <c r="AU16" i="26" s="1"/>
  <c r="AI15" i="26"/>
  <c r="AI16" i="26" s="1"/>
  <c r="AT15" i="26"/>
  <c r="AT16" i="26" s="1"/>
  <c r="AH15" i="26"/>
  <c r="AH16" i="26" s="1"/>
  <c r="BF48" i="23"/>
  <c r="BH48" i="23" s="1"/>
  <c r="BF74" i="23"/>
  <c r="BH74" i="23" s="1"/>
  <c r="BF70" i="23"/>
  <c r="BH70" i="23" s="1"/>
  <c r="AK15" i="23"/>
  <c r="AK16" i="23" s="1"/>
  <c r="AJ15" i="23"/>
  <c r="AJ16" i="23" s="1"/>
  <c r="U236" i="25"/>
  <c r="AQ222" i="25" s="1"/>
  <c r="AO15" i="23"/>
  <c r="AO16" i="23" s="1"/>
  <c r="AQ36" i="23"/>
  <c r="AR38" i="23"/>
  <c r="AS40" i="23"/>
  <c r="AT42" i="23"/>
  <c r="AM46" i="23"/>
  <c r="AN48" i="23"/>
  <c r="AO50" i="23"/>
  <c r="AP52" i="23"/>
  <c r="AJ24" i="23"/>
  <c r="AV24" i="23"/>
  <c r="AL26" i="23"/>
  <c r="AA28" i="23"/>
  <c r="AM28" i="23"/>
  <c r="AB30" i="23"/>
  <c r="AN30" i="23"/>
  <c r="AC32" i="23"/>
  <c r="BF32" i="23" s="1"/>
  <c r="BH32" i="23" s="1"/>
  <c r="BA32" i="23"/>
  <c r="AD34" i="23"/>
  <c r="AP34" i="23"/>
  <c r="AO18" i="23"/>
  <c r="AO20" i="23"/>
  <c r="AO22" i="23"/>
  <c r="AM24" i="23"/>
  <c r="AO26" i="23"/>
  <c r="BA26" i="23"/>
  <c r="AP28" i="23"/>
  <c r="BB28" i="23"/>
  <c r="AQ30" i="23"/>
  <c r="AF32" i="23"/>
  <c r="AR32" i="23"/>
  <c r="AS34" i="23"/>
  <c r="BB146" i="25"/>
  <c r="BD146" i="25" s="1"/>
  <c r="BB112" i="25"/>
  <c r="BD112" i="25" s="1"/>
  <c r="AE230" i="26"/>
  <c r="AE231" i="26"/>
  <c r="BF206" i="26"/>
  <c r="BH206" i="26" s="1"/>
  <c r="BF190" i="26"/>
  <c r="BH190" i="26" s="1"/>
  <c r="AP72" i="23"/>
  <c r="AO70" i="23"/>
  <c r="BB62" i="23"/>
  <c r="AR58" i="23"/>
  <c r="AV48" i="23"/>
  <c r="AB38" i="23"/>
  <c r="BF38" i="23" s="1"/>
  <c r="AV34" i="23"/>
  <c r="AH34" i="23"/>
  <c r="AT28" i="23"/>
  <c r="AF28" i="23"/>
  <c r="BB26" i="23"/>
  <c r="AN26" i="23"/>
  <c r="AA26" i="23"/>
  <c r="BF26" i="23" s="1"/>
  <c r="BH26" i="23" s="1"/>
  <c r="AW24" i="23"/>
  <c r="AG24" i="23"/>
  <c r="AW18" i="23"/>
  <c r="AC18" i="23"/>
  <c r="AN15" i="23"/>
  <c r="AN16" i="23" s="1"/>
  <c r="BI8" i="23"/>
  <c r="M224" i="25"/>
  <c r="BB158" i="25"/>
  <c r="BD158" i="25" s="1"/>
  <c r="BB124" i="25"/>
  <c r="BD124" i="25" s="1"/>
  <c r="BB102" i="25"/>
  <c r="BD102" i="25" s="1"/>
  <c r="BB80" i="25"/>
  <c r="BD80" i="25" s="1"/>
  <c r="BA15" i="23"/>
  <c r="BA16" i="23" s="1"/>
  <c r="AG15" i="23"/>
  <c r="AG16" i="23" s="1"/>
  <c r="AI56" i="23"/>
  <c r="BF56" i="23" s="1"/>
  <c r="BH56" i="23" s="1"/>
  <c r="L47" i="24"/>
  <c r="AG85" i="23"/>
  <c r="BB42" i="23"/>
  <c r="AO34" i="23"/>
  <c r="AB34" i="23"/>
  <c r="AX32" i="23"/>
  <c r="AK32" i="23"/>
  <c r="AT30" i="23"/>
  <c r="AF30" i="23"/>
  <c r="BA28" i="23"/>
  <c r="AN28" i="23"/>
  <c r="AV26" i="23"/>
  <c r="AH26" i="23"/>
  <c r="AQ24" i="23"/>
  <c r="AQ20" i="23"/>
  <c r="AM18" i="23"/>
  <c r="AW15" i="23"/>
  <c r="AW16" i="23" s="1"/>
  <c r="AD15" i="23"/>
  <c r="AD16" i="23" s="1"/>
  <c r="AC225" i="25"/>
  <c r="BB162" i="25"/>
  <c r="BD162" i="25" s="1"/>
  <c r="BB140" i="25"/>
  <c r="BD140" i="25" s="1"/>
  <c r="BB96" i="25"/>
  <c r="BD96" i="25" s="1"/>
  <c r="BB114" i="25"/>
  <c r="BD114" i="25" s="1"/>
  <c r="BB92" i="25"/>
  <c r="BD92" i="25" s="1"/>
  <c r="BB52" i="25"/>
  <c r="BD52" i="25" s="1"/>
  <c r="BB126" i="25"/>
  <c r="BD126" i="25" s="1"/>
  <c r="BB104" i="25"/>
  <c r="BD104" i="25" s="1"/>
  <c r="BF216" i="26"/>
  <c r="BH216" i="26" s="1"/>
  <c r="BB160" i="25"/>
  <c r="BD160" i="25" s="1"/>
  <c r="BB138" i="25"/>
  <c r="BD138" i="25" s="1"/>
  <c r="BB116" i="25"/>
  <c r="BD116" i="25" s="1"/>
  <c r="AI85" i="23"/>
  <c r="AW70" i="23"/>
  <c r="AY32" i="23"/>
  <c r="AU30" i="23"/>
  <c r="AG30" i="23"/>
  <c r="AI26" i="23"/>
  <c r="BB150" i="25"/>
  <c r="BD150" i="25" s="1"/>
  <c r="BB84" i="25"/>
  <c r="BD84" i="25" s="1"/>
  <c r="BB74" i="25"/>
  <c r="BD74" i="25" s="1"/>
  <c r="BB64" i="25"/>
  <c r="BD64" i="25" s="1"/>
  <c r="BB26" i="25"/>
  <c r="BD26" i="25" s="1"/>
  <c r="BF194" i="26"/>
  <c r="BH194" i="26" s="1"/>
  <c r="AI222" i="26"/>
  <c r="Q223" i="26"/>
  <c r="Q224" i="26"/>
  <c r="S222" i="26"/>
  <c r="AZ58" i="23"/>
  <c r="AG50" i="23"/>
  <c r="BF50" i="23" s="1"/>
  <c r="BH50" i="23" s="1"/>
  <c r="Q85" i="23"/>
  <c r="AF68" i="23"/>
  <c r="BF68" i="23" s="1"/>
  <c r="BH68" i="23" s="1"/>
  <c r="AC60" i="23"/>
  <c r="AK40" i="23"/>
  <c r="BF40" i="23" s="1"/>
  <c r="BH40" i="23" s="1"/>
  <c r="AA34" i="23"/>
  <c r="AJ32" i="23"/>
  <c r="AZ28" i="23"/>
  <c r="AL28" i="23"/>
  <c r="AU26" i="23"/>
  <c r="AG26" i="23"/>
  <c r="AP24" i="23"/>
  <c r="AQ22" i="23"/>
  <c r="AM20" i="23"/>
  <c r="AV15" i="23"/>
  <c r="AV16" i="23" s="1"/>
  <c r="AC15" i="23"/>
  <c r="AC16" i="23" s="1"/>
  <c r="AC223" i="25"/>
  <c r="AE222" i="25"/>
  <c r="BB152" i="25"/>
  <c r="BD152" i="25" s="1"/>
  <c r="BB108" i="25"/>
  <c r="BD108" i="25" s="1"/>
  <c r="BB86" i="25"/>
  <c r="BD86" i="25" s="1"/>
  <c r="AG224" i="26"/>
  <c r="BF196" i="26"/>
  <c r="BH196" i="26" s="1"/>
  <c r="AW26" i="23"/>
  <c r="AQ18" i="23"/>
  <c r="AG70" i="23"/>
  <c r="AT62" i="23"/>
  <c r="AX52" i="23"/>
  <c r="AT26" i="23"/>
  <c r="AF26" i="23"/>
  <c r="BB24" i="23"/>
  <c r="AO24" i="23"/>
  <c r="AM22" i="23"/>
  <c r="AT15" i="23"/>
  <c r="AT16" i="23" s="1"/>
  <c r="AH42" i="23"/>
  <c r="AU44" i="23"/>
  <c r="BF44" i="23" s="1"/>
  <c r="AJ46" i="23"/>
  <c r="AK48" i="23"/>
  <c r="AM52" i="23"/>
  <c r="AO56" i="23"/>
  <c r="AD58" i="23"/>
  <c r="BF58" i="23" s="1"/>
  <c r="BH58" i="23" s="1"/>
  <c r="BB58" i="23"/>
  <c r="AE60" i="23"/>
  <c r="BF60" i="23" s="1"/>
  <c r="BH60" i="23" s="1"/>
  <c r="AR62" i="23"/>
  <c r="AS64" i="23"/>
  <c r="AJ70" i="23"/>
  <c r="AL74" i="23"/>
  <c r="AX44" i="23"/>
  <c r="AA46" i="23"/>
  <c r="BA50" i="23"/>
  <c r="BB52" i="23"/>
  <c r="AQ54" i="23"/>
  <c r="BF54" i="23" s="1"/>
  <c r="BH54" i="23" s="1"/>
  <c r="AF56" i="23"/>
  <c r="AG58" i="23"/>
  <c r="AI62" i="23"/>
  <c r="AJ64" i="23"/>
  <c r="BF64" i="23" s="1"/>
  <c r="BH64" i="23" s="1"/>
  <c r="AK66" i="23"/>
  <c r="AO74" i="23"/>
  <c r="BB164" i="25"/>
  <c r="BD164" i="25" s="1"/>
  <c r="BB120" i="25"/>
  <c r="BD120" i="25" s="1"/>
  <c r="BB98" i="25"/>
  <c r="BD98" i="25" s="1"/>
  <c r="BB76" i="25"/>
  <c r="BD76" i="25" s="1"/>
  <c r="BB38" i="25"/>
  <c r="BD38" i="25" s="1"/>
  <c r="BB28" i="25"/>
  <c r="BD28" i="25" s="1"/>
  <c r="AG223" i="26"/>
  <c r="AA15" i="23"/>
  <c r="AA16" i="23" s="1"/>
  <c r="AH15" i="23"/>
  <c r="AH16" i="23" s="1"/>
  <c r="AX15" i="23"/>
  <c r="AX16" i="23" s="1"/>
  <c r="AL15" i="23"/>
  <c r="AL16" i="23" s="1"/>
  <c r="BB15" i="23"/>
  <c r="BB16" i="23" s="1"/>
  <c r="BB148" i="25"/>
  <c r="BD148" i="25" s="1"/>
  <c r="AE66" i="23"/>
  <c r="BF66" i="23" s="1"/>
  <c r="BH66" i="23" s="1"/>
  <c r="AB28" i="23"/>
  <c r="AH72" i="23"/>
  <c r="BF72" i="23" s="1"/>
  <c r="BH72" i="23" s="1"/>
  <c r="BA60" i="23"/>
  <c r="AJ58" i="23"/>
  <c r="AL42" i="23"/>
  <c r="BF42" i="23" s="1"/>
  <c r="BH42" i="23" s="1"/>
  <c r="AZ34" i="23"/>
  <c r="AL34" i="23"/>
  <c r="AU32" i="23"/>
  <c r="AP30" i="23"/>
  <c r="AC30" i="23"/>
  <c r="AS26" i="23"/>
  <c r="AE26" i="23"/>
  <c r="BA24" i="23"/>
  <c r="AN24" i="23"/>
  <c r="AI18" i="23"/>
  <c r="AS15" i="23"/>
  <c r="AS16" i="23" s="1"/>
  <c r="BB132" i="25"/>
  <c r="BD132" i="25" s="1"/>
  <c r="BB110" i="25"/>
  <c r="BD110" i="25" s="1"/>
  <c r="AJ230" i="26"/>
  <c r="BF204" i="26"/>
  <c r="BH204" i="26" s="1"/>
  <c r="S85" i="23"/>
  <c r="AX72" i="23"/>
  <c r="AO28" i="23"/>
  <c r="AF15" i="23"/>
  <c r="AF16" i="23" s="1"/>
  <c r="BB128" i="25"/>
  <c r="BD128" i="25" s="1"/>
  <c r="AM66" i="23"/>
  <c r="AD62" i="23"/>
  <c r="BF62" i="23" s="1"/>
  <c r="BH62" i="23" s="1"/>
  <c r="AQ56" i="23"/>
  <c r="AH52" i="23"/>
  <c r="AU46" i="23"/>
  <c r="AY34" i="23"/>
  <c r="AK34" i="23"/>
  <c r="AT32" i="23"/>
  <c r="AG32" i="23"/>
  <c r="BB30" i="23"/>
  <c r="AO30" i="23"/>
  <c r="AA30" i="23"/>
  <c r="AW28" i="23"/>
  <c r="AI28" i="23"/>
  <c r="AI20" i="23"/>
  <c r="BF20" i="23" s="1"/>
  <c r="BH20" i="23" s="1"/>
  <c r="BA18" i="23"/>
  <c r="AG18" i="23"/>
  <c r="AR15" i="23"/>
  <c r="AR16" i="23" s="1"/>
  <c r="AV46" i="23"/>
  <c r="AW48" i="23"/>
  <c r="AX50" i="23"/>
  <c r="AA52" i="23"/>
  <c r="AY52" i="23"/>
  <c r="AR56" i="23"/>
  <c r="AS58" i="23"/>
  <c r="AT60" i="23"/>
  <c r="AU62" i="23"/>
  <c r="BB144" i="25"/>
  <c r="BD144" i="25" s="1"/>
  <c r="BB122" i="25"/>
  <c r="BD122" i="25" s="1"/>
  <c r="BB88" i="25"/>
  <c r="BD88" i="25" s="1"/>
  <c r="AJ38" i="23"/>
  <c r="AL32" i="23"/>
  <c r="AA24" i="23"/>
  <c r="AZ15" i="23"/>
  <c r="AZ16" i="23" s="1"/>
  <c r="S83" i="23"/>
  <c r="Q83" i="23"/>
  <c r="AN68" i="23"/>
  <c r="AA36" i="23"/>
  <c r="BF36" i="23" s="1"/>
  <c r="BH36" i="23" s="1"/>
  <c r="AS32" i="23"/>
  <c r="AE32" i="23"/>
  <c r="BA30" i="23"/>
  <c r="AM30" i="23"/>
  <c r="AV28" i="23"/>
  <c r="AH28" i="23"/>
  <c r="AI22" i="23"/>
  <c r="BA20" i="23"/>
  <c r="AG20" i="23"/>
  <c r="AP15" i="23"/>
  <c r="AP16" i="23" s="1"/>
  <c r="M225" i="25"/>
  <c r="BB156" i="25"/>
  <c r="BD156" i="25" s="1"/>
  <c r="BB134" i="25"/>
  <c r="BD134" i="25" s="1"/>
  <c r="BB100" i="25"/>
  <c r="BD100" i="25" s="1"/>
  <c r="BB68" i="25"/>
  <c r="BD68" i="25" s="1"/>
  <c r="BB50" i="25"/>
  <c r="BD50" i="25" s="1"/>
  <c r="BB40" i="25"/>
  <c r="BD40" i="25" s="1"/>
  <c r="AR15" i="25"/>
  <c r="AR16" i="25" s="1"/>
  <c r="AB15" i="25"/>
  <c r="AB16" i="25" s="1"/>
  <c r="AG225" i="26"/>
  <c r="BF214" i="26"/>
  <c r="BH214" i="26" s="1"/>
  <c r="BF202" i="26"/>
  <c r="BH202" i="26" s="1"/>
  <c r="BB72" i="25"/>
  <c r="BD72" i="25" s="1"/>
  <c r="BB60" i="25"/>
  <c r="BD60" i="25" s="1"/>
  <c r="BB48" i="25"/>
  <c r="BD48" i="25" s="1"/>
  <c r="BB36" i="25"/>
  <c r="BD36" i="25" s="1"/>
  <c r="BB24" i="25"/>
  <c r="BD24" i="25" s="1"/>
  <c r="AP15" i="25"/>
  <c r="AP16" i="25" s="1"/>
  <c r="Z15" i="25"/>
  <c r="Z16" i="25" s="1"/>
  <c r="Q225" i="26"/>
  <c r="BF192" i="26"/>
  <c r="BH192" i="26" s="1"/>
  <c r="S223" i="26"/>
  <c r="L47" i="27"/>
  <c r="S225" i="26"/>
  <c r="BF208" i="26"/>
  <c r="BH208" i="26" s="1"/>
  <c r="Q222" i="26"/>
  <c r="BB78" i="25"/>
  <c r="BD78" i="25" s="1"/>
  <c r="BB66" i="25"/>
  <c r="BD66" i="25" s="1"/>
  <c r="BB54" i="25"/>
  <c r="BD54" i="25" s="1"/>
  <c r="BB42" i="25"/>
  <c r="BD42" i="25" s="1"/>
  <c r="BB30" i="25"/>
  <c r="BD30" i="25" s="1"/>
  <c r="BB18" i="25"/>
  <c r="BD18" i="25" s="1"/>
  <c r="AX15" i="25"/>
  <c r="AX16" i="25" s="1"/>
  <c r="AH15" i="25"/>
  <c r="AH16" i="25" s="1"/>
  <c r="BB90" i="25"/>
  <c r="BD90" i="25" s="1"/>
  <c r="AA231" i="25"/>
  <c r="AW15" i="25"/>
  <c r="AW16" i="25" s="1"/>
  <c r="AG15" i="25"/>
  <c r="AG16" i="25" s="1"/>
  <c r="BE8" i="25"/>
  <c r="BF210" i="26"/>
  <c r="BH210" i="26" s="1"/>
  <c r="BF198" i="26"/>
  <c r="BH198" i="26" s="1"/>
  <c r="L41" i="27"/>
  <c r="BB56" i="25"/>
  <c r="BD56" i="25" s="1"/>
  <c r="BB44" i="25"/>
  <c r="BD44" i="25" s="1"/>
  <c r="BB32" i="25"/>
  <c r="BD32" i="25" s="1"/>
  <c r="BB20" i="25"/>
  <c r="BD20" i="25" s="1"/>
  <c r="BF212" i="26"/>
  <c r="BH212" i="26" s="1"/>
  <c r="BF200" i="26"/>
  <c r="BH200" i="26" s="1"/>
  <c r="BF188" i="26"/>
  <c r="BH188" i="26" s="1"/>
  <c r="S224" i="26"/>
  <c r="AG83" i="23"/>
  <c r="BB154" i="25"/>
  <c r="BD154" i="25" s="1"/>
  <c r="BB142" i="25"/>
  <c r="BD142" i="25" s="1"/>
  <c r="BB130" i="25"/>
  <c r="BD130" i="25" s="1"/>
  <c r="BB118" i="25"/>
  <c r="BD118" i="25" s="1"/>
  <c r="BB106" i="25"/>
  <c r="BD106" i="25" s="1"/>
  <c r="BB94" i="25"/>
  <c r="BD94" i="25" s="1"/>
  <c r="BB82" i="25"/>
  <c r="BD82" i="25" s="1"/>
  <c r="BB70" i="25"/>
  <c r="BD70" i="25" s="1"/>
  <c r="BB58" i="25"/>
  <c r="BD58" i="25" s="1"/>
  <c r="BB46" i="25"/>
  <c r="BD46" i="25" s="1"/>
  <c r="BB34" i="25"/>
  <c r="BD34" i="25" s="1"/>
  <c r="BB22" i="25"/>
  <c r="BD22" i="25" s="1"/>
  <c r="AS15" i="25"/>
  <c r="AS16" i="25" s="1"/>
  <c r="AC15" i="25"/>
  <c r="AC16" i="25" s="1"/>
  <c r="Y96" i="23"/>
  <c r="AU82" i="23" s="1"/>
  <c r="BE82" i="23" s="1"/>
  <c r="AH18" i="23"/>
  <c r="AP18" i="23"/>
  <c r="AT18" i="23"/>
  <c r="AX18" i="23"/>
  <c r="BB18" i="23"/>
  <c r="AH20" i="23"/>
  <c r="AP20" i="23"/>
  <c r="AT20" i="23"/>
  <c r="AX20" i="23"/>
  <c r="BB20" i="23"/>
  <c r="AH22" i="23"/>
  <c r="AP22" i="23"/>
  <c r="AT22" i="23"/>
  <c r="AX22" i="23"/>
  <c r="BB22" i="23"/>
  <c r="AH24" i="23"/>
  <c r="AB18" i="23"/>
  <c r="BF18" i="23" s="1"/>
  <c r="BH18" i="23" s="1"/>
  <c r="AF18" i="23"/>
  <c r="AJ18" i="23"/>
  <c r="AN18" i="23"/>
  <c r="AV18" i="23"/>
  <c r="AB20" i="23"/>
  <c r="AF20" i="23"/>
  <c r="AJ20" i="23"/>
  <c r="AN20" i="23"/>
  <c r="AV20" i="23"/>
  <c r="AB22" i="23"/>
  <c r="AF22" i="23"/>
  <c r="AJ22" i="23"/>
  <c r="AN22" i="23"/>
  <c r="AV22" i="23"/>
  <c r="AB24" i="23"/>
  <c r="AF24" i="23"/>
  <c r="BB210" i="25"/>
  <c r="BD210" i="25" s="1"/>
  <c r="BB202" i="25"/>
  <c r="BD202" i="25" s="1"/>
  <c r="BB194" i="25"/>
  <c r="BD194" i="25" s="1"/>
  <c r="BB186" i="25"/>
  <c r="BD186" i="25" s="1"/>
  <c r="BB178" i="25"/>
  <c r="BD178" i="25" s="1"/>
  <c r="BB170" i="25"/>
  <c r="BD170" i="25" s="1"/>
  <c r="AC224" i="25"/>
  <c r="BB212" i="25"/>
  <c r="BD212" i="25" s="1"/>
  <c r="BB204" i="25"/>
  <c r="BD204" i="25" s="1"/>
  <c r="BB196" i="25"/>
  <c r="BD196" i="25" s="1"/>
  <c r="BB188" i="25"/>
  <c r="BD188" i="25" s="1"/>
  <c r="BB180" i="25"/>
  <c r="BD180" i="25" s="1"/>
  <c r="BB172" i="25"/>
  <c r="BD172" i="25" s="1"/>
  <c r="AE223" i="25"/>
  <c r="Y236" i="26"/>
  <c r="AU222" i="26" s="1"/>
  <c r="AF231" i="25"/>
  <c r="AK231" i="25" s="1"/>
  <c r="AF236" i="25" s="1"/>
  <c r="AK236" i="25" s="1"/>
  <c r="AV222" i="25" s="1"/>
  <c r="BA222" i="25" s="1"/>
  <c r="AA230" i="25"/>
  <c r="BB214" i="25"/>
  <c r="BD214" i="25" s="1"/>
  <c r="BB206" i="25"/>
  <c r="BD206" i="25" s="1"/>
  <c r="BB198" i="25"/>
  <c r="BD198" i="25" s="1"/>
  <c r="BB190" i="25"/>
  <c r="BD190" i="25" s="1"/>
  <c r="BB182" i="25"/>
  <c r="BD182" i="25" s="1"/>
  <c r="BB174" i="25"/>
  <c r="BD174" i="25" s="1"/>
  <c r="BB166" i="25"/>
  <c r="BD166" i="25" s="1"/>
  <c r="BB216" i="25"/>
  <c r="BD216" i="25" s="1"/>
  <c r="BB208" i="25"/>
  <c r="BD208" i="25" s="1"/>
  <c r="BB200" i="25"/>
  <c r="BD200" i="25" s="1"/>
  <c r="BB192" i="25"/>
  <c r="BD192" i="25" s="1"/>
  <c r="BB184" i="25"/>
  <c r="BD184" i="25" s="1"/>
  <c r="BB176" i="25"/>
  <c r="BD176" i="25" s="1"/>
  <c r="BB168" i="25"/>
  <c r="BD168" i="25" s="1"/>
  <c r="AE225" i="25"/>
  <c r="AE224" i="25"/>
  <c r="AC222" i="25"/>
  <c r="BF186" i="26"/>
  <c r="BH186" i="26" s="1"/>
  <c r="BF182" i="26"/>
  <c r="BH182" i="26" s="1"/>
  <c r="BF178" i="26"/>
  <c r="BH178" i="26" s="1"/>
  <c r="BF174" i="26"/>
  <c r="BH174" i="26" s="1"/>
  <c r="BF170" i="26"/>
  <c r="BH170" i="26" s="1"/>
  <c r="BF166" i="26"/>
  <c r="BH166" i="26" s="1"/>
  <c r="BF162" i="26"/>
  <c r="BH162" i="26" s="1"/>
  <c r="BF158" i="26"/>
  <c r="BH158" i="26" s="1"/>
  <c r="BF154" i="26"/>
  <c r="BH154" i="26" s="1"/>
  <c r="BF150" i="26"/>
  <c r="BH150" i="26" s="1"/>
  <c r="BF146" i="26"/>
  <c r="BH146" i="26" s="1"/>
  <c r="BF142" i="26"/>
  <c r="BH142" i="26" s="1"/>
  <c r="BF138" i="26"/>
  <c r="BH138" i="26" s="1"/>
  <c r="BF134" i="26"/>
  <c r="BH134" i="26" s="1"/>
  <c r="BF130" i="26"/>
  <c r="BH130" i="26" s="1"/>
  <c r="BF126" i="26"/>
  <c r="BH126" i="26" s="1"/>
  <c r="BF122" i="26"/>
  <c r="BH122" i="26" s="1"/>
  <c r="BF118" i="26"/>
  <c r="BH118" i="26" s="1"/>
  <c r="BF114" i="26"/>
  <c r="BH114" i="26" s="1"/>
  <c r="BF110" i="26"/>
  <c r="BH110" i="26" s="1"/>
  <c r="BF106" i="26"/>
  <c r="BH106" i="26" s="1"/>
  <c r="BF102" i="26"/>
  <c r="BH102" i="26" s="1"/>
  <c r="BF98" i="26"/>
  <c r="BH98" i="26" s="1"/>
  <c r="BF94" i="26"/>
  <c r="BH94" i="26" s="1"/>
  <c r="BF90" i="26"/>
  <c r="BH90" i="26" s="1"/>
  <c r="BF86" i="26"/>
  <c r="BH86" i="26" s="1"/>
  <c r="BF82" i="26"/>
  <c r="BH82" i="26" s="1"/>
  <c r="BF78" i="26"/>
  <c r="BH78" i="26" s="1"/>
  <c r="BF74" i="26"/>
  <c r="BH74" i="26" s="1"/>
  <c r="BF70" i="26"/>
  <c r="BH70" i="26" s="1"/>
  <c r="BF66" i="26"/>
  <c r="BH66" i="26" s="1"/>
  <c r="BF62" i="26"/>
  <c r="BH62" i="26" s="1"/>
  <c r="BF58" i="26"/>
  <c r="BH58" i="26" s="1"/>
  <c r="BF54" i="26"/>
  <c r="BH54" i="26" s="1"/>
  <c r="BF50" i="26"/>
  <c r="BH50" i="26" s="1"/>
  <c r="BF46" i="26"/>
  <c r="BH46" i="26" s="1"/>
  <c r="BF42" i="26"/>
  <c r="BH42" i="26" s="1"/>
  <c r="BF38" i="26"/>
  <c r="BH38" i="26" s="1"/>
  <c r="BF34" i="26"/>
  <c r="BH34" i="26" s="1"/>
  <c r="BF30" i="26"/>
  <c r="BH30" i="26" s="1"/>
  <c r="BF26" i="26"/>
  <c r="BH26" i="26" s="1"/>
  <c r="BF22" i="26"/>
  <c r="BH22" i="26" s="1"/>
  <c r="BF18" i="26"/>
  <c r="BH18" i="26" s="1"/>
  <c r="O225" i="25"/>
  <c r="O224" i="25"/>
  <c r="O223" i="25"/>
  <c r="M222" i="25"/>
  <c r="AJ231" i="26"/>
  <c r="AO231" i="26" s="1"/>
  <c r="AJ236" i="26" s="1"/>
  <c r="AO236" i="26" s="1"/>
  <c r="AZ222" i="26" s="1"/>
  <c r="AI225" i="26"/>
  <c r="AI224" i="26"/>
  <c r="AI223" i="26"/>
  <c r="AG222" i="26"/>
  <c r="BF184" i="26"/>
  <c r="BH184" i="26" s="1"/>
  <c r="BF180" i="26"/>
  <c r="BH180" i="26" s="1"/>
  <c r="BF176" i="26"/>
  <c r="BH176" i="26" s="1"/>
  <c r="BF172" i="26"/>
  <c r="BH172" i="26" s="1"/>
  <c r="BF168" i="26"/>
  <c r="BH168" i="26" s="1"/>
  <c r="BF164" i="26"/>
  <c r="BH164" i="26" s="1"/>
  <c r="BF160" i="26"/>
  <c r="BH160" i="26" s="1"/>
  <c r="BF156" i="26"/>
  <c r="BH156" i="26" s="1"/>
  <c r="BF152" i="26"/>
  <c r="BH152" i="26" s="1"/>
  <c r="BF148" i="26"/>
  <c r="BH148" i="26" s="1"/>
  <c r="BF144" i="26"/>
  <c r="BH144" i="26" s="1"/>
  <c r="BF140" i="26"/>
  <c r="BH140" i="26" s="1"/>
  <c r="BF136" i="26"/>
  <c r="BH136" i="26" s="1"/>
  <c r="BF132" i="26"/>
  <c r="BH132" i="26" s="1"/>
  <c r="BF128" i="26"/>
  <c r="BH128" i="26" s="1"/>
  <c r="BF124" i="26"/>
  <c r="BH124" i="26" s="1"/>
  <c r="BF120" i="26"/>
  <c r="BH120" i="26" s="1"/>
  <c r="BF116" i="26"/>
  <c r="BH116" i="26" s="1"/>
  <c r="BF112" i="26"/>
  <c r="BH112" i="26" s="1"/>
  <c r="BF108" i="26"/>
  <c r="BH108" i="26" s="1"/>
  <c r="BF104" i="26"/>
  <c r="BH104" i="26" s="1"/>
  <c r="BF100" i="26"/>
  <c r="BH100" i="26" s="1"/>
  <c r="BF96" i="26"/>
  <c r="BH96" i="26" s="1"/>
  <c r="BF92" i="26"/>
  <c r="BH92" i="26" s="1"/>
  <c r="BF88" i="26"/>
  <c r="BH88" i="26" s="1"/>
  <c r="BF84" i="26"/>
  <c r="BH84" i="26" s="1"/>
  <c r="BF80" i="26"/>
  <c r="BH80" i="26" s="1"/>
  <c r="BF76" i="26"/>
  <c r="BH76" i="26" s="1"/>
  <c r="BF72" i="26"/>
  <c r="BH72" i="26" s="1"/>
  <c r="BF68" i="26"/>
  <c r="BH68" i="26" s="1"/>
  <c r="BF64" i="26"/>
  <c r="BH64" i="26" s="1"/>
  <c r="BF60" i="26"/>
  <c r="BH60" i="26" s="1"/>
  <c r="BF56" i="26"/>
  <c r="BH56" i="26" s="1"/>
  <c r="BF52" i="26"/>
  <c r="BH52" i="26" s="1"/>
  <c r="BF48" i="26"/>
  <c r="BH48" i="26" s="1"/>
  <c r="BF44" i="26"/>
  <c r="BH44" i="26" s="1"/>
  <c r="BF40" i="26"/>
  <c r="BH40" i="26" s="1"/>
  <c r="BF36" i="26"/>
  <c r="BH36" i="26" s="1"/>
  <c r="BF32" i="26"/>
  <c r="BH32" i="26" s="1"/>
  <c r="BF28" i="26"/>
  <c r="BH28" i="26" s="1"/>
  <c r="BF24" i="26"/>
  <c r="BH24" i="26" s="1"/>
  <c r="BF20" i="26"/>
  <c r="BH20" i="26" s="1"/>
  <c r="AY15" i="23"/>
  <c r="AY16" i="23" s="1"/>
  <c r="AU15" i="23"/>
  <c r="AU16" i="23" s="1"/>
  <c r="AQ15" i="23"/>
  <c r="AQ16" i="23" s="1"/>
  <c r="AM15" i="23"/>
  <c r="AM16" i="23" s="1"/>
  <c r="AI15" i="23"/>
  <c r="AI16" i="23" s="1"/>
  <c r="AE15" i="23"/>
  <c r="AE16" i="23" s="1"/>
  <c r="AU15" i="25"/>
  <c r="AU16" i="25" s="1"/>
  <c r="AQ15" i="25"/>
  <c r="AQ16" i="25" s="1"/>
  <c r="AM15" i="25"/>
  <c r="AM16" i="25" s="1"/>
  <c r="AI15" i="25"/>
  <c r="AI16" i="25" s="1"/>
  <c r="AE15" i="25"/>
  <c r="AE16" i="25" s="1"/>
  <c r="AA15" i="25"/>
  <c r="AA16" i="25" s="1"/>
  <c r="S226" i="26" l="1"/>
  <c r="BH38" i="23"/>
  <c r="AG82" i="23"/>
  <c r="BH44" i="23"/>
  <c r="AI84" i="23" s="1"/>
  <c r="AG84" i="23"/>
  <c r="BF22" i="23"/>
  <c r="BH22" i="23" s="1"/>
  <c r="BF28" i="23"/>
  <c r="BH28" i="23" s="1"/>
  <c r="AG226" i="26"/>
  <c r="BF30" i="23"/>
  <c r="BF34" i="23"/>
  <c r="Q226" i="26"/>
  <c r="BF52" i="23"/>
  <c r="BH52" i="23" s="1"/>
  <c r="AE226" i="25"/>
  <c r="BF46" i="23"/>
  <c r="BH46" i="23" s="1"/>
  <c r="M226" i="25"/>
  <c r="O226" i="25"/>
  <c r="AC226" i="25"/>
  <c r="BE222" i="26"/>
  <c r="AI226" i="26"/>
  <c r="BF24" i="23"/>
  <c r="BH24" i="23" s="1"/>
  <c r="BH34" i="23" l="1"/>
  <c r="S84" i="23" s="1"/>
  <c r="Q84" i="23"/>
  <c r="BH30" i="23"/>
  <c r="S82" i="23" s="1"/>
  <c r="Q82" i="23"/>
  <c r="Q86" i="23" s="1"/>
  <c r="AG86" i="23"/>
  <c r="AI82" i="23"/>
  <c r="AI86" i="23" s="1"/>
  <c r="S86" i="23" l="1"/>
</calcChain>
</file>

<file path=xl/sharedStrings.xml><?xml version="1.0" encoding="utf-8"?>
<sst xmlns="http://schemas.openxmlformats.org/spreadsheetml/2006/main" count="4429" uniqueCount="1679">
  <si>
    <t>(介護老人保健施設・短期入所療養介護・介護予防短期入所療養介護)</t>
    <rPh sb="1" eb="3">
      <t>カイゴ</t>
    </rPh>
    <rPh sb="3" eb="5">
      <t>ロウジン</t>
    </rPh>
    <rPh sb="5" eb="7">
      <t>ホケン</t>
    </rPh>
    <rPh sb="7" eb="9">
      <t>シセツ</t>
    </rPh>
    <rPh sb="10" eb="12">
      <t>タンキ</t>
    </rPh>
    <rPh sb="12" eb="14">
      <t>ニュウショ</t>
    </rPh>
    <rPh sb="14" eb="16">
      <t>リョウヨウ</t>
    </rPh>
    <rPh sb="16" eb="18">
      <t>カイゴ</t>
    </rPh>
    <rPh sb="19" eb="21">
      <t>カイゴ</t>
    </rPh>
    <rPh sb="21" eb="23">
      <t>ヨボウ</t>
    </rPh>
    <rPh sb="23" eb="25">
      <t>タンキ</t>
    </rPh>
    <rPh sb="25" eb="27">
      <t>ニュウショ</t>
    </rPh>
    <rPh sb="27" eb="29">
      <t>リョウヨウ</t>
    </rPh>
    <rPh sb="29" eb="31">
      <t>カイゴ</t>
    </rPh>
    <phoneticPr fontId="9"/>
  </si>
  <si>
    <t>同一敷地内で兼務する場合、病院、診療所名</t>
    <rPh sb="0" eb="2">
      <t>ドウイツ</t>
    </rPh>
    <rPh sb="2" eb="4">
      <t>シキチ</t>
    </rPh>
    <rPh sb="4" eb="5">
      <t>ナイ</t>
    </rPh>
    <rPh sb="6" eb="7">
      <t>ケン</t>
    </rPh>
    <rPh sb="7" eb="8">
      <t>ツトム</t>
    </rPh>
    <rPh sb="10" eb="12">
      <t>バアイ</t>
    </rPh>
    <rPh sb="13" eb="14">
      <t>ヤマイ</t>
    </rPh>
    <rPh sb="14" eb="15">
      <t>イン</t>
    </rPh>
    <rPh sb="16" eb="19">
      <t>シンリョウジョ</t>
    </rPh>
    <rPh sb="19" eb="20">
      <t>メイ</t>
    </rPh>
    <phoneticPr fontId="9"/>
  </si>
  <si>
    <t>※　上記項目は、過去の指導事例や質問等から構成したものであり、介護老人保健施設の運営基準等</t>
    <rPh sb="42" eb="45">
      <t>キジュントウ</t>
    </rPh>
    <phoneticPr fontId="9"/>
  </si>
  <si>
    <t>定　員</t>
  </si>
  <si>
    <t xml:space="preserve"> </t>
  </si>
  <si>
    <t xml:space="preserve"> 点検日</t>
  </si>
  <si>
    <t>人</t>
    <rPh sb="0" eb="1">
      <t>ニン</t>
    </rPh>
    <phoneticPr fontId="9"/>
  </si>
  <si>
    <t>住　　所</t>
    <rPh sb="0" eb="1">
      <t>ジュウ</t>
    </rPh>
    <rPh sb="3" eb="4">
      <t>ショ</t>
    </rPh>
    <phoneticPr fontId="9"/>
  </si>
  <si>
    <t>連 絡 先</t>
    <rPh sb="0" eb="1">
      <t>レン</t>
    </rPh>
    <rPh sb="2" eb="3">
      <t>ラク</t>
    </rPh>
    <rPh sb="4" eb="5">
      <t>サキ</t>
    </rPh>
    <phoneticPr fontId="9"/>
  </si>
  <si>
    <t>電話番号</t>
    <rPh sb="0" eb="2">
      <t>デンワ</t>
    </rPh>
    <rPh sb="2" eb="4">
      <t>バンゴウ</t>
    </rPh>
    <phoneticPr fontId="9"/>
  </si>
  <si>
    <t xml:space="preserve"> 事　業　所</t>
    <rPh sb="1" eb="2">
      <t>コト</t>
    </rPh>
    <rPh sb="3" eb="4">
      <t>ギョウ</t>
    </rPh>
    <rPh sb="5" eb="6">
      <t>ショ</t>
    </rPh>
    <phoneticPr fontId="9"/>
  </si>
  <si>
    <t>管 理 者</t>
    <rPh sb="0" eb="1">
      <t>カン</t>
    </rPh>
    <rPh sb="2" eb="3">
      <t>リ</t>
    </rPh>
    <rPh sb="4" eb="5">
      <t>シャ</t>
    </rPh>
    <phoneticPr fontId="9"/>
  </si>
  <si>
    <t>氏　名</t>
    <rPh sb="0" eb="1">
      <t>シ</t>
    </rPh>
    <rPh sb="2" eb="3">
      <t>メイ</t>
    </rPh>
    <phoneticPr fontId="9"/>
  </si>
  <si>
    <t>１　従業員の勤務状況</t>
    <rPh sb="2" eb="5">
      <t>ジュウギョウイン</t>
    </rPh>
    <rPh sb="6" eb="8">
      <t>キンム</t>
    </rPh>
    <rPh sb="8" eb="10">
      <t>ジョウキョウ</t>
    </rPh>
    <phoneticPr fontId="9"/>
  </si>
  <si>
    <t>（１）　医師</t>
    <rPh sb="4" eb="6">
      <t>イシ</t>
    </rPh>
    <phoneticPr fontId="9"/>
  </si>
  <si>
    <t>Ａ　④の値が①と同じか、大きい　・　Ｂ　④の値が①より小さい</t>
  </si>
  <si>
    <t>（2）　薬剤師</t>
    <rPh sb="4" eb="7">
      <t>ヤクザイシ</t>
    </rPh>
    <phoneticPr fontId="9"/>
  </si>
  <si>
    <t>（3）　看護師若しくは准看護師又は介護職員</t>
    <rPh sb="4" eb="7">
      <t>カンゴシ</t>
    </rPh>
    <rPh sb="7" eb="8">
      <t>モ</t>
    </rPh>
    <rPh sb="11" eb="12">
      <t>ジュン</t>
    </rPh>
    <rPh sb="12" eb="15">
      <t>カンゴシ</t>
    </rPh>
    <rPh sb="15" eb="16">
      <t>マタ</t>
    </rPh>
    <rPh sb="17" eb="19">
      <t>カイゴ</t>
    </rPh>
    <rPh sb="19" eb="21">
      <t>ショクイン</t>
    </rPh>
    <phoneticPr fontId="9"/>
  </si>
  <si>
    <t>（4）　支援相談員</t>
    <rPh sb="4" eb="6">
      <t>シエン</t>
    </rPh>
    <rPh sb="6" eb="9">
      <t>ソウダンイン</t>
    </rPh>
    <phoneticPr fontId="9"/>
  </si>
  <si>
    <t>　 上記常勤の支援相談員の人数に④で求めた数値を加えてください。</t>
    <phoneticPr fontId="9"/>
  </si>
  <si>
    <t>従業者に対する研修実施のほか、利用者や家族からの苦情処理体制の整備その他従業者による高齢者虐待防止のための措置を講じていますか。</t>
    <rPh sb="0" eb="3">
      <t>ジュウギョウシャ</t>
    </rPh>
    <rPh sb="4" eb="5">
      <t>タイ</t>
    </rPh>
    <rPh sb="7" eb="9">
      <t>ケンシュウ</t>
    </rPh>
    <rPh sb="9" eb="11">
      <t>ジッシ</t>
    </rPh>
    <rPh sb="15" eb="18">
      <t>リヨウシャ</t>
    </rPh>
    <rPh sb="19" eb="21">
      <t>カゾク</t>
    </rPh>
    <rPh sb="24" eb="26">
      <t>クジョウ</t>
    </rPh>
    <rPh sb="26" eb="28">
      <t>ショリ</t>
    </rPh>
    <rPh sb="28" eb="30">
      <t>タイセイ</t>
    </rPh>
    <rPh sb="31" eb="33">
      <t>セイビ</t>
    </rPh>
    <rPh sb="35" eb="36">
      <t>タ</t>
    </rPh>
    <rPh sb="36" eb="39">
      <t>ジュウギョウシャ</t>
    </rPh>
    <rPh sb="42" eb="45">
      <t>コウレイシャ</t>
    </rPh>
    <rPh sb="45" eb="47">
      <t>ギャクタイ</t>
    </rPh>
    <rPh sb="47" eb="49">
      <t>ボウシ</t>
    </rPh>
    <rPh sb="53" eb="55">
      <t>ソチ</t>
    </rPh>
    <rPh sb="56" eb="57">
      <t>コウ</t>
    </rPh>
    <phoneticPr fontId="9"/>
  </si>
  <si>
    <t>入所者の心身の諸機能の維持回復を図り、日常生活の自立を助けるために、医師、理学療法士、作業療法士又は言語聴覚士の指導のもと、計画的に機能訓練を実施していますか。</t>
    <phoneticPr fontId="9"/>
  </si>
  <si>
    <t>機能訓練は、入所者１人について少なくとも週２回程度実施していますか。</t>
    <phoneticPr fontId="9"/>
  </si>
  <si>
    <t>医師、理学療法士、作業療法士、言語聴覚士その他の職種の者が共同して、入所者ごとのリハビリテーション実施計画を作成していますか。また、作成に当たっては、施設サービス計画との整合性を図っていますか。</t>
    <phoneticPr fontId="9"/>
  </si>
  <si>
    <t>入所者ごとのリハビリテーション実施計画に従い医師又は医師の指示を受けた理学療法士、作業療法士又は言語聴覚士がリハビリテーションを行うとともに、入所者の状態を定期的に記録していますか。</t>
    <phoneticPr fontId="9"/>
  </si>
  <si>
    <t>⑤</t>
    <phoneticPr fontId="9"/>
  </si>
  <si>
    <t>入所者ごとのリハビリテーション実施計画の進捗状況を定期的に評価し、必要に応じて当該計画の見直しを実施していますか。</t>
    <phoneticPr fontId="9"/>
  </si>
  <si>
    <t>⑥</t>
    <phoneticPr fontId="9"/>
  </si>
  <si>
    <t>リハビリテーションを行う医師、理学療法士、作業療法士又は言語聴覚士が、看護職員、介護職員その他の職種の者に対し、リハビリテーションの観点から、日常生活上の留意点、介護の工夫等の情報を伝達していますか。</t>
    <phoneticPr fontId="9"/>
  </si>
  <si>
    <t>入所者の病状及び心身の状況に応じ、適切な方法により、排せつの自立について必要な援助を行っていますか。また、排せつに係る介護に当たっては、入所者の心身の状況や排せつ状況などをもとに、トイレ誘導や入所者の自立支援に配慮した排せつ介助など適切な方法により行っていますか。</t>
    <phoneticPr fontId="9"/>
  </si>
  <si>
    <t>おむつを使用せざるを得ない場合には、入所者の心身及び活動状況に適したおむつを提供し、適切におむつ交換を実施していますか。</t>
    <phoneticPr fontId="9"/>
  </si>
  <si>
    <t>ユニット型介護保健施設サービス費を算定している入居者がいる場合は以下についても点検してください。</t>
    <phoneticPr fontId="9"/>
  </si>
  <si>
    <t>入居者の日常生活における家事を、入居者がその病状及び心身の状況等に応じて、それぞれの役割をもって行われるよう、適切に支援していますか。</t>
    <phoneticPr fontId="9"/>
  </si>
  <si>
    <t>⑦</t>
    <phoneticPr fontId="9"/>
  </si>
  <si>
    <t>個浴の実施等、入居者の意向に応じることができるだけの入浴機会を設けていますか。</t>
    <phoneticPr fontId="9"/>
  </si>
  <si>
    <t>個々の入所者の栄養状態に応じて、摂食・嚥下機能及び食形態にも配慮した栄養管理を行うように努めていますか。</t>
    <phoneticPr fontId="9"/>
  </si>
  <si>
    <t>入所者の栄養状態、身体の状況並びに病状及び嗜好を定期的に把握し、計画的な食事の提供を行っていますか。</t>
    <phoneticPr fontId="9"/>
  </si>
  <si>
    <t>食事は、入所者の自立の支援に配慮して、できるだけ離床して食堂で食べられるようにしていますか。</t>
    <phoneticPr fontId="9"/>
  </si>
  <si>
    <t>調理は、あらかじめ作成された献立に従って行い、その実施状況を明らかにしていますか。</t>
    <phoneticPr fontId="9"/>
  </si>
  <si>
    <t>食事時間は適切な時間とし、夕食時間については、午後６時以降とすることが望ましく、早くても午後５時以降にしていますか。</t>
    <phoneticPr fontId="9"/>
  </si>
  <si>
    <t>食事提供については、入所者の嚥下や咀嚼の状況､食欲等､心身の状態等を食事に的確に反映させるために、療養室関係部門と食事関係部門との連絡が十分とられていますか。</t>
    <phoneticPr fontId="9"/>
  </si>
  <si>
    <t>⑧</t>
    <phoneticPr fontId="9"/>
  </si>
  <si>
    <t>食事は、入居者の生活習慣を尊重した適切な時間に提供していますか。また、入居者のペースで食事をとれるよう十分な時間を確保していますか。</t>
    <phoneticPr fontId="9"/>
  </si>
  <si>
    <t>⑨</t>
    <phoneticPr fontId="9"/>
  </si>
  <si>
    <t>常に入所者の心身の状況、病状、その置かれている環境等の的確な把握に努め、入所者又はその家族に対し、相談に適切に応じるとともに、必要な助言その他の援助を行っていますか。</t>
    <phoneticPr fontId="9"/>
  </si>
  <si>
    <t>適宜入所者のためのレクリエーション行事を行うよう努めていますか。</t>
    <phoneticPr fontId="9"/>
  </si>
  <si>
    <t>常に入所者の家族との連携を図るとともに、入所者とその家族との交流等の機会を確保するよう努めていますか。</t>
    <phoneticPr fontId="9"/>
  </si>
  <si>
    <t>入居者の嗜好に応じた趣味、教養又は娯楽にかかる活動の機会を提供するとともに、自律的に行うこれらの活動を支援していますか。また、常に入居者の家族との連携を図るとともに、入居者とその家族との交流等の機会を確保するよう努めていますか。</t>
    <phoneticPr fontId="9"/>
  </si>
  <si>
    <t>管理者は常勤であり、原則として専ら当該介護老人保健施設の管理業務に従事する者ですか。（ただし、当該施設の管理業務に支障がないときは、他の職務を兼ねることができる場合があります。）</t>
    <phoneticPr fontId="9"/>
  </si>
  <si>
    <t>管理者は、従業者の管理、業務の実施状況の把握その他の管理を一元的に行っていますか。</t>
    <phoneticPr fontId="9"/>
  </si>
  <si>
    <t>以下、施設サービス計画に関する業務を担当する介護支援専門員について点検してください。</t>
    <phoneticPr fontId="9"/>
  </si>
  <si>
    <t>入所申込者が入所するに当たり、居宅介護支援事業者に対する照会等により、心身の状況、生活歴、病歴、指定居宅サービス等の利用状況を把握していますか。</t>
    <phoneticPr fontId="9"/>
  </si>
  <si>
    <t>入所者の心身の状況、その置かれている環境等に照らし、その入所者が居宅において日常生活を営むことができるかどうかについて定期的に検討し、記録していますか。</t>
    <phoneticPr fontId="9"/>
  </si>
  <si>
    <t>苦情を受け付けた場合の内容等の記録を行っていますか。</t>
    <phoneticPr fontId="9"/>
  </si>
  <si>
    <t>事故が発生した場合の事故の状況及び事故に際して採った処置について記録していますか。</t>
    <phoneticPr fontId="9"/>
  </si>
  <si>
    <t>原則として月ごとの勤務表を作成し、従業者の日々の勤務時間、常勤・非常勤の別、看護・介護職員等の配置等を明確にしていますか。　</t>
    <phoneticPr fontId="9"/>
  </si>
  <si>
    <t>夜間の安全確保及び入所者のニーズに対応するため、看護・介護職員による夜勤体制を確保していますか。</t>
    <phoneticPr fontId="9"/>
  </si>
  <si>
    <t>休日、夜間等においても医師との連絡が確保される体制をとっていますか。</t>
    <phoneticPr fontId="9"/>
  </si>
  <si>
    <t>日中については、ユニットごとに常時１人以上の介護職員又は看護職員を配置していますか。</t>
    <phoneticPr fontId="9"/>
  </si>
  <si>
    <t>夜間及び深夜については２ユニットごとに１人以上の介護職員又は看護職員を配置していますか。　　</t>
    <phoneticPr fontId="9"/>
  </si>
  <si>
    <t>ユニットごとに常勤のユニットリーダーを配置していますか。</t>
    <phoneticPr fontId="9"/>
  </si>
  <si>
    <t>入所者全員について、居宅介護支援事業者等に対して入所者に関する情報を提供する際には、あらかじめ個人情報使用同意書等の文書により入所者から同意を得ていますか。</t>
    <phoneticPr fontId="9"/>
  </si>
  <si>
    <t>苦情を受け付けた場合には、その内容等を記録していますか。</t>
    <phoneticPr fontId="9"/>
  </si>
  <si>
    <t>運営に当たっては、地域に開かれたものとして運営されるよう、地域住民又はボランティア団体等との連携及び協力を行う等の地域との交流に努めていますか。</t>
    <phoneticPr fontId="9"/>
  </si>
  <si>
    <t>サービスの提供により事故が発生した場合は、速やかに市町村、入所者の家族等に連絡を行うとともに、必要な措置を講じていますか。</t>
    <phoneticPr fontId="9"/>
  </si>
  <si>
    <t>事故の発生又はそれに至る危険性がある事態（ヒヤリ・ハット事例等）が生じた場合に、その事実が報告され、改善策を従業者に周知徹底する体制が整備されていますか。</t>
    <phoneticPr fontId="9"/>
  </si>
  <si>
    <t>事故の状況及び事故に際して採った処置について記録していますか。</t>
    <phoneticPr fontId="9"/>
  </si>
  <si>
    <t>事業の会計をその他の事業の会計と区分していますか。</t>
    <phoneticPr fontId="9"/>
  </si>
  <si>
    <t xml:space="preserve">  のすべてではありません。</t>
    <phoneticPr fontId="9"/>
  </si>
  <si>
    <t>●　運営基準等を違反した状況で事業を継続している場合、指導、監査の対象となります。</t>
    <phoneticPr fontId="9"/>
  </si>
  <si>
    <t>Ⅲ　介護報酬の請求</t>
    <phoneticPr fontId="9"/>
  </si>
  <si>
    <t>②</t>
    <phoneticPr fontId="9"/>
  </si>
  <si>
    <t>人員基準の適合状態を確認した上で、報酬請求をしていますか。</t>
    <phoneticPr fontId="9"/>
  </si>
  <si>
    <t>※</t>
    <phoneticPr fontId="9"/>
  </si>
  <si>
    <t>③</t>
    <phoneticPr fontId="9"/>
  </si>
  <si>
    <t>請求誤りが発見された場合には、速やかに過誤調整を行うとともに、利用者負担分についても返還していますか。</t>
    <phoneticPr fontId="9"/>
  </si>
  <si>
    <t>④</t>
    <phoneticPr fontId="9"/>
  </si>
  <si>
    <t>短期入所療養介護を30日を越えて利用した場合、30日を越える日以降について連続して介護報酬を請求していませんか。　＊請求していない場合は○</t>
    <phoneticPr fontId="9"/>
  </si>
  <si>
    <t>※②、③、④で×と答えた場合は保険者に相談の上、過誤調整が必要な場合があります。</t>
    <phoneticPr fontId="9"/>
  </si>
  <si>
    <t>①</t>
    <phoneticPr fontId="9"/>
  </si>
  <si>
    <t>ｂ</t>
    <phoneticPr fontId="9"/>
  </si>
  <si>
    <t>（３）加算等（該当する部分のみお答えください。）</t>
    <phoneticPr fontId="9"/>
  </si>
  <si>
    <t>ア　夜勤職員配置加算</t>
    <phoneticPr fontId="9"/>
  </si>
  <si>
    <t>①</t>
    <phoneticPr fontId="9"/>
  </si>
  <si>
    <t>夜勤時間帯を午後10時から翌日の午前５時までの時間を含めた連続する16時間に設定していますか。</t>
    <phoneticPr fontId="9"/>
  </si>
  <si>
    <t>②</t>
    <phoneticPr fontId="9"/>
  </si>
  <si>
    <t>夜勤時間帯とした16時間内に勤務した看護職員又は介護職員の勤務時間のみを算入し、延夜勤時間数を算出していますか。</t>
    <phoneticPr fontId="9"/>
  </si>
  <si>
    <t>③</t>
    <phoneticPr fontId="9"/>
  </si>
  <si>
    <t>④</t>
    <phoneticPr fontId="9"/>
  </si>
  <si>
    <t>⑤</t>
    <phoneticPr fontId="9"/>
  </si>
  <si>
    <t>認知症ケア加算を算定している施設については、認知症専門棟とそれ以外の部分のそれぞれで満たしていますか、若しくは、満たしている部分のみ算定していますか。</t>
    <phoneticPr fontId="9"/>
  </si>
  <si>
    <t>⑥</t>
    <phoneticPr fontId="9"/>
  </si>
  <si>
    <t>イ　短期集中リハビリテーション実施加算（介護老人保健施設）</t>
    <rPh sb="20" eb="22">
      <t>カイゴ</t>
    </rPh>
    <rPh sb="22" eb="24">
      <t>ロウジン</t>
    </rPh>
    <rPh sb="24" eb="26">
      <t>ホケン</t>
    </rPh>
    <rPh sb="26" eb="28">
      <t>シセツ</t>
    </rPh>
    <phoneticPr fontId="9"/>
  </si>
  <si>
    <t>①</t>
    <phoneticPr fontId="9"/>
  </si>
  <si>
    <t>ウ　認知症短期集中リハビリテーション実施加算（介護老人保健施設）</t>
    <rPh sb="23" eb="25">
      <t>カイゴ</t>
    </rPh>
    <rPh sb="25" eb="27">
      <t>ロウジン</t>
    </rPh>
    <rPh sb="27" eb="29">
      <t>ホケン</t>
    </rPh>
    <rPh sb="29" eb="31">
      <t>シセツ</t>
    </rPh>
    <phoneticPr fontId="9"/>
  </si>
  <si>
    <t>認知症入所者の在宅復帰を目的として、記憶の訓練、日常生活活動等を組み合わせたプログラムを週３日実施することを標準としていますか。</t>
    <phoneticPr fontId="9"/>
  </si>
  <si>
    <t>④</t>
    <phoneticPr fontId="9"/>
  </si>
  <si>
    <t>⑤</t>
    <phoneticPr fontId="9"/>
  </si>
  <si>
    <t>当該リハビリテーションに関わる医師は精神科医師又は神経内科医師を除き、認知症に対するリハビリテーションに関する研修を修了している医師ですか。</t>
    <phoneticPr fontId="9"/>
  </si>
  <si>
    <t>⑦</t>
    <phoneticPr fontId="9"/>
  </si>
  <si>
    <t>⑧</t>
    <phoneticPr fontId="9"/>
  </si>
  <si>
    <t>⑩</t>
    <phoneticPr fontId="9"/>
  </si>
  <si>
    <t>⑪</t>
    <phoneticPr fontId="9"/>
  </si>
  <si>
    <t>短期集中リハビリテーション実施加算を算定している場合、別途当該リハビリテーションの算定要件を満たした上で算定していますか。</t>
    <phoneticPr fontId="9"/>
  </si>
  <si>
    <t>⑫</t>
    <phoneticPr fontId="9"/>
  </si>
  <si>
    <t>当該入所者が過去３月の間に、当該リハビリテーション加算を算定していない場合に限り算定していますか。</t>
    <phoneticPr fontId="9"/>
  </si>
  <si>
    <t>エ　認知症ケア加算</t>
    <phoneticPr fontId="9"/>
  </si>
  <si>
    <t>①</t>
    <phoneticPr fontId="9"/>
  </si>
  <si>
    <t>「日常生活自立度」にいう、ランクⅢ、Ⅳ、Ｍに該当し、認知症専門棟における処遇が適当であると医師が認めた者を対象としていますか。</t>
    <phoneticPr fontId="9"/>
  </si>
  <si>
    <t>②</t>
    <phoneticPr fontId="9"/>
  </si>
  <si>
    <t>原則として、同一の建物又は階において、①以外の短期入所療養介護の利用者に利用させ、又は介護老人保健施設の入所者を入所させてはいませんか。
＊①以外の利用者・入所者に利用させていない場合は○</t>
    <phoneticPr fontId="9"/>
  </si>
  <si>
    <t>③</t>
    <phoneticPr fontId="9"/>
  </si>
  <si>
    <t>入所定員は40人を標準としていますか。</t>
    <phoneticPr fontId="9"/>
  </si>
  <si>
    <t>④</t>
    <phoneticPr fontId="9"/>
  </si>
  <si>
    <t>入所定員の１割以上の個室を設けていますか。</t>
    <phoneticPr fontId="9"/>
  </si>
  <si>
    <t>⑤</t>
    <phoneticPr fontId="9"/>
  </si>
  <si>
    <t>療養室以外の生活の場として入所定員１人当たりの面積が２㎡以上のデイルームを設けていますか。</t>
    <phoneticPr fontId="9"/>
  </si>
  <si>
    <t>⑥</t>
    <phoneticPr fontId="9"/>
  </si>
  <si>
    <t>認知症の入所者等の家族に対する介護方法に関する知識及び技術の提供のために必要な施設であって、30㎡以上の面積を有するものを設けていますか。</t>
    <phoneticPr fontId="9"/>
  </si>
  <si>
    <t>⑦</t>
    <phoneticPr fontId="9"/>
  </si>
  <si>
    <t>単位ごとに固定した職員を配置していますか。</t>
    <phoneticPr fontId="9"/>
  </si>
  <si>
    <t>⑧</t>
    <phoneticPr fontId="9"/>
  </si>
  <si>
    <t>介護保健施設サービスを行う単位は、利用者10人程度としていますか。</t>
    <phoneticPr fontId="9"/>
  </si>
  <si>
    <t>ユニット型介護老人保健施設サービス費を算定していませんか。
＊算定していない場合は○</t>
    <phoneticPr fontId="9"/>
  </si>
  <si>
    <t>特定介護老人保健施設短期入所療養介護費の対象者には算定していませんか。
＊算定していない場合は○</t>
    <phoneticPr fontId="9"/>
  </si>
  <si>
    <t>オ　若年性認知症入所者（利用者）受入加算</t>
    <phoneticPr fontId="9"/>
  </si>
  <si>
    <t>①</t>
    <phoneticPr fontId="9"/>
  </si>
  <si>
    <t>受け入れた若年性認知症入所者ごとに個別の担当者を決めていますか。</t>
    <phoneticPr fontId="9"/>
  </si>
  <si>
    <t>②</t>
    <phoneticPr fontId="9"/>
  </si>
  <si>
    <t>担当者を中心に、当該者の特性やニーズに応じたサービス提供を行っていますか。</t>
    <phoneticPr fontId="9"/>
  </si>
  <si>
    <t>③</t>
    <phoneticPr fontId="9"/>
  </si>
  <si>
    <t>カ　外泊時費用（介護老人保健施設）</t>
    <rPh sb="8" eb="10">
      <t>カイゴ</t>
    </rPh>
    <rPh sb="10" eb="12">
      <t>ロウジン</t>
    </rPh>
    <rPh sb="12" eb="14">
      <t>ホケン</t>
    </rPh>
    <rPh sb="14" eb="16">
      <t>シセツ</t>
    </rPh>
    <phoneticPr fontId="9"/>
  </si>
  <si>
    <t xml:space="preserve"> ① 入所者数を100で割り、小数点第２位以下を切り上げた数値を記入してください。</t>
    <phoneticPr fontId="9"/>
  </si>
  <si>
    <t>なお、介護老人保健施設とユニット型介護老人保健施設を併設する場合、介護職員については、双方の施設の兼務は認められません。</t>
    <rPh sb="3" eb="5">
      <t>カイゴ</t>
    </rPh>
    <rPh sb="5" eb="7">
      <t>ロウジン</t>
    </rPh>
    <rPh sb="7" eb="9">
      <t>ホケン</t>
    </rPh>
    <rPh sb="9" eb="11">
      <t>シセツ</t>
    </rPh>
    <rPh sb="16" eb="17">
      <t>ガタ</t>
    </rPh>
    <rPh sb="17" eb="19">
      <t>カイゴ</t>
    </rPh>
    <rPh sb="19" eb="21">
      <t>ロウジン</t>
    </rPh>
    <rPh sb="21" eb="23">
      <t>ホケン</t>
    </rPh>
    <rPh sb="23" eb="25">
      <t>シセツ</t>
    </rPh>
    <rPh sb="26" eb="28">
      <t>ヘイセツ</t>
    </rPh>
    <rPh sb="30" eb="32">
      <t>バアイ</t>
    </rPh>
    <rPh sb="33" eb="35">
      <t>カイゴ</t>
    </rPh>
    <rPh sb="35" eb="37">
      <t>ショクイン</t>
    </rPh>
    <rPh sb="43" eb="45">
      <t>ソウホウ</t>
    </rPh>
    <rPh sb="46" eb="48">
      <t>シセツ</t>
    </rPh>
    <rPh sb="49" eb="51">
      <t>ケンム</t>
    </rPh>
    <rPh sb="52" eb="53">
      <t>ミト</t>
    </rPh>
    <phoneticPr fontId="9"/>
  </si>
  <si>
    <t>常勤の支援相談員に加え、非常勤の支援相談員が配置されている場合、勤務形態一覧表から当該月に非常勤の支援相談員が勤務する合計時間数を記入してください。</t>
    <phoneticPr fontId="9"/>
  </si>
  <si>
    <t>「Ｂ」の場合、理学療法士、作業療法士又は言語聴覚士の配置に関して基準を満たしておりません。早急に理学療法士、作業療法士又は言語聴覚士を補充してください。また、基準を満たしていない状態が２月続いている場合には、介護報酬の減算となります。</t>
    <phoneticPr fontId="9"/>
  </si>
  <si>
    <t>（8）　勤務管理</t>
    <rPh sb="4" eb="6">
      <t>キンム</t>
    </rPh>
    <rPh sb="6" eb="8">
      <t>カンリ</t>
    </rPh>
    <phoneticPr fontId="9"/>
  </si>
  <si>
    <t>②の記録のうち、診療録については、医師法第24条第２項の規定により、その完結の日から５年間保存していますか。</t>
    <rPh sb="28" eb="30">
      <t>キテイ</t>
    </rPh>
    <phoneticPr fontId="9"/>
  </si>
  <si>
    <t>②で算出した延夜勤時間数を、当該月が30日の場合は480、当該月が31日の場合は496で除し、小数点第３位以下を切り捨てた数を夜勤を行う職員の数としていますか。</t>
    <rPh sb="66" eb="67">
      <t>オコナ</t>
    </rPh>
    <rPh sb="68" eb="70">
      <t>ショクイン</t>
    </rPh>
    <phoneticPr fontId="9"/>
  </si>
  <si>
    <t>③で算出した夜勤を行う職員の数が、入所者の数（短期入所療養介護利用者含む）が20又はその端数を増すごとに１以上となっていますか。　</t>
    <phoneticPr fontId="9"/>
  </si>
  <si>
    <t>　 がない場合は、その指示期間は１月であるとみなされます。</t>
    <phoneticPr fontId="9"/>
  </si>
  <si>
    <t>看護職員又は介護職員の夜勤者について、41人以上の施設については２人以上、40人以下の施設では１人以上配置されていますか。
（ユニット型介護保健施設サービス費を算定する施設を除く）</t>
    <rPh sb="3" eb="4">
      <t>イン</t>
    </rPh>
    <rPh sb="9" eb="10">
      <t>イン</t>
    </rPh>
    <phoneticPr fontId="9"/>
  </si>
  <si>
    <t>＜注意点＞</t>
    <phoneticPr fontId="9"/>
  </si>
  <si>
    <t>⑤</t>
    <phoneticPr fontId="9"/>
  </si>
  <si>
    <t>死亡前に他の医療機関等に移った場合又は自宅等に戻った場合には、当該施設においてターミナルケアを直接行っていない退所した日の翌日から死亡日までの間は、算定していませんか。　＊算定していない場合は○</t>
    <phoneticPr fontId="9"/>
  </si>
  <si>
    <t>⑥</t>
    <phoneticPr fontId="9"/>
  </si>
  <si>
    <t>退所の後も、継続して入所者の家族指導等を行うことが必要であることから、入所者の家族等との継続的な関わりの中で、入所者の死亡を確認するようにしていますか。</t>
    <phoneticPr fontId="9"/>
  </si>
  <si>
    <t>本人又はその家族に対する随時の説明に係る同意については、口頭で同意を得た場合には、その日時、内容等を記録するとともに、同意を得た旨を記載していますか。</t>
    <phoneticPr fontId="9"/>
  </si>
  <si>
    <t>⑬</t>
    <phoneticPr fontId="9"/>
  </si>
  <si>
    <t>①</t>
    <phoneticPr fontId="9"/>
  </si>
  <si>
    <t>　　方針の決定を行ったときも同様に算定できます。</t>
    <phoneticPr fontId="9"/>
  </si>
  <si>
    <t>当該入所者又はその家族に対し、趣旨を十分に説明し、同意を得た上で実施していますか。</t>
    <phoneticPr fontId="9"/>
  </si>
  <si>
    <t>当該入所者の試行的退所中に、そのベッドを短期入所療養介護に活用する場合、当該入所者の同意を得た上、外泊時費用を算定しないようにしていますか。</t>
    <phoneticPr fontId="9"/>
  </si>
  <si>
    <t>指導日及び指導内容の要点を診療録等に記載していますか。</t>
    <phoneticPr fontId="9"/>
  </si>
  <si>
    <t>訪問看護指示書は、診療に基づき速やかに作成・交付していますか。</t>
    <phoneticPr fontId="9"/>
  </si>
  <si>
    <t>交付した訪問看護指示書の写しを診療録等に添付していますか。</t>
    <phoneticPr fontId="9"/>
  </si>
  <si>
    <t>訪問看護の指示を行った介護老人保健施設は、訪問看護ステーション等からの訪問看護の対象者についての相談等に懇切丁寧に応じていますか。</t>
    <rPh sb="31" eb="32">
      <t>トウ</t>
    </rPh>
    <phoneticPr fontId="9"/>
  </si>
  <si>
    <t>定員、人員基準に適合していますか。</t>
    <phoneticPr fontId="9"/>
  </si>
  <si>
    <t>②</t>
    <phoneticPr fontId="9"/>
  </si>
  <si>
    <t>①</t>
    <phoneticPr fontId="9"/>
  </si>
  <si>
    <t>②</t>
    <phoneticPr fontId="9"/>
  </si>
  <si>
    <t>食事の提供が管理栄養士又は栄養士によって管理され､入所（利用）者の年齢､心身の状況によって適切な栄養量及び内容の食事の提供が行われていますか。</t>
    <phoneticPr fontId="9"/>
  </si>
  <si>
    <t>療養食の献立表を作成していますか。</t>
    <phoneticPr fontId="9"/>
  </si>
  <si>
    <t>同一の入所者について１月に１回、連続する３日を限度に算定していますか。</t>
    <rPh sb="16" eb="18">
      <t>レンゾク</t>
    </rPh>
    <rPh sb="21" eb="22">
      <t>ニチ</t>
    </rPh>
    <phoneticPr fontId="9"/>
  </si>
  <si>
    <t>認知症ケアに係る留意事項の伝達又は技術的指導に係る会議を定期的に実施していますか。</t>
    <phoneticPr fontId="9"/>
  </si>
  <si>
    <t>①</t>
    <phoneticPr fontId="9"/>
  </si>
  <si>
    <t>①</t>
    <phoneticPr fontId="9"/>
  </si>
  <si>
    <t>ｅ：４～２月における実績のあった月数</t>
    <phoneticPr fontId="9"/>
  </si>
  <si>
    <t>合計
a</t>
    <phoneticPr fontId="9"/>
  </si>
  <si>
    <t>月
平均
a÷e</t>
    <phoneticPr fontId="9"/>
  </si>
  <si>
    <t>( c )</t>
    <phoneticPr fontId="9"/>
  </si>
  <si>
    <t>介護福祉士の員数※</t>
    <phoneticPr fontId="9"/>
  </si>
  <si>
    <t>( d )</t>
    <phoneticPr fontId="9"/>
  </si>
  <si>
    <t>※ 常勤換算後の員数</t>
    <phoneticPr fontId="9"/>
  </si>
  <si>
    <t>「Ｂ」の場合、「100：1」を満たしておらず、基準違反です。早急に医師を補充してください。また、基準を満たしていない状態が２月続いている場合には、介護報酬の減算となります。</t>
    <phoneticPr fontId="9"/>
  </si>
  <si>
    <t>ｅ：４～２月における実績のあった月数</t>
    <phoneticPr fontId="9"/>
  </si>
  <si>
    <t>直接提供職員の員数※</t>
    <phoneticPr fontId="9"/>
  </si>
  <si>
    <t>①</t>
    <phoneticPr fontId="9"/>
  </si>
  <si>
    <t>②</t>
    <phoneticPr fontId="9"/>
  </si>
  <si>
    <t>③</t>
    <phoneticPr fontId="9"/>
  </si>
  <si>
    <t>※</t>
    <phoneticPr fontId="9"/>
  </si>
  <si>
    <t>リハビリテーション実施計画に相当する内容を短期入所療養介護計画の中に記載する場合は、その記載をもって代えることができます。</t>
    <phoneticPr fontId="9"/>
  </si>
  <si>
    <t>理学療法、作業療法又は言語聴覚療法を行う場合は、開始時に利用者に対してリハビリテーション実施計画の内容を説明し、記録していますか。</t>
    <phoneticPr fontId="9"/>
  </si>
  <si>
    <t>リハビリテーションに関する記録（実施時間、訓練内容、担当者等）は利用者毎に保管され、常に当該事業所のリハビリテーション従事者により閲覧が可能ですか。</t>
    <phoneticPr fontId="9"/>
  </si>
  <si>
    <t>緊急利用した者に関する利用の理由、期間、緊急受入れ後の対応などの事項を記録していますか。</t>
    <phoneticPr fontId="9"/>
  </si>
  <si>
    <t>⑤</t>
    <phoneticPr fontId="9"/>
  </si>
  <si>
    <t>認知症行動・心理状況緊急対応加算を算定していませんか。
＊算定していない場合は○</t>
    <phoneticPr fontId="9"/>
  </si>
  <si>
    <t>①</t>
    <phoneticPr fontId="9"/>
  </si>
  <si>
    <t>②</t>
    <phoneticPr fontId="9"/>
  </si>
  <si>
    <t>利用者の心身の状況等に応じて個別に送迎を実施しており、事業所が画一的に時刻やルート等を定めて通所サービスのバス等に乗車させていませんか。</t>
    <phoneticPr fontId="9"/>
  </si>
  <si>
    <t>（４）減算</t>
    <phoneticPr fontId="9"/>
  </si>
  <si>
    <t>ア　夜勤体制欠如</t>
    <phoneticPr fontId="9"/>
  </si>
  <si>
    <t>ユニット型介護保健施設サービス費を算定する施設については、２ユニットごとに１人以上の夜勤者を配置していますか。</t>
    <phoneticPr fontId="9"/>
  </si>
  <si>
    <t>③</t>
    <phoneticPr fontId="9"/>
  </si>
  <si>
    <t>イ　定員超過利用減算</t>
    <phoneticPr fontId="9"/>
  </si>
  <si>
    <t>ウ　ユニットケア体制欠如減算</t>
    <phoneticPr fontId="9"/>
  </si>
  <si>
    <t>○</t>
    <phoneticPr fontId="9"/>
  </si>
  <si>
    <t>点検の結果、できていなかったものについては、事業所で改善してください。</t>
    <phoneticPr fontId="9"/>
  </si>
  <si>
    <t>★　以上で、点検は終了です。お疲れ様でした。</t>
    <phoneticPr fontId="9"/>
  </si>
  <si>
    <t>（5）　理学療法士、作業療法士又は言語聴覚士</t>
    <rPh sb="4" eb="6">
      <t>リガク</t>
    </rPh>
    <rPh sb="6" eb="9">
      <t>リョウホウシ</t>
    </rPh>
    <rPh sb="10" eb="12">
      <t>サギョウ</t>
    </rPh>
    <rPh sb="12" eb="15">
      <t>リョウホウシ</t>
    </rPh>
    <rPh sb="15" eb="16">
      <t>マタ</t>
    </rPh>
    <rPh sb="17" eb="19">
      <t>ゲンゴ</t>
    </rPh>
    <rPh sb="19" eb="21">
      <t>チョウカク</t>
    </rPh>
    <rPh sb="21" eb="22">
      <t>シ</t>
    </rPh>
    <phoneticPr fontId="9"/>
  </si>
  <si>
    <t>（7）　介護支援専門員</t>
    <rPh sb="4" eb="6">
      <t>カイゴ</t>
    </rPh>
    <rPh sb="6" eb="8">
      <t>シエン</t>
    </rPh>
    <rPh sb="8" eb="11">
      <t>センモンイン</t>
    </rPh>
    <phoneticPr fontId="9"/>
  </si>
  <si>
    <t>在宅復帰に向けた生活機能の改善を目的として、リハビリテーション実施計画に基づき、医師又は医師の指示を受けた理学療法士、作業療法士又は言語聴覚士が記憶の訓練、日常生活活動の訓練等を組み合わせたプログラムを実施した場合に算定していますか。</t>
    <rPh sb="0" eb="2">
      <t>ザイタク</t>
    </rPh>
    <rPh sb="2" eb="4">
      <t>フッキ</t>
    </rPh>
    <rPh sb="5" eb="6">
      <t>ム</t>
    </rPh>
    <rPh sb="8" eb="10">
      <t>セイカツ</t>
    </rPh>
    <rPh sb="10" eb="12">
      <t>キノウ</t>
    </rPh>
    <rPh sb="13" eb="15">
      <t>カイゼン</t>
    </rPh>
    <rPh sb="16" eb="18">
      <t>モクテキ</t>
    </rPh>
    <rPh sb="64" eb="65">
      <t>マタ</t>
    </rPh>
    <rPh sb="72" eb="74">
      <t>キオク</t>
    </rPh>
    <rPh sb="75" eb="77">
      <t>クンレン</t>
    </rPh>
    <rPh sb="78" eb="80">
      <t>ニチジョウ</t>
    </rPh>
    <rPh sb="80" eb="82">
      <t>セイカツ</t>
    </rPh>
    <rPh sb="82" eb="84">
      <t>カツドウ</t>
    </rPh>
    <rPh sb="85" eb="88">
      <t>クンレントウ</t>
    </rPh>
    <rPh sb="89" eb="90">
      <t>ク</t>
    </rPh>
    <rPh sb="91" eb="92">
      <t>ア</t>
    </rPh>
    <rPh sb="101" eb="103">
      <t>ジッシ</t>
    </rPh>
    <rPh sb="105" eb="107">
      <t>バアイ</t>
    </rPh>
    <rPh sb="108" eb="110">
      <t>サンテイ</t>
    </rPh>
    <phoneticPr fontId="9"/>
  </si>
  <si>
    <t>利用者に対して個別に20分以上当該リハビリテーションを実施した場合に算定し、20分に満たない場合は介護保健施設サービス費で対応していますか。</t>
    <rPh sb="0" eb="3">
      <t>リヨウシャ</t>
    </rPh>
    <rPh sb="4" eb="5">
      <t>タイ</t>
    </rPh>
    <rPh sb="15" eb="17">
      <t>トウガイ</t>
    </rPh>
    <rPh sb="31" eb="33">
      <t>バアイ</t>
    </rPh>
    <rPh sb="34" eb="36">
      <t>サンテイ</t>
    </rPh>
    <phoneticPr fontId="9"/>
  </si>
  <si>
    <t>記憶の訓練、日常生活活動の訓練等を組み合わせたプログラムは、認知症に対して効果が期待できるものですか。</t>
    <rPh sb="30" eb="32">
      <t>ニンチ</t>
    </rPh>
    <rPh sb="32" eb="33">
      <t>ショウ</t>
    </rPh>
    <rPh sb="34" eb="35">
      <t>タイ</t>
    </rPh>
    <rPh sb="37" eb="39">
      <t>コウカ</t>
    </rPh>
    <rPh sb="40" eb="42">
      <t>キタイ</t>
    </rPh>
    <phoneticPr fontId="9"/>
  </si>
  <si>
    <t>⑦ ユニット、認知症専門棟がある場合は、ユニット又はサービス提供単位ごとの職員配置が明確に
　　なる形で勤務形態一覧表を作成してください。
    通所リハビリテーションの勤務形態一覧表もあわせて作成してください。</t>
    <rPh sb="88" eb="90">
      <t>ケイタイ</t>
    </rPh>
    <rPh sb="90" eb="92">
      <t>イチラン</t>
    </rPh>
    <phoneticPr fontId="9"/>
  </si>
  <si>
    <t>③ 従業者ごとに勤務時間数を記載してください。夜勤の表示もしてください。</t>
    <rPh sb="4" eb="5">
      <t>シャ</t>
    </rPh>
    <phoneticPr fontId="9"/>
  </si>
  <si>
    <t>認知症行動・心理症状緊急対応受入加算を算定している場合は、算定していませんか。　＊算定していない場合は○</t>
    <rPh sb="0" eb="2">
      <t>ニンチ</t>
    </rPh>
    <rPh sb="2" eb="3">
      <t>ショウ</t>
    </rPh>
    <rPh sb="3" eb="5">
      <t>コウドウ</t>
    </rPh>
    <rPh sb="6" eb="8">
      <t>シンリ</t>
    </rPh>
    <rPh sb="8" eb="10">
      <t>ショウジョウ</t>
    </rPh>
    <rPh sb="10" eb="12">
      <t>キンキュウ</t>
    </rPh>
    <rPh sb="12" eb="14">
      <t>タイオウ</t>
    </rPh>
    <rPh sb="14" eb="16">
      <t>ウケイレ</t>
    </rPh>
    <rPh sb="16" eb="18">
      <t>カサン</t>
    </rPh>
    <rPh sb="19" eb="21">
      <t>サンテイ</t>
    </rPh>
    <rPh sb="25" eb="27">
      <t>バアイ</t>
    </rPh>
    <rPh sb="29" eb="31">
      <t>サンテイ</t>
    </rPh>
    <phoneticPr fontId="9"/>
  </si>
  <si>
    <t>請求明細書の摘要欄に該当する状態を記載していますか。</t>
    <rPh sb="0" eb="2">
      <t>セイキュウ</t>
    </rPh>
    <rPh sb="2" eb="5">
      <t>メイサイショ</t>
    </rPh>
    <rPh sb="6" eb="8">
      <t>テキヨウ</t>
    </rPh>
    <rPh sb="8" eb="9">
      <t>ラン</t>
    </rPh>
    <rPh sb="10" eb="12">
      <t>ガイトウ</t>
    </rPh>
    <rPh sb="14" eb="16">
      <t>ジョウタイ</t>
    </rPh>
    <rPh sb="17" eb="19">
      <t>キサイ</t>
    </rPh>
    <phoneticPr fontId="9"/>
  </si>
  <si>
    <t>※</t>
    <phoneticPr fontId="9"/>
  </si>
  <si>
    <t>短期入所療養介護利用者について、相当期間（概ね４日以上）にわたり継続して利用する場合、利用の都度、短期入所療養介護計画を作成していますか。</t>
    <rPh sb="43" eb="45">
      <t>リヨウ</t>
    </rPh>
    <rPh sb="46" eb="48">
      <t>ツド</t>
    </rPh>
    <phoneticPr fontId="9"/>
  </si>
  <si>
    <t>点検者（職・氏名）</t>
    <phoneticPr fontId="9"/>
  </si>
  <si>
    <t>１　事業所番号、事業所の名称、連絡先等を正確に記載してください。</t>
    <phoneticPr fontId="9"/>
  </si>
  <si>
    <t>介護保険事業所番号</t>
    <phoneticPr fontId="9"/>
  </si>
  <si>
    <t>〒</t>
    <phoneticPr fontId="9"/>
  </si>
  <si>
    <t>－　　　 －</t>
    <phoneticPr fontId="9"/>
  </si>
  <si>
    <t>FAX番号</t>
    <phoneticPr fontId="9"/>
  </si>
  <si>
    <t>　　　 －　　　－</t>
    <phoneticPr fontId="9"/>
  </si>
  <si>
    <t>時間数
（１週）</t>
    <phoneticPr fontId="9"/>
  </si>
  <si>
    <t>介護老人保健施設（　　　時間）
併設医療機関    （　  　時間）</t>
    <phoneticPr fontId="9"/>
  </si>
  <si>
    <t>※</t>
    <phoneticPr fontId="9"/>
  </si>
  <si>
    <t>２　入所状況</t>
    <phoneticPr fontId="9"/>
  </si>
  <si>
    <t>人</t>
    <phoneticPr fontId="9"/>
  </si>
  <si>
    <t>入所者数</t>
    <phoneticPr fontId="9"/>
  </si>
  <si>
    <t xml:space="preserve"> </t>
    <phoneticPr fontId="9"/>
  </si>
  <si>
    <t>※</t>
    <phoneticPr fontId="9"/>
  </si>
  <si>
    <t>上記の「入所者数」は前年度の入所者延数を当該年度の日数で除して得た数。少数点第２位以下を切り上げ。</t>
    <phoneticPr fontId="9"/>
  </si>
  <si>
    <t>① 運営規程に記載してある全職種について勤務形態一覧表を作成してください。</t>
    <phoneticPr fontId="9"/>
  </si>
  <si>
    <t>② 資格が必要な職種については、所有している資格（例：医師、看護師）を記載してください。</t>
    <phoneticPr fontId="9"/>
  </si>
  <si>
    <t>④ 専従、兼務、常勤、非常勤の別を正確に記載してください。</t>
    <phoneticPr fontId="9"/>
  </si>
  <si>
    <t>⑤ 月間勤務時間数、週間時間数を計算してください。</t>
    <phoneticPr fontId="9"/>
  </si>
  <si>
    <t>平　均</t>
    <phoneticPr fontId="9"/>
  </si>
  <si>
    <t>入所
者数</t>
    <phoneticPr fontId="9"/>
  </si>
  <si>
    <t>うち
短期</t>
    <phoneticPr fontId="9"/>
  </si>
  <si>
    <t>　　</t>
    <phoneticPr fontId="9"/>
  </si>
  <si>
    <t>※ 入所者数</t>
    <phoneticPr fontId="9"/>
  </si>
  <si>
    <t>毎月の全入所者の延べ数を月の日数で除した数。（短期入所含める。小数点第２位以下切り上げ）</t>
    <phoneticPr fontId="9"/>
  </si>
  <si>
    <t>　　　</t>
    <phoneticPr fontId="9"/>
  </si>
  <si>
    <t>※ うち短期</t>
    <phoneticPr fontId="9"/>
  </si>
  <si>
    <t>毎月の全短期入所利用者の延べ数を月の日数で除した数。（小数点第２位以下切り上げ）</t>
    <phoneticPr fontId="9"/>
  </si>
  <si>
    <t>３　各従業者(管理者以外)について、Ⅰ-１で作成した勤務形態一覧表により次の設問にお答えください。</t>
    <phoneticPr fontId="9"/>
  </si>
  <si>
    <t>１以上（入所者の数が100を越える場合にあっては、常勤の支援相談員１名に加え、常勤換算方法で100を超える部分を100で除して得た数以上）</t>
    <phoneticPr fontId="9"/>
  </si>
  <si>
    <t>常勤職員で１以上配置されていない場合は、介護支援専門員の配置に関して基準を満たしておりません。早急に介護支援専門員を補充してください。また、常勤１以上を満たしていない状態が２月続いている場合には、介護報酬の減算となります。</t>
    <phoneticPr fontId="9"/>
  </si>
  <si>
    <t>医師が施設に勤務しない日を「研修日」として定期的に設定し、勤務時間に含めることで常勤として勤務したものとして取り扱っていませんか。
＊していない場合は○</t>
    <rPh sb="0" eb="2">
      <t>イシ</t>
    </rPh>
    <rPh sb="16" eb="17">
      <t>ヒ</t>
    </rPh>
    <rPh sb="21" eb="24">
      <t>テイキテキ</t>
    </rPh>
    <phoneticPr fontId="9"/>
  </si>
  <si>
    <t>従業者の資質の向上のために、研修の機会を確保していますか。</t>
    <phoneticPr fontId="9"/>
  </si>
  <si>
    <t>入所（利用）定員及び居室の定員を超えて入所させていませんか。（ただし、災害、虐待その他やむを得ない事情がある場合は、この限りではありません）
＊ない場合は○</t>
    <phoneticPr fontId="9"/>
  </si>
  <si>
    <t>基　準</t>
    <phoneticPr fontId="9"/>
  </si>
  <si>
    <t>常勤換算方法で100：1</t>
    <phoneticPr fontId="9"/>
  </si>
  <si>
    <t>→</t>
    <phoneticPr fontId="9"/>
  </si>
  <si>
    <t xml:space="preserve"> ② 勤務形態一覧表から当該月に医師が勤務する合計時間数を記入してください。</t>
    <phoneticPr fontId="9"/>
  </si>
  <si>
    <t xml:space="preserve"> ③ 就業規則上、常勤医師が当該月に勤務すべき時間数を記入してください。</t>
    <phoneticPr fontId="9"/>
  </si>
  <si>
    <t xml:space="preserve"> ④ ②の値を③で除した数を記載してください。（小数点第２位以下切り捨て）</t>
    <phoneticPr fontId="9"/>
  </si>
  <si>
    <t>［Ａ・Ｂのどちらかに○をつけてください。]</t>
    <phoneticPr fontId="9"/>
  </si>
  <si>
    <t xml:space="preserve">※
</t>
    <phoneticPr fontId="9"/>
  </si>
  <si>
    <t xml:space="preserve">　※
</t>
    <phoneticPr fontId="9"/>
  </si>
  <si>
    <t>なお、独立型にあっては常勤の医師が１人以上配置されていなければなりませんので、配置していない場合は、早急に常勤医師を配置してください。</t>
    <phoneticPr fontId="9"/>
  </si>
  <si>
    <t>基　準</t>
    <phoneticPr fontId="9"/>
  </si>
  <si>
    <t>施設の実情に応じた適当数（入所者の数を300で除して得た数以上が標準）</t>
    <phoneticPr fontId="9"/>
  </si>
  <si>
    <t>ユニットごとの入居定員を超えて入居させていませんか。（ただし、災害、虐待その他やむを得ない事情がある場合は、この限りではありません）
＊ない場合は○</t>
    <phoneticPr fontId="9"/>
  </si>
  <si>
    <t xml:space="preserve"> ① 入所者数を300で除した数を記入してください。（小数点第２位以下切り上げ）</t>
    <phoneticPr fontId="9"/>
  </si>
  <si>
    <t>→</t>
    <phoneticPr fontId="9"/>
  </si>
  <si>
    <t xml:space="preserve"> ② 勤務形態一覧表から当該月に薬剤師が勤務する合計時間数を記入してください。</t>
    <phoneticPr fontId="9"/>
  </si>
  <si>
    <t xml:space="preserve"> ③ 就業規則上、常勤職員が当該月に勤務すべき時間数を記入してください。</t>
    <phoneticPr fontId="9"/>
  </si>
  <si>
    <t xml:space="preserve"> ④ ②の値を③で除した数を記載してください。（小数点第２位以下切り捨て）</t>
    <phoneticPr fontId="9"/>
  </si>
  <si>
    <t>［Ａ・Ｂのどちらかに○をつけてください。]</t>
    <phoneticPr fontId="9"/>
  </si>
  <si>
    <t>※</t>
    <phoneticPr fontId="9"/>
  </si>
  <si>
    <t>「Ｂ」の場合、薬剤師の配置に関して標準を満たしておりません。減算等の措置はありませんが、早急に標準配置となるよう薬剤師を補充してください。</t>
    <phoneticPr fontId="9"/>
  </si>
  <si>
    <t>→</t>
    <phoneticPr fontId="9"/>
  </si>
  <si>
    <t xml:space="preserve"> ② 勤務形態一覧表から当該月に看護・介護職員が勤務する合計時間数を記入してください。</t>
    <phoneticPr fontId="9"/>
  </si>
  <si>
    <t xml:space="preserve"> ③ 就業規則上、常勤職員が当該月に勤務すべき時間数を記入してください。</t>
    <phoneticPr fontId="9"/>
  </si>
  <si>
    <t xml:space="preserve"> ④ ②の値を③で除した数を記載してください。（小数点第２位以下切り捨て）</t>
    <phoneticPr fontId="9"/>
  </si>
  <si>
    <t>［Ａ・Ｂのどちらかに○をつけてください。]</t>
    <phoneticPr fontId="9"/>
  </si>
  <si>
    <t xml:space="preserve">※
</t>
    <phoneticPr fontId="9"/>
  </si>
  <si>
    <t xml:space="preserve"> ① </t>
    <phoneticPr fontId="9"/>
  </si>
  <si>
    <t>入所定員数を３で除した数（小数点第１位以下切り上げの整数値）の2/7の数字を記載してください。（小数点第２位以下四捨五入）</t>
    <phoneticPr fontId="9"/>
  </si>
  <si>
    <t>勤務形態一覧表から当該月に看護職員が勤務する合計時間数を記入してください。</t>
    <phoneticPr fontId="9"/>
  </si>
  <si>
    <t>就業規則上、常勤看護職員が当該月に勤務すべき時間数を記入してください。</t>
    <phoneticPr fontId="9"/>
  </si>
  <si>
    <t>②の値を③で除した数を記載してください。（小数点第２位以下切り捨て）</t>
    <phoneticPr fontId="9"/>
  </si>
  <si>
    <t>※</t>
    <phoneticPr fontId="9"/>
  </si>
  <si>
    <t>「Ｂ」の場合、看護職員の配置に関して標準を満たしておりません。減算等の措置はありませんが、早急に標準配置となるように看護職員を補充してください。</t>
    <phoneticPr fontId="9"/>
  </si>
  <si>
    <t xml:space="preserve">①
</t>
    <phoneticPr fontId="9"/>
  </si>
  <si>
    <t>入所定員数を３で除した数（小数点第１位以下切り上げの整数値）の5/7の数字を記載してください。（小数点第２位以下四捨五入）</t>
    <phoneticPr fontId="9"/>
  </si>
  <si>
    <t>勤務形態一覧表から当該月に介護職員が勤務する合計時間数を記入してください。</t>
    <phoneticPr fontId="9"/>
  </si>
  <si>
    <t>就業規則上、常勤介護職員が当該月に勤務すべき時間数を記入してください。</t>
    <phoneticPr fontId="9"/>
  </si>
  <si>
    <t>「Ｂ」の場合、介護職員の配置に関して標準を満たしておりません。減算等の措置はありませんが、早急に標準配置となるように介護職員を補充してください。</t>
    <phoneticPr fontId="9"/>
  </si>
  <si>
    <t>①
　</t>
    <phoneticPr fontId="9"/>
  </si>
  <si>
    <t>入所者数を３で除した（小数点第１位以下切り上げの整数値）の7/10の数を記入してください。（小数点第１位以下切り上げの整数値）</t>
    <phoneticPr fontId="9"/>
  </si>
  <si>
    <t>勤務形態一覧表から看護・介護職員のうち常勤職員の人数を記載してください。</t>
    <phoneticPr fontId="9"/>
  </si>
  <si>
    <t>Ａ　②の値が①と同じか、大きい　・　Ｂ　②の値が①より小さい</t>
    <phoneticPr fontId="9"/>
  </si>
  <si>
    <t>「Ｂ」の場合、看護・介護職員のうち、必要とされる常勤職員の人数の配置を満たしておりません。減算等の措置はありませんが、早急に常勤の看護・介護職員を補充してください。</t>
    <phoneticPr fontId="9"/>
  </si>
  <si>
    <t>基　準</t>
    <phoneticPr fontId="9"/>
  </si>
  <si>
    <t xml:space="preserve">①
</t>
    <phoneticPr fontId="9"/>
  </si>
  <si>
    <t>→入所者の数100以下の施設　　　　　　１　　　（常勤の者）</t>
    <phoneticPr fontId="9"/>
  </si>
  <si>
    <t xml:space="preserve">②
</t>
    <phoneticPr fontId="9"/>
  </si>
  <si>
    <t>→</t>
    <phoneticPr fontId="9"/>
  </si>
  <si>
    <t>③</t>
    <phoneticPr fontId="9"/>
  </si>
  <si>
    <t>就業規則上、常勤職員が当該月に勤務すべき時間数を記入してください。</t>
    <phoneticPr fontId="9"/>
  </si>
  <si>
    <t xml:space="preserve">⑤
</t>
    <phoneticPr fontId="9"/>
  </si>
  <si>
    <t>（入所者の数100以下の施設）
  勤務形態一覧表から当該月の常勤の支援相談員の人数を記入してください。</t>
    <phoneticPr fontId="9"/>
  </si>
  <si>
    <t>　 （入所者の数が100を超える施設）</t>
    <phoneticPr fontId="9"/>
  </si>
  <si>
    <t>［Ａ・Ｂのどちらかに○をつけてください。]</t>
    <phoneticPr fontId="9"/>
  </si>
  <si>
    <t>Ａ　⑤の値が①と同じか、大きい　・　Ｂ　⑤の値が①より小さい</t>
    <phoneticPr fontId="9"/>
  </si>
  <si>
    <t>「Ｂ」の場合、支援相談員の配置に関して基準を満たしておりません。減算等の措置はありませんが、早急に基準配置となるよう支援相談員を補充してください。</t>
    <phoneticPr fontId="9"/>
  </si>
  <si>
    <t>基　準</t>
    <phoneticPr fontId="9"/>
  </si>
  <si>
    <t>入所者の数を100で除した数以上必要</t>
    <phoneticPr fontId="9"/>
  </si>
  <si>
    <t>①</t>
    <phoneticPr fontId="9"/>
  </si>
  <si>
    <t>入所者数を100で除した数を記入してください。（小数点第２位以下切り上げ）</t>
    <phoneticPr fontId="9"/>
  </si>
  <si>
    <t>→</t>
    <phoneticPr fontId="9"/>
  </si>
  <si>
    <t>②</t>
    <phoneticPr fontId="9"/>
  </si>
  <si>
    <t>③</t>
    <phoneticPr fontId="9"/>
  </si>
  <si>
    <t>就業規則上、常勤職員が当該月に勤務すべき時間数を記入してください。</t>
    <phoneticPr fontId="9"/>
  </si>
  <si>
    <t>④</t>
    <phoneticPr fontId="9"/>
  </si>
  <si>
    <t>［Ａ・Ｂのどちらかに○をつけてください。]</t>
    <phoneticPr fontId="9"/>
  </si>
  <si>
    <t>Ａ　④の値が①と同じか、大きい　・　Ｂ　④の値が①より小さい</t>
    <phoneticPr fontId="9"/>
  </si>
  <si>
    <t xml:space="preserve">※
</t>
    <phoneticPr fontId="9"/>
  </si>
  <si>
    <t>基　準</t>
    <phoneticPr fontId="9"/>
  </si>
  <si>
    <t>入所定員が100以上の施設にあっては１以上（常勤職員）</t>
    <phoneticPr fontId="9"/>
  </si>
  <si>
    <t xml:space="preserve">※
</t>
    <phoneticPr fontId="9"/>
  </si>
  <si>
    <t>常勤職員で１以上配置されていない場合は、栄養士の配置に関して基準を満たしておりません。減算等の措置はありませんが、早急に栄養士を補充してください。なお、入所定員が100人未満の施設においても、常勤職員の配置に努める必要があります。</t>
    <phoneticPr fontId="9"/>
  </si>
  <si>
    <t>基　準</t>
    <phoneticPr fontId="9"/>
  </si>
  <si>
    <t>常勤職員で１以上（入所者の数が100又はその端数を増すごとに１を標準）</t>
    <phoneticPr fontId="9"/>
  </si>
  <si>
    <t>できている場合は、「○」</t>
    <phoneticPr fontId="9"/>
  </si>
  <si>
    <t>できていない場合は、「×」を記入</t>
    <phoneticPr fontId="9"/>
  </si>
  <si>
    <t>①</t>
    <phoneticPr fontId="9"/>
  </si>
  <si>
    <t>②</t>
    <phoneticPr fontId="9"/>
  </si>
  <si>
    <t>全職員について勤務表を作成し、タイムカード等により、施設での勤務実績が分かるようにしていますか。</t>
    <phoneticPr fontId="9"/>
  </si>
  <si>
    <t>（1）高齢者虐待防止法（「養介護施設従事者等」による高齢者虐待）に関する事項</t>
    <phoneticPr fontId="9"/>
  </si>
  <si>
    <t>①</t>
    <phoneticPr fontId="9"/>
  </si>
  <si>
    <t>③</t>
    <phoneticPr fontId="9"/>
  </si>
  <si>
    <t>④</t>
    <phoneticPr fontId="9"/>
  </si>
  <si>
    <t>⑤</t>
    <phoneticPr fontId="9"/>
  </si>
  <si>
    <t>高齢者虐待を発見しやすい立場にあることを自覚し、高齢者虐待の早期発見に努めていますか。</t>
    <phoneticPr fontId="9"/>
  </si>
  <si>
    <t>⑥</t>
    <phoneticPr fontId="9"/>
  </si>
  <si>
    <t>⑦</t>
    <phoneticPr fontId="9"/>
  </si>
  <si>
    <t>⑧</t>
    <phoneticPr fontId="9"/>
  </si>
  <si>
    <t>①</t>
    <phoneticPr fontId="9"/>
  </si>
  <si>
    <t>サービス提供に当たっては、当該入所者又は他の入所者等の生命又は身体を保護するため緊急やむを得ない場合を除き、身体的拘束その他入所者の行動を制限しないようにしていますか。</t>
    <phoneticPr fontId="9"/>
  </si>
  <si>
    <t>②</t>
    <phoneticPr fontId="9"/>
  </si>
  <si>
    <t>③</t>
    <phoneticPr fontId="9"/>
  </si>
  <si>
    <t>⑥</t>
    <phoneticPr fontId="9"/>
  </si>
  <si>
    <t>⑦</t>
    <phoneticPr fontId="9"/>
  </si>
  <si>
    <t>ある　　・　　ない</t>
    <phoneticPr fontId="9"/>
  </si>
  <si>
    <t>⑧</t>
    <phoneticPr fontId="9"/>
  </si>
  <si>
    <t>身体的拘束の必要がなくなった場合、すみやかに拘束を解除していますか。</t>
    <phoneticPr fontId="9"/>
  </si>
  <si>
    <t>（３）内容及び手続の説明及び同意</t>
    <phoneticPr fontId="9"/>
  </si>
  <si>
    <t>①</t>
    <phoneticPr fontId="9"/>
  </si>
  <si>
    <t>②</t>
    <phoneticPr fontId="9"/>
  </si>
  <si>
    <t>重要事項を記した文書には、必要な項目が記載されていますか。</t>
    <phoneticPr fontId="9"/>
  </si>
  <si>
    <t>①の説明確認後、サービスの提供を受けることについて、入所者と書面により「同意」を得ていますか。</t>
    <phoneticPr fontId="9"/>
  </si>
  <si>
    <t>（４）入退所、提供拒否の禁止、サービス提供困難時の対応</t>
    <phoneticPr fontId="9"/>
  </si>
  <si>
    <t>正当な理由（入院治療の必要がある場合、その他入所者に対し自ら適切な介護保健施設サービスを提供することが困難な場合）なくサービスの提供を拒んでいませんか。　＊拒んでいない場合は○</t>
    <phoneticPr fontId="9"/>
  </si>
  <si>
    <t>病状等を勘案し、入所申込者に対して自ら必要なサービスを提供することが困難であると認めた場合、適切な病院又は診療所を紹介する等の適切な措置を速やかに講じていますか。</t>
    <phoneticPr fontId="9"/>
  </si>
  <si>
    <t>入所者の心身の状況、その置かれている環境等に照らし、居宅において日常生活を営むことができるかどうかについて、定期的に（少なくとも３月に１度）は検討し、その内容等を記録していますか。</t>
    <phoneticPr fontId="9"/>
  </si>
  <si>
    <t>③の定期的な検討に当たっては、医師、薬剤師、看護・介護職員、支援相談員、介護支援専門員等の従業者間で協議を行っており、その記録が残っていますか。</t>
    <phoneticPr fontId="9"/>
  </si>
  <si>
    <t>（５）受給資格等の確認、要介護認定の申請に係る援助</t>
    <phoneticPr fontId="9"/>
  </si>
  <si>
    <t>入所の申込みがあった場合は、その者の被保険者証によって、被保険者資格、要介護認定の有無及び要介護認定の有効期間を確認していますか。また、被保険者証に、認定審査会の意見が記載されているときは、これに配慮して介護保健施設サービスを提供するよう努めていますか。</t>
    <phoneticPr fontId="9"/>
  </si>
  <si>
    <t>継続して保険給付を受けるためには、要介護認定の更新が必要となるため、遅くとも要介護認定の有効期間満了日の30日前には更新申請が行われるよう、必要な援助を行っていますか。</t>
    <phoneticPr fontId="9"/>
  </si>
  <si>
    <t>（６）サービスの提供の記録</t>
    <phoneticPr fontId="9"/>
  </si>
  <si>
    <t>サービスを提供した際に、提供した具体的なサービスの内容等を記録していますか。</t>
    <phoneticPr fontId="9"/>
  </si>
  <si>
    <t>（７）利用料等の受領（「その他の日常生活費（日用品費・教養娯楽費）」の費用徴収）</t>
    <phoneticPr fontId="9"/>
  </si>
  <si>
    <t>「その他の日常生活費」について、入所者又は家族等の「自由な選択」を念頭に、事前に十分な説明をし、同意を得た上で料金徴収が行われていますか。</t>
    <phoneticPr fontId="9"/>
  </si>
  <si>
    <t>入所者全員が使用できる共用のものや介護上必要なもの等、保険給付の対象となっているサービスとの間に重複関係がない料金徴収がされていますか。</t>
    <phoneticPr fontId="9"/>
  </si>
  <si>
    <t>「日用品費」等がセット提供されている場合、本人が使用しないものや希望しないものに配慮し、個別の選択が可能となっていますか。</t>
    <phoneticPr fontId="9"/>
  </si>
  <si>
    <t>教養娯楽費は、入所者又はその家族の希望により当該費用に係る便宜を提供した場合のみ徴収していますか。</t>
    <phoneticPr fontId="9"/>
  </si>
  <si>
    <t>⑤</t>
    <phoneticPr fontId="9"/>
  </si>
  <si>
    <t>「その他の日常生活費」の費用設定額は実費相当額になっていますか。</t>
    <phoneticPr fontId="9"/>
  </si>
  <si>
    <t>（８）介護保健施設サービスの取扱方針</t>
    <phoneticPr fontId="9"/>
  </si>
  <si>
    <t>介護保健施設サービスは、施設サービス計画に基づき、漫然かつ画一的なものとならないよう配慮して行っていますか。</t>
    <phoneticPr fontId="9"/>
  </si>
  <si>
    <t>従業者は、介護保健施設サービスの提供に当たっては、懇切丁寧を旨として、入所者又はその家族に対し、療養上必要な事項について、理解しやすいように指導又は説明を行っていますか。</t>
    <phoneticPr fontId="9"/>
  </si>
  <si>
    <t>自らその提供する介護保健施設サービスの質の評価を行い、常にその改善を図っていますか。</t>
    <phoneticPr fontId="9"/>
  </si>
  <si>
    <t>ユニット型介護保健施設サービス費を算定している入居者がいる場合は以下についても点検してください。</t>
    <phoneticPr fontId="9"/>
  </si>
  <si>
    <t>入居者の意向に関わりなく集団で行うゲームや、日常生活動作にない動作を通じた機能訓練など、家庭の中では通常行われないことを行っていませんか。
＊行っていない場合は○</t>
    <phoneticPr fontId="9"/>
  </si>
  <si>
    <t>（９）施設サービス計画の作成</t>
    <phoneticPr fontId="9"/>
  </si>
  <si>
    <t>管理者は、介護支援専門員に施設サービス計画に関する業務を担当させ、入所者全員に対して施設サービス計画を作成していますか。
＊入所者全員に作成していなければ×</t>
    <phoneticPr fontId="9"/>
  </si>
  <si>
    <t>計画担当介護支援専門員は、解決すべき課題の把握（アセスメント）に当たっては、入所者及びその家族に面接して行っていますか。</t>
    <phoneticPr fontId="9"/>
  </si>
  <si>
    <t>計画担当介護支援専門員は、サービスの提供に当たる他の担当者を招集した会議の開催、担当者に対する照会等により、施設サービス計画の原案の内容について、担当者から、専門的見地からの意見を求めていますか。</t>
    <phoneticPr fontId="9"/>
  </si>
  <si>
    <t>計画担当介護支援専門員は、サービス計画の原案について、入所者又はその家族に対しその内容等について説明し、文書により入所者の同意を得ていますか。</t>
    <phoneticPr fontId="9"/>
  </si>
  <si>
    <t>作成した施設サービス計画は、遅滞なく入所者に交付していますか。</t>
    <phoneticPr fontId="9"/>
  </si>
  <si>
    <t>計画担当介護支援専門員は、施設サービス計画の作成後、施設サービス計画の実施状況の把握（モニタリング）を行い、必要に応じてサ－ビス計画の変更をしていますか。</t>
    <phoneticPr fontId="9"/>
  </si>
  <si>
    <t>実施状況の把握（モニタリング）に当たっては、入所者及びその家族並びに担当者との連絡を継続的に行い、定期的に入所者に面接を行い、モニタリング結果を記録していますか。</t>
    <phoneticPr fontId="9"/>
  </si>
  <si>
    <t>計画担当介護支援専門員は、入所者が要介護更新認定又は要介護状態区分の変更の認定を受けた場合には、施設サービス計画の変更の必要性について、担当者から、専門的な見地からの意見を求めていますか。</t>
    <phoneticPr fontId="9"/>
  </si>
  <si>
    <t>（１０）短期入所療養介護計画の作成</t>
    <phoneticPr fontId="9"/>
  </si>
  <si>
    <t>施設の医師は、施設において自ら必要な医療を行うことが困難となった場合には、協力病院その他適当な医療機関へ入院させたり、又は通院させる等の適切な措置を講じていますか。</t>
    <phoneticPr fontId="9"/>
  </si>
  <si>
    <t>他科受診により診療行為が行われた場合の費用について、告示等に基づき、適切に取り扱っていますか。（医療保険に係る自己負担分を除き家族に費用の負担を求めていないか、入所中に使用する薬を持参させたりしていないか等）</t>
    <phoneticPr fontId="9"/>
  </si>
  <si>
    <t>（１２）機能訓練</t>
    <phoneticPr fontId="9"/>
  </si>
  <si>
    <t>判断を行った医師は診療録等に症状、判断の内容等を記録していますか。また、施設も判断を行った医師名、日付及び利用開始に当たっての留意事項等を介護サービス計画書に記録していますか。</t>
    <rPh sb="36" eb="38">
      <t>シセツ</t>
    </rPh>
    <phoneticPr fontId="9"/>
  </si>
  <si>
    <t>④</t>
    <phoneticPr fontId="9"/>
  </si>
  <si>
    <t>医師が、認知症の行動・心理症状（認知症による認知機能の障害に伴う、妄想・幻覚・興奮・暴言等の症状を指す）が認められるため、在宅での生活が困難であり、緊急に介護保健施設サービス（短期入所療養介護）を利用することが適当であると判断した者に対し、利用を開始した日から起算して７日を限度として算定していますか。</t>
    <rPh sb="77" eb="79">
      <t>カイゴ</t>
    </rPh>
    <rPh sb="79" eb="81">
      <t>ホケン</t>
    </rPh>
    <rPh sb="81" eb="83">
      <t>シセツ</t>
    </rPh>
    <rPh sb="88" eb="90">
      <t>タンキ</t>
    </rPh>
    <rPh sb="90" eb="92">
      <t>ニュウショ</t>
    </rPh>
    <rPh sb="92" eb="94">
      <t>リョウヨウ</t>
    </rPh>
    <rPh sb="94" eb="96">
      <t>カイゴ</t>
    </rPh>
    <rPh sb="98" eb="100">
      <t>リヨウ</t>
    </rPh>
    <rPh sb="120" eb="122">
      <t>リヨウ</t>
    </rPh>
    <rPh sb="123" eb="125">
      <t>カイシ</t>
    </rPh>
    <rPh sb="142" eb="144">
      <t>サンテイ</t>
    </rPh>
    <phoneticPr fontId="9"/>
  </si>
  <si>
    <t>緊急に介護老人保健施設サービス（短期入所療養介護）が必要であると医師が判断した場合で、介護支援専門員、受け入れ施設の職員と連携し、利用者又は家族の同意の上、利用を開始した場合に算定していますか。</t>
    <rPh sb="3" eb="5">
      <t>カイゴ</t>
    </rPh>
    <rPh sb="5" eb="7">
      <t>ロウジン</t>
    </rPh>
    <rPh sb="7" eb="9">
      <t>ホケン</t>
    </rPh>
    <rPh sb="9" eb="11">
      <t>シセツ</t>
    </rPh>
    <rPh sb="16" eb="18">
      <t>タンキ</t>
    </rPh>
    <rPh sb="18" eb="20">
      <t>ニュウショ</t>
    </rPh>
    <rPh sb="20" eb="22">
      <t>リョウヨウ</t>
    </rPh>
    <rPh sb="22" eb="24">
      <t>カイゴ</t>
    </rPh>
    <rPh sb="55" eb="57">
      <t>シセツ</t>
    </rPh>
    <rPh sb="78" eb="80">
      <t>リヨウ</t>
    </rPh>
    <rPh sb="81" eb="83">
      <t>カイシ</t>
    </rPh>
    <phoneticPr fontId="9"/>
  </si>
  <si>
    <t>②</t>
    <phoneticPr fontId="9"/>
  </si>
  <si>
    <t>③</t>
    <phoneticPr fontId="9"/>
  </si>
  <si>
    <t>医師が判断した当該日又はその次の日に利用を開始した場合に限り算定していますか。</t>
    <phoneticPr fontId="9"/>
  </si>
  <si>
    <t>④</t>
    <phoneticPr fontId="9"/>
  </si>
  <si>
    <t>⑥</t>
    <phoneticPr fontId="9"/>
  </si>
  <si>
    <t>利用者の状態や家族等の事情により、居宅介護支援事業所の介護支援専門員が、緊急に短期入所療養介護を受けることが必要と認めた利用者に対し、居宅サービス計画において計画的に行うこととなっていない短期入所療養介護を緊急に行った場合に算定していますか。</t>
    <rPh sb="43" eb="45">
      <t>リョウヨウ</t>
    </rPh>
    <rPh sb="57" eb="58">
      <t>ミト</t>
    </rPh>
    <rPh sb="60" eb="63">
      <t>リヨウシャ</t>
    </rPh>
    <rPh sb="64" eb="65">
      <t>タイ</t>
    </rPh>
    <rPh sb="79" eb="82">
      <t>ケイカクテキ</t>
    </rPh>
    <rPh sb="83" eb="84">
      <t>オコナ</t>
    </rPh>
    <rPh sb="94" eb="96">
      <t>タンキ</t>
    </rPh>
    <rPh sb="96" eb="98">
      <t>ニュウショ</t>
    </rPh>
    <rPh sb="98" eb="100">
      <t>リョウヨウ</t>
    </rPh>
    <rPh sb="100" eb="102">
      <t>カイゴ</t>
    </rPh>
    <rPh sb="103" eb="105">
      <t>キンキュウ</t>
    </rPh>
    <rPh sb="106" eb="107">
      <t>オコナ</t>
    </rPh>
    <rPh sb="109" eb="111">
      <t>バアイ</t>
    </rPh>
    <rPh sb="112" eb="114">
      <t>サンテイ</t>
    </rPh>
    <phoneticPr fontId="9"/>
  </si>
  <si>
    <t>日</t>
    <rPh sb="0" eb="1">
      <t>ニチ</t>
    </rPh>
    <phoneticPr fontId="25"/>
  </si>
  <si>
    <t>時間</t>
    <rPh sb="0" eb="2">
      <t>ジカン</t>
    </rPh>
    <phoneticPr fontId="25"/>
  </si>
  <si>
    <t>合計</t>
    <rPh sb="0" eb="2">
      <t>ゴウケイ</t>
    </rPh>
    <phoneticPr fontId="25"/>
  </si>
  <si>
    <t>※次の場合はこの限りではありません。</t>
    <rPh sb="1" eb="2">
      <t>ツギ</t>
    </rPh>
    <rPh sb="3" eb="5">
      <t>バアイ</t>
    </rPh>
    <rPh sb="8" eb="9">
      <t>カギ</t>
    </rPh>
    <phoneticPr fontId="9"/>
  </si>
  <si>
    <t>脳梗塞、脳出血、くも膜下出血、脳外傷、脳炎、急性脳症（低酸素脳症等）、髄膜炎等を急性発症した者</t>
    <rPh sb="0" eb="3">
      <t>ノウコウソク</t>
    </rPh>
    <rPh sb="4" eb="7">
      <t>ノウシュッケツ</t>
    </rPh>
    <rPh sb="10" eb="12">
      <t>マクカ</t>
    </rPh>
    <rPh sb="12" eb="14">
      <t>シュッケツ</t>
    </rPh>
    <rPh sb="15" eb="16">
      <t>ノウ</t>
    </rPh>
    <rPh sb="16" eb="18">
      <t>ガイショウ</t>
    </rPh>
    <rPh sb="19" eb="21">
      <t>ノウエン</t>
    </rPh>
    <rPh sb="22" eb="24">
      <t>キュウセイ</t>
    </rPh>
    <rPh sb="24" eb="26">
      <t>ノウショウ</t>
    </rPh>
    <rPh sb="27" eb="30">
      <t>テイサンソ</t>
    </rPh>
    <rPh sb="30" eb="32">
      <t>ノウショウ</t>
    </rPh>
    <rPh sb="32" eb="33">
      <t>トウ</t>
    </rPh>
    <rPh sb="35" eb="38">
      <t>ズイマクエン</t>
    </rPh>
    <rPh sb="38" eb="39">
      <t>トウ</t>
    </rPh>
    <rPh sb="40" eb="42">
      <t>キュウセイ</t>
    </rPh>
    <rPh sb="42" eb="44">
      <t>ハッショウ</t>
    </rPh>
    <rPh sb="46" eb="47">
      <t>モノ</t>
    </rPh>
    <phoneticPr fontId="9"/>
  </si>
  <si>
    <t>・</t>
    <phoneticPr fontId="9"/>
  </si>
  <si>
    <t>・</t>
    <phoneticPr fontId="9"/>
  </si>
  <si>
    <t>ア</t>
    <phoneticPr fontId="9"/>
  </si>
  <si>
    <t>上・下肢の複合損傷（骨、筋・腱・靭帯、神経、血管のうち三種類以上の複合損傷）、脊椎損傷による四肢麻痺（一肢以上）、体幹・上・下肢の外傷・骨折、切断・離断（義肢）、運動器の悪性腫瘍等を急性発症した運動器疾患又はその手術後の者</t>
    <rPh sb="0" eb="1">
      <t>ジョウ</t>
    </rPh>
    <rPh sb="2" eb="4">
      <t>カシ</t>
    </rPh>
    <rPh sb="5" eb="7">
      <t>フクゴウ</t>
    </rPh>
    <rPh sb="7" eb="9">
      <t>ソンショウ</t>
    </rPh>
    <rPh sb="10" eb="11">
      <t>ホネ</t>
    </rPh>
    <rPh sb="12" eb="13">
      <t>キン</t>
    </rPh>
    <rPh sb="14" eb="15">
      <t>ケン</t>
    </rPh>
    <rPh sb="16" eb="18">
      <t>ジンタイ</t>
    </rPh>
    <rPh sb="19" eb="21">
      <t>シンケイ</t>
    </rPh>
    <rPh sb="22" eb="24">
      <t>ケッカン</t>
    </rPh>
    <rPh sb="27" eb="30">
      <t>3シュルイ</t>
    </rPh>
    <rPh sb="30" eb="32">
      <t>イジョウ</t>
    </rPh>
    <rPh sb="33" eb="35">
      <t>フクゴウ</t>
    </rPh>
    <rPh sb="35" eb="37">
      <t>ソンショウ</t>
    </rPh>
    <rPh sb="39" eb="41">
      <t>セキツイ</t>
    </rPh>
    <rPh sb="41" eb="43">
      <t>ソンショウ</t>
    </rPh>
    <rPh sb="46" eb="48">
      <t>シシ</t>
    </rPh>
    <rPh sb="48" eb="50">
      <t>マヒ</t>
    </rPh>
    <phoneticPr fontId="9"/>
  </si>
  <si>
    <t>日中は利用者10人に対し常時１人以上の介護職員又は看護職員を配置を標準としていますか。</t>
    <rPh sb="33" eb="35">
      <t>ヒョウジュン</t>
    </rPh>
    <phoneticPr fontId="9"/>
  </si>
  <si>
    <t>夜間及び深夜については、20人に１人以上の看護・介護職員を配置を標準としていますか。</t>
    <rPh sb="32" eb="34">
      <t>ヒョウジュン</t>
    </rPh>
    <phoneticPr fontId="9"/>
  </si>
  <si>
    <t>⑥</t>
    <phoneticPr fontId="9"/>
  </si>
  <si>
    <t>イ</t>
    <phoneticPr fontId="9"/>
  </si>
  <si>
    <t>　※退所後に入所予定者の居宅でなく、他の社会福祉施設等（病院、診療所、他の介護保険施設を除く。）に入所する</t>
    <rPh sb="8" eb="10">
      <t>ヨテイ</t>
    </rPh>
    <phoneticPr fontId="9"/>
  </si>
  <si>
    <t>　　場合で、当該入所予定者の同意を得て当該施設を訪問し、退所を目的とした施設サービス計画の策定及び診療の</t>
    <rPh sb="10" eb="12">
      <t>ヨテイ</t>
    </rPh>
    <rPh sb="28" eb="30">
      <t>タイショ</t>
    </rPh>
    <rPh sb="31" eb="33">
      <t>モクテキ</t>
    </rPh>
    <phoneticPr fontId="9"/>
  </si>
  <si>
    <t>当該入所者が過去３月間に当該介護老人保健施設に入所したことがない場合に算定していますか。（「日常生活自立度」によるランクⅢ、Ⅳ又はＭに該当する者は過去１月間）</t>
    <rPh sb="77" eb="78">
      <t>カン</t>
    </rPh>
    <phoneticPr fontId="9"/>
  </si>
  <si>
    <t>　注）一部ユニット型施設のユニット部分とユニット以外の部分が別施設として許可を受けた当
　　　該年度については、双方の施設を一体として「入所者数」を算出します。翌年度以降につ
　　　いては、別施設として許可された以後の実績に基づいて、それぞれの施設の「入所者数」
　　　を算出します。</t>
    <rPh sb="1" eb="2">
      <t>チュウ</t>
    </rPh>
    <rPh sb="3" eb="5">
      <t>イチブ</t>
    </rPh>
    <rPh sb="9" eb="10">
      <t>ガタ</t>
    </rPh>
    <rPh sb="10" eb="12">
      <t>シセツ</t>
    </rPh>
    <rPh sb="17" eb="19">
      <t>ブブン</t>
    </rPh>
    <rPh sb="24" eb="26">
      <t>イガイ</t>
    </rPh>
    <rPh sb="27" eb="29">
      <t>ブブン</t>
    </rPh>
    <rPh sb="30" eb="31">
      <t>ベツ</t>
    </rPh>
    <rPh sb="31" eb="33">
      <t>シセツ</t>
    </rPh>
    <rPh sb="36" eb="38">
      <t>キョカ</t>
    </rPh>
    <rPh sb="39" eb="40">
      <t>ウ</t>
    </rPh>
    <rPh sb="56" eb="58">
      <t>ソウホウ</t>
    </rPh>
    <rPh sb="59" eb="61">
      <t>シセツ</t>
    </rPh>
    <rPh sb="62" eb="64">
      <t>イッタイ</t>
    </rPh>
    <rPh sb="68" eb="71">
      <t>ニュウショシャ</t>
    </rPh>
    <rPh sb="71" eb="72">
      <t>カズ</t>
    </rPh>
    <rPh sb="74" eb="76">
      <t>サンシュツ</t>
    </rPh>
    <rPh sb="80" eb="83">
      <t>ヨクネンド</t>
    </rPh>
    <rPh sb="83" eb="85">
      <t>イコウ</t>
    </rPh>
    <rPh sb="95" eb="96">
      <t>ベツ</t>
    </rPh>
    <rPh sb="96" eb="98">
      <t>シセツ</t>
    </rPh>
    <rPh sb="101" eb="103">
      <t>キョカ</t>
    </rPh>
    <rPh sb="106" eb="108">
      <t>イゴ</t>
    </rPh>
    <rPh sb="109" eb="111">
      <t>ジッセキ</t>
    </rPh>
    <rPh sb="112" eb="113">
      <t>モト</t>
    </rPh>
    <rPh sb="122" eb="124">
      <t>シセツ</t>
    </rPh>
    <rPh sb="126" eb="129">
      <t>ニュウショシャ</t>
    </rPh>
    <rPh sb="129" eb="130">
      <t>スウ</t>
    </rPh>
    <phoneticPr fontId="9"/>
  </si>
  <si>
    <t>　　　ただし、看護職員の数の算定根拠となる「入所者数」については、翌年度以降について
　　　も、双方の施設を一体として算出して差し支えありません。</t>
    <rPh sb="7" eb="9">
      <t>カンゴ</t>
    </rPh>
    <rPh sb="9" eb="11">
      <t>ショクイン</t>
    </rPh>
    <rPh sb="12" eb="13">
      <t>カズ</t>
    </rPh>
    <rPh sb="14" eb="16">
      <t>サンテイ</t>
    </rPh>
    <rPh sb="16" eb="18">
      <t>コンキョ</t>
    </rPh>
    <rPh sb="22" eb="25">
      <t>ニュウショシャ</t>
    </rPh>
    <rPh sb="25" eb="26">
      <t>スウ</t>
    </rPh>
    <rPh sb="33" eb="36">
      <t>ヨクネンド</t>
    </rPh>
    <rPh sb="36" eb="38">
      <t>イコウ</t>
    </rPh>
    <rPh sb="48" eb="50">
      <t>ソウホウ</t>
    </rPh>
    <rPh sb="51" eb="53">
      <t>シセツ</t>
    </rPh>
    <rPh sb="54" eb="56">
      <t>イッタイ</t>
    </rPh>
    <rPh sb="59" eb="61">
      <t>サンシュツ</t>
    </rPh>
    <rPh sb="63" eb="64">
      <t>サ</t>
    </rPh>
    <rPh sb="65" eb="66">
      <t>ツカ</t>
    </rPh>
    <phoneticPr fontId="9"/>
  </si>
  <si>
    <t>４月</t>
    <rPh sb="1" eb="2">
      <t>ツキ</t>
    </rPh>
    <phoneticPr fontId="9"/>
  </si>
  <si>
    <t>５月</t>
    <rPh sb="1" eb="2">
      <t>ツキ</t>
    </rPh>
    <phoneticPr fontId="9"/>
  </si>
  <si>
    <t>６月</t>
    <rPh sb="1" eb="2">
      <t>ツキ</t>
    </rPh>
    <phoneticPr fontId="9"/>
  </si>
  <si>
    <t>７月</t>
    <rPh sb="1" eb="2">
      <t>ツキ</t>
    </rPh>
    <phoneticPr fontId="9"/>
  </si>
  <si>
    <t>８月</t>
    <rPh sb="1" eb="2">
      <t>ツキ</t>
    </rPh>
    <phoneticPr fontId="9"/>
  </si>
  <si>
    <t>９月</t>
    <rPh sb="1" eb="2">
      <t>ツキ</t>
    </rPh>
    <phoneticPr fontId="9"/>
  </si>
  <si>
    <t>10月</t>
    <rPh sb="2" eb="3">
      <t>ツキ</t>
    </rPh>
    <phoneticPr fontId="9"/>
  </si>
  <si>
    <t>11月</t>
    <rPh sb="2" eb="3">
      <t>ツキ</t>
    </rPh>
    <phoneticPr fontId="9"/>
  </si>
  <si>
    <t>12月</t>
    <rPh sb="2" eb="3">
      <t>ツキ</t>
    </rPh>
    <phoneticPr fontId="9"/>
  </si>
  <si>
    <t>１月</t>
    <rPh sb="1" eb="2">
      <t>ツキ</t>
    </rPh>
    <phoneticPr fontId="9"/>
  </si>
  <si>
    <t>２月</t>
    <rPh sb="1" eb="2">
      <t>ツキ</t>
    </rPh>
    <phoneticPr fontId="9"/>
  </si>
  <si>
    <t>２　前年度の入所者数の推移</t>
    <rPh sb="2" eb="5">
      <t>ゼンネンド</t>
    </rPh>
    <rPh sb="6" eb="8">
      <t>ニュウショ</t>
    </rPh>
    <phoneticPr fontId="9"/>
  </si>
  <si>
    <t>③</t>
    <phoneticPr fontId="9"/>
  </si>
  <si>
    <t>④</t>
    <phoneticPr fontId="9"/>
  </si>
  <si>
    <t>受領の日から５年間のいずれか長い期間保存している。</t>
    <rPh sb="14" eb="15">
      <t>ナガ</t>
    </rPh>
    <rPh sb="16" eb="18">
      <t>キカン</t>
    </rPh>
    <rPh sb="18" eb="20">
      <t>ホゾン</t>
    </rPh>
    <phoneticPr fontId="9"/>
  </si>
  <si>
    <t>　２　提供した具体的なサービスの内容等の記録</t>
    <phoneticPr fontId="9"/>
  </si>
  <si>
    <t>　　緊急やむを得ない理由の記録</t>
    <phoneticPr fontId="9"/>
  </si>
  <si>
    <t>　介護給付費の受領の日から５年間保存している。</t>
    <rPh sb="1" eb="3">
      <t>カイゴ</t>
    </rPh>
    <rPh sb="3" eb="5">
      <t>キュウフ</t>
    </rPh>
    <rPh sb="5" eb="6">
      <t>ヒ</t>
    </rPh>
    <rPh sb="7" eb="9">
      <t>ジュリョウ</t>
    </rPh>
    <rPh sb="10" eb="11">
      <t>ヒ</t>
    </rPh>
    <rPh sb="14" eb="15">
      <t>ネン</t>
    </rPh>
    <rPh sb="15" eb="16">
      <t>カン</t>
    </rPh>
    <rPh sb="16" eb="18">
      <t>ホゾン</t>
    </rPh>
    <phoneticPr fontId="9"/>
  </si>
  <si>
    <t>　１　施設サービス計画及び短期入所療養介護計画</t>
    <rPh sb="3" eb="5">
      <t>シセツ</t>
    </rPh>
    <rPh sb="9" eb="11">
      <t>ケイカク</t>
    </rPh>
    <rPh sb="11" eb="12">
      <t>オヨ</t>
    </rPh>
    <rPh sb="13" eb="15">
      <t>タンキ</t>
    </rPh>
    <rPh sb="15" eb="17">
      <t>ニュウショ</t>
    </rPh>
    <rPh sb="17" eb="19">
      <t>リョウヨウ</t>
    </rPh>
    <rPh sb="19" eb="21">
      <t>カイゴ</t>
    </rPh>
    <rPh sb="21" eb="23">
      <t>ケイカク</t>
    </rPh>
    <phoneticPr fontId="9"/>
  </si>
  <si>
    <t>　４　身体的拘束等の態様及び時間、その際の利用者の心身の状況並びに</t>
    <rPh sb="3" eb="6">
      <t>シンタイテキ</t>
    </rPh>
    <rPh sb="6" eb="8">
      <t>コウソク</t>
    </rPh>
    <rPh sb="8" eb="9">
      <t>トウ</t>
    </rPh>
    <phoneticPr fontId="9"/>
  </si>
  <si>
    <t>　５　市町村への通知に係る記録</t>
    <phoneticPr fontId="9"/>
  </si>
  <si>
    <t>　６　苦情の内容等の記録</t>
    <phoneticPr fontId="9"/>
  </si>
  <si>
    <t>　７　事故の状況及び事故に際して採った処置についての記録</t>
    <phoneticPr fontId="9"/>
  </si>
  <si>
    <t>　８　介護給付費の請求、受領等に係る書類</t>
    <rPh sb="3" eb="5">
      <t>カイゴ</t>
    </rPh>
    <rPh sb="5" eb="7">
      <t>キュウフ</t>
    </rPh>
    <rPh sb="7" eb="8">
      <t>ヒ</t>
    </rPh>
    <rPh sb="9" eb="11">
      <t>セイキュウ</t>
    </rPh>
    <rPh sb="12" eb="14">
      <t>ジュリョウ</t>
    </rPh>
    <rPh sb="14" eb="15">
      <t>トウ</t>
    </rPh>
    <rPh sb="16" eb="17">
      <t>カカ</t>
    </rPh>
    <rPh sb="18" eb="20">
      <t>ショルイ</t>
    </rPh>
    <phoneticPr fontId="9"/>
  </si>
  <si>
    <t>　10　従業者の勤務の実績に関する記録</t>
    <rPh sb="4" eb="7">
      <t>ジュウギョウシャ</t>
    </rPh>
    <rPh sb="8" eb="10">
      <t>キンム</t>
    </rPh>
    <rPh sb="11" eb="13">
      <t>ジッセキ</t>
    </rPh>
    <rPh sb="14" eb="15">
      <t>カン</t>
    </rPh>
    <rPh sb="17" eb="19">
      <t>キロク</t>
    </rPh>
    <phoneticPr fontId="9"/>
  </si>
  <si>
    <t>　11　その他市長が特に必要と認める記録</t>
    <rPh sb="6" eb="7">
      <t>タ</t>
    </rPh>
    <rPh sb="7" eb="9">
      <t>シチョウ</t>
    </rPh>
    <rPh sb="10" eb="11">
      <t>トク</t>
    </rPh>
    <rPh sb="12" eb="14">
      <t>ヒツヨウ</t>
    </rPh>
    <rPh sb="15" eb="16">
      <t>ミト</t>
    </rPh>
    <rPh sb="18" eb="20">
      <t>キロク</t>
    </rPh>
    <phoneticPr fontId="9"/>
  </si>
  <si>
    <t>　　記録</t>
    <phoneticPr fontId="9"/>
  </si>
  <si>
    <t>　９　利用者又は入所者から支払を受ける利用料の請求、受領等に関する</t>
    <rPh sb="3" eb="6">
      <t>リヨウシャ</t>
    </rPh>
    <rPh sb="6" eb="7">
      <t>マタ</t>
    </rPh>
    <rPh sb="8" eb="11">
      <t>ニュウショシャ</t>
    </rPh>
    <rPh sb="13" eb="15">
      <t>シハライ</t>
    </rPh>
    <rPh sb="16" eb="17">
      <t>ウ</t>
    </rPh>
    <rPh sb="19" eb="22">
      <t>リヨウリョウ</t>
    </rPh>
    <rPh sb="23" eb="25">
      <t>セイキュウ</t>
    </rPh>
    <rPh sb="26" eb="28">
      <t>ジュリョウ</t>
    </rPh>
    <rPh sb="28" eb="29">
      <t>トウ</t>
    </rPh>
    <rPh sb="30" eb="31">
      <t>カン</t>
    </rPh>
    <phoneticPr fontId="9"/>
  </si>
  <si>
    <t>申請している管理者と変更されている場合は、この報告とは別に「管理者承認申請」が必要ですので、市に相談してください。</t>
    <rPh sb="46" eb="47">
      <t>シ</t>
    </rPh>
    <phoneticPr fontId="9"/>
  </si>
  <si>
    <t>褥瘡が発生しないよう適切な介護を行うとともに、その発生を防止するための体制を整備していますか。</t>
    <phoneticPr fontId="9"/>
  </si>
  <si>
    <t>①</t>
    <phoneticPr fontId="9"/>
  </si>
  <si>
    <t>〈前年度の月平均〉</t>
    <phoneticPr fontId="9"/>
  </si>
  <si>
    <t>介護報酬については定期的に自己点検を行い、誤りが確認された場合は速やかに保険者に相談の上、過誤調整をしてください。</t>
    <phoneticPr fontId="9"/>
  </si>
  <si>
    <t>名　　称</t>
    <phoneticPr fontId="9"/>
  </si>
  <si>
    <t>フリガナ</t>
    <phoneticPr fontId="9"/>
  </si>
  <si>
    <t>　介護保健施設サービスの提供の完結の日から２年間又は介護給付費の</t>
    <rPh sb="1" eb="3">
      <t>カイゴ</t>
    </rPh>
    <rPh sb="3" eb="5">
      <t>ホケン</t>
    </rPh>
    <rPh sb="5" eb="7">
      <t>シセツ</t>
    </rPh>
    <rPh sb="12" eb="14">
      <t>テイキョウ</t>
    </rPh>
    <rPh sb="15" eb="17">
      <t>カンケツ</t>
    </rPh>
    <rPh sb="18" eb="19">
      <t>ヒ</t>
    </rPh>
    <rPh sb="22" eb="24">
      <t>ネンカン</t>
    </rPh>
    <rPh sb="24" eb="25">
      <t>マタ</t>
    </rPh>
    <rPh sb="26" eb="28">
      <t>カイゴ</t>
    </rPh>
    <rPh sb="28" eb="30">
      <t>キュウフ</t>
    </rPh>
    <rPh sb="30" eb="31">
      <t>ヒ</t>
    </rPh>
    <phoneticPr fontId="9"/>
  </si>
  <si>
    <t>　介護保健施設サービスの提供の完結の日から２年間保存している。</t>
    <rPh sb="1" eb="3">
      <t>カイゴ</t>
    </rPh>
    <rPh sb="3" eb="5">
      <t>ホケン</t>
    </rPh>
    <rPh sb="5" eb="7">
      <t>シセツ</t>
    </rPh>
    <rPh sb="12" eb="14">
      <t>テイキョウ</t>
    </rPh>
    <rPh sb="15" eb="17">
      <t>カンケツ</t>
    </rPh>
    <rPh sb="18" eb="19">
      <t>ヒ</t>
    </rPh>
    <rPh sb="22" eb="24">
      <t>ネンカン</t>
    </rPh>
    <rPh sb="24" eb="26">
      <t>ホゾン</t>
    </rPh>
    <phoneticPr fontId="9"/>
  </si>
  <si>
    <t>②の値を③の値で除した数を記入してください。（小数点第２位以下切り捨て）</t>
    <phoneticPr fontId="9"/>
  </si>
  <si>
    <t>②の値を③の値で除した数を記入してください。（小数点第２位以下切り捨て）</t>
    <phoneticPr fontId="9"/>
  </si>
  <si>
    <t>サービスを提供した際の記録は、その完結の日から２年間又は介護給付費の受領の日から５年間のいずれか長い期間保存していますか。</t>
    <rPh sb="26" eb="27">
      <t>マタ</t>
    </rPh>
    <rPh sb="28" eb="30">
      <t>カイゴ</t>
    </rPh>
    <rPh sb="30" eb="32">
      <t>キュウフ</t>
    </rPh>
    <rPh sb="32" eb="33">
      <t>ヒ</t>
    </rPh>
    <rPh sb="34" eb="36">
      <t>ジュリョウ</t>
    </rPh>
    <rPh sb="37" eb="38">
      <t>ヒ</t>
    </rPh>
    <rPh sb="41" eb="43">
      <t>ネンカン</t>
    </rPh>
    <rPh sb="48" eb="49">
      <t>ナガ</t>
    </rPh>
    <rPh sb="50" eb="52">
      <t>キカン</t>
    </rPh>
    <phoneticPr fontId="9"/>
  </si>
  <si>
    <t>入所者１人につき１週間に２回以上、入所者の心身の状況等に応じた適切な方法によって入浴を行っていますか。入所者の心身の状況から入浴が困難な場合には、清しきを実施するなど身体の清潔保持に努めていますか。　</t>
    <rPh sb="43" eb="44">
      <t>オコナ</t>
    </rPh>
    <phoneticPr fontId="9"/>
  </si>
  <si>
    <t>別紙の「勤務形態一覧表」を作成してください。</t>
    <rPh sb="0" eb="2">
      <t>ベッシ</t>
    </rPh>
    <phoneticPr fontId="9"/>
  </si>
  <si>
    <t>「Ｂ」の場合、基準違反です。早急に看護・介護職員を補充してください。
また、人員基準上必要とされる人員から１割を超えて減少した場合はその翌月から、　１割の範囲内で減算した場合にはその翌々月から、介護報酬の減算となります。</t>
    <phoneticPr fontId="9"/>
  </si>
  <si>
    <t xml:space="preserve"> ① 入所者数を３で除した数を記入してください。（小数点第１位以下切り上げの整数値）</t>
    <phoneticPr fontId="9"/>
  </si>
  <si>
    <t>入所者の数が100以下の施設は１（常勤の支援相談員）とし、入所者数が100名を超える施設については、100名を超える部分の入所者数を100で除し、小数点第２位以下を切り上げ、　１（常勤の支援相談員）に加えた数を記入してください。</t>
    <phoneticPr fontId="9"/>
  </si>
  <si>
    <t>入所者又はその家族等の同意を得て、入所者のターミナルケアに係る計画が作成されていますか。</t>
    <phoneticPr fontId="9"/>
  </si>
  <si>
    <t>入所者が退所するに当たり、居宅サービス計画の作成等の援助に資するため、居宅介護支援事業者に対して情報を提供するほか、地域包括支援センター又は保健医療サービス若しくは福祉サービスを提供する者と密接に連携をとっていますか。</t>
    <rPh sb="58" eb="60">
      <t>チイキ</t>
    </rPh>
    <rPh sb="60" eb="62">
      <t>ホウカツ</t>
    </rPh>
    <rPh sb="62" eb="64">
      <t>シエン</t>
    </rPh>
    <rPh sb="68" eb="69">
      <t>マタ</t>
    </rPh>
    <rPh sb="78" eb="79">
      <t>モ</t>
    </rPh>
    <phoneticPr fontId="9"/>
  </si>
  <si>
    <t>管理者も含めた従業員全員の雇用契約等の写しが事業所に保管されていますか。</t>
    <rPh sb="0" eb="3">
      <t>カンリシャ</t>
    </rPh>
    <rPh sb="4" eb="5">
      <t>フク</t>
    </rPh>
    <rPh sb="7" eb="10">
      <t>ジュウギョウイン</t>
    </rPh>
    <rPh sb="10" eb="12">
      <t>ゼンイン</t>
    </rPh>
    <rPh sb="13" eb="15">
      <t>コヨウ</t>
    </rPh>
    <rPh sb="15" eb="17">
      <t>ケイヤク</t>
    </rPh>
    <rPh sb="17" eb="18">
      <t>トウ</t>
    </rPh>
    <rPh sb="19" eb="20">
      <t>ウツ</t>
    </rPh>
    <rPh sb="22" eb="25">
      <t>ジギョウショ</t>
    </rPh>
    <rPh sb="26" eb="28">
      <t>ホカン</t>
    </rPh>
    <phoneticPr fontId="9"/>
  </si>
  <si>
    <t>職種によっては、人員基準欠如の場合には介護報酬を減算する必要がある場合もあります。歴月（毎月１日から末日）で勤務実績を毎月点検し、適切な報酬請求となっているか確認する必要があります。</t>
    <rPh sb="10" eb="12">
      <t>キジュン</t>
    </rPh>
    <phoneticPr fontId="9"/>
  </si>
  <si>
    <t>高齢者虐待防止法に係る「養介護施設従事者等」による高齢者虐待の定義を従業者に周知していますか。</t>
    <rPh sb="34" eb="37">
      <t>ジュウギョウシャ</t>
    </rPh>
    <phoneticPr fontId="9"/>
  </si>
  <si>
    <t>虐待を受けた又は虐待を受けたと思われる高齢者を発見した場合、市町村への通報義務等が規定されていることを従業者に周知していますか。</t>
    <rPh sb="27" eb="29">
      <t>バアイ</t>
    </rPh>
    <rPh sb="51" eb="54">
      <t>ジュウギョウシャ</t>
    </rPh>
    <phoneticPr fontId="9"/>
  </si>
  <si>
    <t>高齢者虐待の通報等を行った従業者等は、通報等をしたことを理由に解雇その他不利益な取り扱いを受けないことを従業者に周知していますか。</t>
    <rPh sb="0" eb="3">
      <t>コウレイシャ</t>
    </rPh>
    <rPh sb="3" eb="5">
      <t>ギャクタイ</t>
    </rPh>
    <rPh sb="6" eb="8">
      <t>ツウホウ</t>
    </rPh>
    <rPh sb="8" eb="9">
      <t>トウ</t>
    </rPh>
    <rPh sb="10" eb="11">
      <t>イ</t>
    </rPh>
    <rPh sb="13" eb="16">
      <t>ジュウギョウシャ</t>
    </rPh>
    <rPh sb="16" eb="17">
      <t>トウ</t>
    </rPh>
    <rPh sb="19" eb="21">
      <t>ツウホウ</t>
    </rPh>
    <rPh sb="21" eb="22">
      <t>トウ</t>
    </rPh>
    <rPh sb="28" eb="30">
      <t>リユウ</t>
    </rPh>
    <rPh sb="31" eb="33">
      <t>カイコ</t>
    </rPh>
    <rPh sb="35" eb="36">
      <t>タ</t>
    </rPh>
    <rPh sb="36" eb="39">
      <t>フリエキ</t>
    </rPh>
    <rPh sb="40" eb="41">
      <t>ト</t>
    </rPh>
    <rPh sb="42" eb="43">
      <t>アツカ</t>
    </rPh>
    <rPh sb="45" eb="46">
      <t>ウ</t>
    </rPh>
    <rPh sb="52" eb="55">
      <t>ジュウギョウシャ</t>
    </rPh>
    <rPh sb="56" eb="58">
      <t>シュウチ</t>
    </rPh>
    <phoneticPr fontId="9"/>
  </si>
  <si>
    <t>高齢者虐待の通報については、刑法の秘密漏示罪その他の守秘義務に関する法律の規定により妨げられるものと解釈してはならないことを従業者に周知していますか。</t>
    <rPh sb="62" eb="65">
      <t>ジュウギョウシャ</t>
    </rPh>
    <phoneticPr fontId="9"/>
  </si>
  <si>
    <t>運営規程で身体的拘束の廃止について定めていますか。</t>
    <phoneticPr fontId="9"/>
  </si>
  <si>
    <t>重要事項説明で身体的拘束の廃止について説明していますか。</t>
    <rPh sb="0" eb="2">
      <t>ジュウヨウ</t>
    </rPh>
    <rPh sb="2" eb="4">
      <t>ジコウ</t>
    </rPh>
    <rPh sb="4" eb="6">
      <t>セツメイ</t>
    </rPh>
    <rPh sb="7" eb="10">
      <t>シンタイテキ</t>
    </rPh>
    <rPh sb="10" eb="12">
      <t>コウソク</t>
    </rPh>
    <rPh sb="13" eb="15">
      <t>ハイシ</t>
    </rPh>
    <rPh sb="19" eb="21">
      <t>セツメイ</t>
    </rPh>
    <phoneticPr fontId="9"/>
  </si>
  <si>
    <t>入所者や家族に対し、身体的拘束の内容、目的、理由、拘束の時間、時間帯、期間等を詳細に説明し、理解を得ていますか。</t>
    <rPh sb="12" eb="13">
      <t>テキ</t>
    </rPh>
    <phoneticPr fontId="9"/>
  </si>
  <si>
    <t>身体的拘束が必要とされた入所者について、拘束を廃止し、生活の質を向上させるためのアセスメントの実施、施設サービス計画への位置づけ等が行われていますか。</t>
    <rPh sb="2" eb="3">
      <t>テキ</t>
    </rPh>
    <phoneticPr fontId="9"/>
  </si>
  <si>
    <t>サ－ビスの提供の開始に際し、あらかじめ入所申込者又はその家族に対して重要事項を記した文書を交付して、懇切丁寧に説明を行っていますか。</t>
    <phoneticPr fontId="9"/>
  </si>
  <si>
    <t>従業者は、１人１人の入居者について、個性、心身の状況、入居に至るまでの生活歴とその中で培われてきた生活様式や生活習慣を具体的に把握した上で、その日常生活上の活動を適切に援助していますか。</t>
    <rPh sb="0" eb="3">
      <t>ジュウギョウシャ</t>
    </rPh>
    <phoneticPr fontId="9"/>
  </si>
  <si>
    <t>従業者は、入居者相互の信頼関係が醸成されるよう配慮するとともに、入居者が他の入居者の生活に過度に干渉し、自律的な生活を損なうことがないよう配慮していますか。</t>
    <rPh sb="0" eb="3">
      <t>ジュウギョウシャ</t>
    </rPh>
    <phoneticPr fontId="9"/>
  </si>
  <si>
    <t>入居者が相互に社会関係を築き、自律的な日常生活を営むことを支援するよう、入居者の病状及び心身の状況等に応じ、従業者が適切な介護技術をもって行えるようにしていますか。</t>
    <rPh sb="54" eb="57">
      <t>ジュウギョウシャ</t>
    </rPh>
    <phoneticPr fontId="9"/>
  </si>
  <si>
    <t>（１）介護報酬の請求</t>
    <phoneticPr fontId="9"/>
  </si>
  <si>
    <t>現場の介護記録等と請求内容を、複数の従業者で確認して請求していますか。</t>
    <rPh sb="18" eb="21">
      <t>ジュウギョウシャ</t>
    </rPh>
    <phoneticPr fontId="9"/>
  </si>
  <si>
    <t>前年度の平均入所者数を基に、毎月１日から末日の暦月ごとの勤務実績から各職種の人員基準管理を行うことが必要です。</t>
    <rPh sb="23" eb="24">
      <t>レキ</t>
    </rPh>
    <rPh sb="24" eb="25">
      <t>ゲツ</t>
    </rPh>
    <phoneticPr fontId="9"/>
  </si>
  <si>
    <t>管理職・従業者の研修、個別ケアの推進、情報公開、苦情処理体制等、高齢者虐待の防止に向けた取組みをしていますか。</t>
    <rPh sb="4" eb="7">
      <t>ジュウギョウシャ</t>
    </rPh>
    <phoneticPr fontId="9"/>
  </si>
  <si>
    <t>（Ⅰ）（Ⅱ）共通
入所前に居宅を訪問した場合は入所日に算定し、入所後に訪問した場合は訪問日に算定していますか。</t>
    <rPh sb="6" eb="8">
      <t>キョウツウ</t>
    </rPh>
    <rPh sb="9" eb="11">
      <t>ニュウショ</t>
    </rPh>
    <rPh sb="11" eb="12">
      <t>マエ</t>
    </rPh>
    <rPh sb="13" eb="15">
      <t>キョタク</t>
    </rPh>
    <rPh sb="16" eb="18">
      <t>ホウモン</t>
    </rPh>
    <rPh sb="20" eb="22">
      <t>バアイ</t>
    </rPh>
    <rPh sb="23" eb="25">
      <t>ニュウショ</t>
    </rPh>
    <rPh sb="25" eb="26">
      <t>ヒ</t>
    </rPh>
    <rPh sb="27" eb="29">
      <t>サンテイ</t>
    </rPh>
    <rPh sb="31" eb="33">
      <t>ニュウショ</t>
    </rPh>
    <rPh sb="33" eb="34">
      <t>ゴ</t>
    </rPh>
    <rPh sb="35" eb="37">
      <t>ホウモン</t>
    </rPh>
    <rPh sb="39" eb="41">
      <t>バアイ</t>
    </rPh>
    <rPh sb="42" eb="45">
      <t>ホウモンビ</t>
    </rPh>
    <rPh sb="46" eb="48">
      <t>サンテイ</t>
    </rPh>
    <phoneticPr fontId="9"/>
  </si>
  <si>
    <t>（Ⅰ）（Ⅱ）共通
病院又は診療所のみを訪問し居宅を訪問しない場合、他の介護保険施設のみを訪問し居宅を訪問しない場合、予定の変更に伴い入所しなかった場合は算定していませんか。　＊算定していない場合は○</t>
    <rPh sb="9" eb="11">
      <t>ビョウイン</t>
    </rPh>
    <rPh sb="11" eb="12">
      <t>マタ</t>
    </rPh>
    <rPh sb="13" eb="16">
      <t>シンリョウジョ</t>
    </rPh>
    <rPh sb="19" eb="21">
      <t>ホウモン</t>
    </rPh>
    <rPh sb="22" eb="24">
      <t>キョタク</t>
    </rPh>
    <rPh sb="25" eb="27">
      <t>ホウモン</t>
    </rPh>
    <rPh sb="33" eb="34">
      <t>タ</t>
    </rPh>
    <rPh sb="44" eb="46">
      <t>ホウモン</t>
    </rPh>
    <rPh sb="47" eb="49">
      <t>キョタク</t>
    </rPh>
    <rPh sb="50" eb="52">
      <t>ホウモン</t>
    </rPh>
    <rPh sb="55" eb="57">
      <t>バアイ</t>
    </rPh>
    <rPh sb="58" eb="60">
      <t>ヨテイ</t>
    </rPh>
    <rPh sb="61" eb="63">
      <t>ヘンコウ</t>
    </rPh>
    <rPh sb="64" eb="65">
      <t>トモナ</t>
    </rPh>
    <rPh sb="66" eb="68">
      <t>ニュウショ</t>
    </rPh>
    <phoneticPr fontId="9"/>
  </si>
  <si>
    <t>（Ⅰ）（Ⅱ）共通
指導日及び指導内容の要点を診療録等に記載していますか。</t>
    <rPh sb="9" eb="11">
      <t>シドウ</t>
    </rPh>
    <phoneticPr fontId="9"/>
  </si>
  <si>
    <t>③</t>
    <phoneticPr fontId="9"/>
  </si>
  <si>
    <t xml:space="preserve">入所者及びその家族からの苦情に迅速かつ適切に対応するために、必要な措置を講じていますか。
</t>
    <phoneticPr fontId="9"/>
  </si>
  <si>
    <t xml:space="preserve">従業者及び退職した者が、業務上知り得た入所者やその家族の秘密を漏らすことがないよう、必要な措置を講じていますか。
</t>
    <phoneticPr fontId="9"/>
  </si>
  <si>
    <t xml:space="preserve">提供したサービスに関する入所者からの苦情に関して、市町村等が派遣する者が相談及び援助を行う事業、その他の市町村が実施する事業に協力するよう努めていますか。
</t>
    <phoneticPr fontId="9"/>
  </si>
  <si>
    <t xml:space="preserve">事故が発生した場合の対応、事故発生の防止のための指針が整備されていますか。
</t>
    <phoneticPr fontId="9"/>
  </si>
  <si>
    <t>⑭</t>
    <phoneticPr fontId="9"/>
  </si>
  <si>
    <t>医師の指示に基づき、医師、歯科医師、管理栄養士、看護師、言語聴覚士、介護支援専門員その他の職種の者が共同して、現に経管により食事を摂取している入所者ごとに経口による食事の摂取を進めるための経口移行計画を作成していますか。</t>
    <phoneticPr fontId="9"/>
  </si>
  <si>
    <t>経口移行計画に従い、医師の指示を受けた管理栄養士又は栄養士による栄養管理及び言語聴覚士又は看護職員による支援が行われていますか。</t>
    <rPh sb="0" eb="2">
      <t>ケイコウ</t>
    </rPh>
    <rPh sb="2" eb="4">
      <t>イコウ</t>
    </rPh>
    <rPh sb="4" eb="6">
      <t>ケイカク</t>
    </rPh>
    <rPh sb="7" eb="8">
      <t>シタガ</t>
    </rPh>
    <rPh sb="10" eb="12">
      <t>イシ</t>
    </rPh>
    <rPh sb="13" eb="15">
      <t>シジ</t>
    </rPh>
    <rPh sb="16" eb="17">
      <t>ウ</t>
    </rPh>
    <rPh sb="19" eb="21">
      <t>カンリ</t>
    </rPh>
    <rPh sb="21" eb="24">
      <t>エイヨウシ</t>
    </rPh>
    <rPh sb="24" eb="25">
      <t>マタ</t>
    </rPh>
    <rPh sb="26" eb="29">
      <t>エイヨウシ</t>
    </rPh>
    <rPh sb="32" eb="34">
      <t>エイヨウ</t>
    </rPh>
    <rPh sb="34" eb="36">
      <t>カンリ</t>
    </rPh>
    <rPh sb="36" eb="37">
      <t>オヨ</t>
    </rPh>
    <rPh sb="38" eb="43">
      <t>ゲンゴチョウカクシ</t>
    </rPh>
    <rPh sb="43" eb="44">
      <t>マタ</t>
    </rPh>
    <rPh sb="45" eb="47">
      <t>カンゴ</t>
    </rPh>
    <rPh sb="47" eb="49">
      <t>ショクイン</t>
    </rPh>
    <rPh sb="52" eb="54">
      <t>シエン</t>
    </rPh>
    <rPh sb="55" eb="56">
      <t>オコナ</t>
    </rPh>
    <phoneticPr fontId="9"/>
  </si>
  <si>
    <t>経口移行計画に基づき管理栄養士又は栄養士が行う栄養管理及び言語聴覚士又は看護職員が行う支援が、当該計画が作成され、入所者又はその家族に説明し、同意を得られた日から起算して180日以内の期間に限り、算定していますか。</t>
    <phoneticPr fontId="9"/>
  </si>
  <si>
    <t>経口移行加算を180日にわたり算定した後、経口摂取に移行できなかった場合に、期間を空けて再度経口摂取に移行するために栄養管理及び支援を実施した場合は算定していませんか。</t>
    <rPh sb="0" eb="2">
      <t>ケイコウ</t>
    </rPh>
    <rPh sb="2" eb="4">
      <t>イコウ</t>
    </rPh>
    <rPh sb="4" eb="6">
      <t>カサン</t>
    </rPh>
    <rPh sb="10" eb="11">
      <t>ニチ</t>
    </rPh>
    <rPh sb="15" eb="17">
      <t>サンテイ</t>
    </rPh>
    <rPh sb="19" eb="20">
      <t>アト</t>
    </rPh>
    <rPh sb="21" eb="23">
      <t>ケイコウ</t>
    </rPh>
    <rPh sb="23" eb="25">
      <t>セッシュ</t>
    </rPh>
    <rPh sb="26" eb="28">
      <t>イコウ</t>
    </rPh>
    <rPh sb="34" eb="36">
      <t>バアイ</t>
    </rPh>
    <rPh sb="38" eb="40">
      <t>キカン</t>
    </rPh>
    <rPh sb="41" eb="42">
      <t>ア</t>
    </rPh>
    <rPh sb="44" eb="46">
      <t>サイド</t>
    </rPh>
    <rPh sb="46" eb="48">
      <t>ケイコウ</t>
    </rPh>
    <rPh sb="48" eb="50">
      <t>セッシュ</t>
    </rPh>
    <rPh sb="51" eb="53">
      <t>イコウ</t>
    </rPh>
    <rPh sb="58" eb="60">
      <t>エイヨウ</t>
    </rPh>
    <rPh sb="60" eb="62">
      <t>カンリ</t>
    </rPh>
    <rPh sb="62" eb="63">
      <t>オヨ</t>
    </rPh>
    <rPh sb="64" eb="66">
      <t>シエン</t>
    </rPh>
    <rPh sb="67" eb="69">
      <t>ジッシ</t>
    </rPh>
    <rPh sb="71" eb="73">
      <t>バアイ</t>
    </rPh>
    <rPh sb="74" eb="76">
      <t>サンテイ</t>
    </rPh>
    <phoneticPr fontId="9"/>
  </si>
  <si>
    <t>入所者の口腔の状態に応じて、介護支援専門員を通じて主治の歯科医師への情報提供を実施するなどの適切な措置を講じていますか。</t>
    <rPh sb="0" eb="3">
      <t>ニュウショシャ</t>
    </rPh>
    <rPh sb="4" eb="6">
      <t>コウクウ</t>
    </rPh>
    <rPh sb="7" eb="9">
      <t>ジョウタイ</t>
    </rPh>
    <rPh sb="10" eb="11">
      <t>オウ</t>
    </rPh>
    <rPh sb="14" eb="16">
      <t>カイゴ</t>
    </rPh>
    <rPh sb="16" eb="18">
      <t>シエン</t>
    </rPh>
    <rPh sb="18" eb="21">
      <t>センモンイン</t>
    </rPh>
    <rPh sb="22" eb="23">
      <t>ツウ</t>
    </rPh>
    <rPh sb="25" eb="27">
      <t>ヌシハル</t>
    </rPh>
    <rPh sb="28" eb="30">
      <t>シカ</t>
    </rPh>
    <rPh sb="30" eb="32">
      <t>イシ</t>
    </rPh>
    <rPh sb="34" eb="36">
      <t>ジョウホウ</t>
    </rPh>
    <rPh sb="36" eb="38">
      <t>テイキョウ</t>
    </rPh>
    <rPh sb="39" eb="41">
      <t>ジッシ</t>
    </rPh>
    <rPh sb="46" eb="48">
      <t>テキセツ</t>
    </rPh>
    <rPh sb="49" eb="51">
      <t>ソチ</t>
    </rPh>
    <rPh sb="52" eb="53">
      <t>コウ</t>
    </rPh>
    <phoneticPr fontId="9"/>
  </si>
  <si>
    <t>経口維持計画に従い、医師又は歯科医師の指示を受けた管理栄養士又は栄養士が、栄養管理を行っていますか。</t>
    <rPh sb="0" eb="2">
      <t>ケイコウ</t>
    </rPh>
    <rPh sb="2" eb="4">
      <t>イジ</t>
    </rPh>
    <rPh sb="4" eb="6">
      <t>ケイカク</t>
    </rPh>
    <rPh sb="7" eb="8">
      <t>シタガ</t>
    </rPh>
    <rPh sb="10" eb="12">
      <t>イシ</t>
    </rPh>
    <rPh sb="12" eb="13">
      <t>マタ</t>
    </rPh>
    <rPh sb="14" eb="16">
      <t>シカ</t>
    </rPh>
    <rPh sb="16" eb="18">
      <t>イシ</t>
    </rPh>
    <rPh sb="19" eb="21">
      <t>シジ</t>
    </rPh>
    <rPh sb="22" eb="23">
      <t>ウ</t>
    </rPh>
    <rPh sb="25" eb="27">
      <t>カンリ</t>
    </rPh>
    <rPh sb="27" eb="30">
      <t>エイヨウシ</t>
    </rPh>
    <rPh sb="30" eb="31">
      <t>マタ</t>
    </rPh>
    <rPh sb="32" eb="35">
      <t>エイヨウシ</t>
    </rPh>
    <rPh sb="37" eb="39">
      <t>エイヨウ</t>
    </rPh>
    <rPh sb="39" eb="41">
      <t>カンリ</t>
    </rPh>
    <rPh sb="42" eb="43">
      <t>オコナ</t>
    </rPh>
    <phoneticPr fontId="9"/>
  </si>
  <si>
    <t>経口維持計画に従い歯科医師が上記の指示を行う場合は、当該指示を受ける管理栄養士等が、対象となる入所者に対する療養のために必要な栄養の指導を行うにあたり、主治の医師の指導を受けていますか。</t>
    <rPh sb="0" eb="2">
      <t>ケイコウ</t>
    </rPh>
    <rPh sb="2" eb="4">
      <t>イジ</t>
    </rPh>
    <rPh sb="4" eb="6">
      <t>ケイカク</t>
    </rPh>
    <rPh sb="7" eb="8">
      <t>シタガ</t>
    </rPh>
    <rPh sb="9" eb="11">
      <t>シカ</t>
    </rPh>
    <rPh sb="11" eb="13">
      <t>イシ</t>
    </rPh>
    <rPh sb="14" eb="16">
      <t>ジョウキ</t>
    </rPh>
    <rPh sb="17" eb="19">
      <t>シジ</t>
    </rPh>
    <rPh sb="20" eb="21">
      <t>オコナ</t>
    </rPh>
    <rPh sb="22" eb="24">
      <t>バアイ</t>
    </rPh>
    <rPh sb="26" eb="28">
      <t>トウガイ</t>
    </rPh>
    <rPh sb="28" eb="30">
      <t>シジ</t>
    </rPh>
    <rPh sb="31" eb="32">
      <t>ウ</t>
    </rPh>
    <rPh sb="34" eb="36">
      <t>カンリ</t>
    </rPh>
    <rPh sb="36" eb="39">
      <t>エイヨウシ</t>
    </rPh>
    <rPh sb="39" eb="40">
      <t>トウ</t>
    </rPh>
    <rPh sb="42" eb="44">
      <t>タイショウ</t>
    </rPh>
    <rPh sb="47" eb="50">
      <t>ニュウショシャ</t>
    </rPh>
    <rPh sb="51" eb="52">
      <t>タイ</t>
    </rPh>
    <rPh sb="54" eb="56">
      <t>リョウヨウ</t>
    </rPh>
    <rPh sb="60" eb="62">
      <t>ヒツヨウ</t>
    </rPh>
    <rPh sb="63" eb="65">
      <t>エイヨウ</t>
    </rPh>
    <rPh sb="66" eb="68">
      <t>シドウ</t>
    </rPh>
    <rPh sb="69" eb="70">
      <t>オコナ</t>
    </rPh>
    <rPh sb="76" eb="78">
      <t>ヌシハル</t>
    </rPh>
    <rPh sb="79" eb="81">
      <t>イシ</t>
    </rPh>
    <rPh sb="82" eb="84">
      <t>シドウ</t>
    </rPh>
    <rPh sb="85" eb="86">
      <t>ウ</t>
    </rPh>
    <phoneticPr fontId="9"/>
  </si>
  <si>
    <t>当初の経口維持計画が作成され、当該計画を入所者又はその家族に説明し、同意を得られた日の属する月から起算して６月以内の期間に限り、算定していますか。</t>
    <rPh sb="0" eb="2">
      <t>トウショ</t>
    </rPh>
    <rPh sb="3" eb="5">
      <t>ケイコウ</t>
    </rPh>
    <rPh sb="5" eb="7">
      <t>イジ</t>
    </rPh>
    <rPh sb="7" eb="9">
      <t>ケイカク</t>
    </rPh>
    <rPh sb="10" eb="12">
      <t>サクセイ</t>
    </rPh>
    <rPh sb="15" eb="17">
      <t>トウガイ</t>
    </rPh>
    <rPh sb="17" eb="19">
      <t>ケイカク</t>
    </rPh>
    <rPh sb="20" eb="23">
      <t>ニュウショシャ</t>
    </rPh>
    <rPh sb="23" eb="24">
      <t>マタ</t>
    </rPh>
    <rPh sb="27" eb="29">
      <t>カゾク</t>
    </rPh>
    <rPh sb="30" eb="32">
      <t>セツメイ</t>
    </rPh>
    <rPh sb="34" eb="36">
      <t>ドウイ</t>
    </rPh>
    <rPh sb="37" eb="38">
      <t>エ</t>
    </rPh>
    <rPh sb="41" eb="42">
      <t>ヒ</t>
    </rPh>
    <rPh sb="43" eb="44">
      <t>ゾク</t>
    </rPh>
    <rPh sb="46" eb="47">
      <t>ツキ</t>
    </rPh>
    <rPh sb="49" eb="51">
      <t>キサン</t>
    </rPh>
    <rPh sb="54" eb="55">
      <t>ツキ</t>
    </rPh>
    <rPh sb="55" eb="57">
      <t>イナイ</t>
    </rPh>
    <rPh sb="58" eb="60">
      <t>キカン</t>
    </rPh>
    <rPh sb="61" eb="62">
      <t>カギ</t>
    </rPh>
    <rPh sb="64" eb="66">
      <t>サンテイ</t>
    </rPh>
    <phoneticPr fontId="9"/>
  </si>
  <si>
    <t>当初の経口維持計画の同意を得られた日の属する月から６月を超えているが、継続して経口による食事の摂取を進めるための特別な管理が必要なものと医師又は歯科医師の指示がなされていますか。</t>
    <rPh sb="0" eb="2">
      <t>トウショ</t>
    </rPh>
    <rPh sb="3" eb="5">
      <t>ケイコウ</t>
    </rPh>
    <rPh sb="5" eb="7">
      <t>イジ</t>
    </rPh>
    <rPh sb="7" eb="9">
      <t>ケイカク</t>
    </rPh>
    <rPh sb="10" eb="12">
      <t>ドウイ</t>
    </rPh>
    <rPh sb="13" eb="14">
      <t>エ</t>
    </rPh>
    <rPh sb="17" eb="18">
      <t>ヒ</t>
    </rPh>
    <rPh sb="19" eb="20">
      <t>ゾク</t>
    </rPh>
    <rPh sb="22" eb="23">
      <t>ツキ</t>
    </rPh>
    <rPh sb="26" eb="27">
      <t>ツキ</t>
    </rPh>
    <rPh sb="28" eb="29">
      <t>コ</t>
    </rPh>
    <rPh sb="35" eb="37">
      <t>ケイゾク</t>
    </rPh>
    <rPh sb="39" eb="41">
      <t>ケイコウ</t>
    </rPh>
    <rPh sb="44" eb="46">
      <t>ショクジ</t>
    </rPh>
    <rPh sb="47" eb="49">
      <t>セッシュ</t>
    </rPh>
    <rPh sb="50" eb="51">
      <t>スス</t>
    </rPh>
    <rPh sb="56" eb="58">
      <t>トクベツ</t>
    </rPh>
    <rPh sb="59" eb="61">
      <t>カンリ</t>
    </rPh>
    <rPh sb="62" eb="64">
      <t>ヒツヨウ</t>
    </rPh>
    <rPh sb="68" eb="70">
      <t>イシ</t>
    </rPh>
    <rPh sb="70" eb="71">
      <t>マタ</t>
    </rPh>
    <rPh sb="72" eb="74">
      <t>シカ</t>
    </rPh>
    <rPh sb="74" eb="76">
      <t>イシ</t>
    </rPh>
    <rPh sb="77" eb="79">
      <t>シジ</t>
    </rPh>
    <phoneticPr fontId="9"/>
  </si>
  <si>
    <t>やむを得ない理由により、食事の観察及び会議等に参加するべき者の参加が得られなかった場合は、その結果について終了後速やかに情報共有を行っていますか。</t>
    <rPh sb="3" eb="4">
      <t>エ</t>
    </rPh>
    <rPh sb="6" eb="8">
      <t>リユウ</t>
    </rPh>
    <rPh sb="12" eb="14">
      <t>ショクジ</t>
    </rPh>
    <rPh sb="15" eb="17">
      <t>カンサツ</t>
    </rPh>
    <rPh sb="17" eb="18">
      <t>オヨ</t>
    </rPh>
    <rPh sb="19" eb="21">
      <t>カイギ</t>
    </rPh>
    <rPh sb="21" eb="22">
      <t>トウ</t>
    </rPh>
    <rPh sb="23" eb="25">
      <t>サンカ</t>
    </rPh>
    <rPh sb="29" eb="30">
      <t>モノ</t>
    </rPh>
    <rPh sb="31" eb="33">
      <t>サンカ</t>
    </rPh>
    <rPh sb="34" eb="35">
      <t>エ</t>
    </rPh>
    <rPh sb="41" eb="43">
      <t>バアイ</t>
    </rPh>
    <rPh sb="47" eb="49">
      <t>ケッカ</t>
    </rPh>
    <rPh sb="53" eb="56">
      <t>シュウリョウゴ</t>
    </rPh>
    <rPh sb="56" eb="57">
      <t>スミ</t>
    </rPh>
    <rPh sb="60" eb="62">
      <t>ジョウホウ</t>
    </rPh>
    <rPh sb="62" eb="64">
      <t>キョウユウ</t>
    </rPh>
    <rPh sb="65" eb="66">
      <t>オコナ</t>
    </rPh>
    <phoneticPr fontId="9"/>
  </si>
  <si>
    <t>別の告示に定める入所定員超過減算・人員基準欠如減算に該当していませんか。</t>
    <rPh sb="0" eb="1">
      <t>ベツ</t>
    </rPh>
    <rPh sb="2" eb="4">
      <t>コクジ</t>
    </rPh>
    <rPh sb="5" eb="6">
      <t>サダ</t>
    </rPh>
    <rPh sb="8" eb="10">
      <t>ニュウショ</t>
    </rPh>
    <rPh sb="10" eb="12">
      <t>テイイン</t>
    </rPh>
    <rPh sb="12" eb="14">
      <t>チョウカ</t>
    </rPh>
    <rPh sb="14" eb="16">
      <t>ゲンサン</t>
    </rPh>
    <rPh sb="17" eb="19">
      <t>ジンイン</t>
    </rPh>
    <rPh sb="19" eb="21">
      <t>キジュン</t>
    </rPh>
    <rPh sb="21" eb="23">
      <t>ケツジョ</t>
    </rPh>
    <rPh sb="23" eb="25">
      <t>ゲンサン</t>
    </rPh>
    <rPh sb="26" eb="28">
      <t>ガイトウ</t>
    </rPh>
    <phoneticPr fontId="9"/>
  </si>
  <si>
    <t>（Ⅰ）（Ⅱ）共通
入所前後訪問指導は、入所者及びその家族等のいずれにも行っていますか。</t>
    <rPh sb="9" eb="11">
      <t>ニュウショ</t>
    </rPh>
    <rPh sb="11" eb="13">
      <t>ゼンゴ</t>
    </rPh>
    <rPh sb="13" eb="15">
      <t>ホウモン</t>
    </rPh>
    <rPh sb="15" eb="17">
      <t>シドウ</t>
    </rPh>
    <rPh sb="19" eb="22">
      <t>ニュウショシャ</t>
    </rPh>
    <phoneticPr fontId="9"/>
  </si>
  <si>
    <t>⑥に該当する場合については、医師の指示を概ね２週間毎に受けていますか。</t>
    <phoneticPr fontId="9"/>
  </si>
  <si>
    <t>経口からの食事が可能となり、経管栄養を終了した以降は算定を止めていますか。</t>
    <rPh sb="0" eb="2">
      <t>ケイコウ</t>
    </rPh>
    <rPh sb="5" eb="7">
      <t>ショクジ</t>
    </rPh>
    <rPh sb="8" eb="10">
      <t>カノウ</t>
    </rPh>
    <rPh sb="14" eb="18">
      <t>ケイカンエイヨウ</t>
    </rPh>
    <rPh sb="19" eb="21">
      <t>シュウリョウ</t>
    </rPh>
    <rPh sb="23" eb="25">
      <t>イコウ</t>
    </rPh>
    <rPh sb="26" eb="28">
      <t>サンテイ</t>
    </rPh>
    <rPh sb="29" eb="30">
      <t>ヤ</t>
    </rPh>
    <phoneticPr fontId="9"/>
  </si>
  <si>
    <t>１人の医師又は医師の指示を受けた理学療法士、作業療法士又は言語聴覚士が１人の利用者に対して行った場合にのみ算定していますか。</t>
    <rPh sb="1" eb="2">
      <t>ヒト</t>
    </rPh>
    <rPh sb="3" eb="5">
      <t>イシ</t>
    </rPh>
    <rPh sb="5" eb="6">
      <t>マタ</t>
    </rPh>
    <rPh sb="7" eb="9">
      <t>イシ</t>
    </rPh>
    <rPh sb="10" eb="12">
      <t>シジ</t>
    </rPh>
    <rPh sb="13" eb="14">
      <t>ウ</t>
    </rPh>
    <rPh sb="16" eb="18">
      <t>リガク</t>
    </rPh>
    <rPh sb="18" eb="21">
      <t>リョウホウシ</t>
    </rPh>
    <rPh sb="22" eb="24">
      <t>サギョウ</t>
    </rPh>
    <rPh sb="24" eb="27">
      <t>リョウホウシ</t>
    </rPh>
    <rPh sb="27" eb="28">
      <t>マタ</t>
    </rPh>
    <rPh sb="29" eb="34">
      <t>ゲンゴチョウカクシ</t>
    </rPh>
    <rPh sb="36" eb="37">
      <t>ヒト</t>
    </rPh>
    <rPh sb="38" eb="41">
      <t>リヨウシャ</t>
    </rPh>
    <rPh sb="42" eb="43">
      <t>タイ</t>
    </rPh>
    <rPh sb="45" eb="46">
      <t>オコナ</t>
    </rPh>
    <rPh sb="48" eb="50">
      <t>バアイ</t>
    </rPh>
    <rPh sb="53" eb="55">
      <t>サンテイ</t>
    </rPh>
    <phoneticPr fontId="9"/>
  </si>
  <si>
    <t>ＭＭＳＥ又はＨＤＳ-Ｒにおいて、おおむね５～25点に相当する者を対象としていますか。</t>
    <rPh sb="4" eb="5">
      <t>マタ</t>
    </rPh>
    <phoneticPr fontId="9"/>
  </si>
  <si>
    <t>当該リハビリテーションに係る記録（実施時間、訓練内容、訓練評価、担当者等）は入所者ごとに保管されていますか。</t>
    <phoneticPr fontId="9"/>
  </si>
  <si>
    <t>入所者に対する介護保健施設サービスの提供に関する次に掲げる記録を整備し、記録の種類に応じて定められた期間保存していますか。</t>
    <rPh sb="0" eb="2">
      <t>ニュウショ</t>
    </rPh>
    <rPh sb="7" eb="9">
      <t>カイゴ</t>
    </rPh>
    <rPh sb="9" eb="11">
      <t>ホケン</t>
    </rPh>
    <rPh sb="11" eb="13">
      <t>シセツ</t>
    </rPh>
    <rPh sb="18" eb="20">
      <t>テイキョウ</t>
    </rPh>
    <rPh sb="21" eb="22">
      <t>カン</t>
    </rPh>
    <phoneticPr fontId="9"/>
  </si>
  <si>
    <t>③</t>
    <phoneticPr fontId="9"/>
  </si>
  <si>
    <t>従業者全員の雇用契約書等の写し、資格証の写しを保管していますか。</t>
    <phoneticPr fontId="9"/>
  </si>
  <si>
    <t>従業者、施設及び構造設備並びに会計に関する諸記録を整備していますか。</t>
    <phoneticPr fontId="9"/>
  </si>
  <si>
    <t>要介護認定を受けていない入所申込者については、要介護認定の申請状況を確認し、申請が行われていない場合は、入所申込者の意思を踏まえて、速やかに当該申請が行われるよう必要な援助を行っていますか。</t>
    <rPh sb="31" eb="33">
      <t>ジョウキョウ</t>
    </rPh>
    <phoneticPr fontId="9"/>
  </si>
  <si>
    <t>新設又は増床分のベッドに関しては、前年度において１年未満の実績しかない場合は、新設又は増床の時点から６月未満の場合はベッド数の９０％を入所者数とし、６月以上１年未満の場合は直近の６月における入所延べ数を６月間の日数で除した数とする。
（以下、「Ⅰ　人員に関する報告」の入所者数はこの値を用いてください）</t>
    <phoneticPr fontId="9"/>
  </si>
  <si>
    <t>（作成にあたっては、別添「勤務形態一覧表の作成方法・常勤換算の算出方法」を参照してください）</t>
    <rPh sb="1" eb="3">
      <t>サクセイ</t>
    </rPh>
    <rPh sb="10" eb="12">
      <t>ベッテン</t>
    </rPh>
    <rPh sb="13" eb="15">
      <t>キンム</t>
    </rPh>
    <rPh sb="15" eb="17">
      <t>ケイタイ</t>
    </rPh>
    <rPh sb="17" eb="19">
      <t>イチラン</t>
    </rPh>
    <rPh sb="19" eb="20">
      <t>ヒョウ</t>
    </rPh>
    <rPh sb="21" eb="23">
      <t>サクセイ</t>
    </rPh>
    <rPh sb="23" eb="25">
      <t>ホウホウ</t>
    </rPh>
    <rPh sb="26" eb="28">
      <t>ジョウキン</t>
    </rPh>
    <rPh sb="28" eb="30">
      <t>カンサン</t>
    </rPh>
    <rPh sb="31" eb="33">
      <t>サンシュツ</t>
    </rPh>
    <rPh sb="33" eb="35">
      <t>ホウホウ</t>
    </rPh>
    <rPh sb="37" eb="39">
      <t>サンショウ</t>
    </rPh>
    <phoneticPr fontId="9"/>
  </si>
  <si>
    <t>（算定においては、入所日を含み、退所日を含まない）</t>
    <phoneticPr fontId="9"/>
  </si>
  <si>
    <t>勤務形態一覧表から当該月に理学療法士、作業療法士又は言語聴覚士が勤務する合計時間数を記入してください。（指定訪問リハビリテーションに勤務した時間は勤務延時間数に含むことはできません）</t>
    <phoneticPr fontId="9"/>
  </si>
  <si>
    <t>身体拘束を適切に取り扱わなかった場合、高齢者虐待に該当することもあり得るということを施設内に周知していますか。（「身体拘束ゼロへの手引き」等において「緊急やむを得ない場合」とされているものに限って、例外的に該当しないとされています）</t>
    <phoneticPr fontId="9"/>
  </si>
  <si>
    <t>食事は、入居者の意思を尊重し、また、その心身の状況に配慮した上で、できるだけ離床して共同生活室で行うことを支援していますか。（ただし、共同生活室での食事を強制してはなりません）</t>
    <phoneticPr fontId="9"/>
  </si>
  <si>
    <t>（Ⅰ）
入所期間が１月を超えると見込まれる入所予定者の入所予定日前30日から入所後７日までの間に、当該入所者が退所後生活する居宅を訪問し、退所を目的とした施設サービス計画の策定及び診療の方針の決定（以下「施設サービス計画の作成等」という）を行った場合に、入所中１回を限度に算定していますか。</t>
    <rPh sb="21" eb="23">
      <t>ニュウショ</t>
    </rPh>
    <rPh sb="23" eb="25">
      <t>ヨテイ</t>
    </rPh>
    <rPh sb="27" eb="29">
      <t>ニュウショ</t>
    </rPh>
    <rPh sb="29" eb="31">
      <t>ヨテイ</t>
    </rPh>
    <rPh sb="31" eb="32">
      <t>ビ</t>
    </rPh>
    <rPh sb="32" eb="33">
      <t>マエ</t>
    </rPh>
    <rPh sb="35" eb="36">
      <t>ニチ</t>
    </rPh>
    <rPh sb="38" eb="40">
      <t>ニュウショ</t>
    </rPh>
    <rPh sb="40" eb="41">
      <t>ゴ</t>
    </rPh>
    <rPh sb="42" eb="43">
      <t>ニチ</t>
    </rPh>
    <rPh sb="46" eb="47">
      <t>アイダ</t>
    </rPh>
    <rPh sb="55" eb="57">
      <t>タイショ</t>
    </rPh>
    <rPh sb="57" eb="58">
      <t>ゴ</t>
    </rPh>
    <rPh sb="58" eb="60">
      <t>セイカツ</t>
    </rPh>
    <rPh sb="69" eb="71">
      <t>タイショ</t>
    </rPh>
    <rPh sb="72" eb="74">
      <t>モクテキ</t>
    </rPh>
    <rPh sb="77" eb="79">
      <t>シセツ</t>
    </rPh>
    <rPh sb="83" eb="85">
      <t>ケイカク</t>
    </rPh>
    <rPh sb="86" eb="88">
      <t>サクテイ</t>
    </rPh>
    <rPh sb="88" eb="89">
      <t>オヨ</t>
    </rPh>
    <rPh sb="90" eb="92">
      <t>シンリョウ</t>
    </rPh>
    <rPh sb="93" eb="95">
      <t>ホウシン</t>
    </rPh>
    <rPh sb="96" eb="98">
      <t>ケッテイ</t>
    </rPh>
    <rPh sb="99" eb="101">
      <t>イカ</t>
    </rPh>
    <rPh sb="102" eb="104">
      <t>シセツ</t>
    </rPh>
    <rPh sb="108" eb="110">
      <t>ケイカク</t>
    </rPh>
    <rPh sb="111" eb="113">
      <t>サクセイ</t>
    </rPh>
    <rPh sb="113" eb="114">
      <t>トウ</t>
    </rPh>
    <rPh sb="120" eb="121">
      <t>オコナ</t>
    </rPh>
    <rPh sb="123" eb="125">
      <t>バアイ</t>
    </rPh>
    <phoneticPr fontId="9"/>
  </si>
  <si>
    <t>医師又は歯科医師の指示に基づき、医師、歯科医師、管理栄養士、看護師、介護支援専門員その他の職種の者が共同して、①の入所者ごとに経口による継続的な食事の摂取を進めるための特別な管理の方法を示した経口維持計画（以下「経口維持計画」という）を作成していますか。</t>
    <phoneticPr fontId="9"/>
  </si>
  <si>
    <t>食事の観察及び会議等の実施及び経口維持計画の作成に、医師（配置医師を除く）、歯科医師、歯科衛生士又は言語聴覚士のいずれか１名以上が加わっていますか。</t>
    <rPh sb="0" eb="2">
      <t>ショクジ</t>
    </rPh>
    <rPh sb="3" eb="5">
      <t>カンサツ</t>
    </rPh>
    <rPh sb="5" eb="6">
      <t>オヨ</t>
    </rPh>
    <rPh sb="7" eb="9">
      <t>カイギ</t>
    </rPh>
    <rPh sb="9" eb="10">
      <t>トウ</t>
    </rPh>
    <rPh sb="11" eb="13">
      <t>ジッシ</t>
    </rPh>
    <rPh sb="13" eb="14">
      <t>オヨ</t>
    </rPh>
    <rPh sb="15" eb="17">
      <t>ケイコウ</t>
    </rPh>
    <rPh sb="17" eb="19">
      <t>イジ</t>
    </rPh>
    <rPh sb="19" eb="21">
      <t>ケイカク</t>
    </rPh>
    <rPh sb="22" eb="24">
      <t>サクセイ</t>
    </rPh>
    <rPh sb="26" eb="28">
      <t>イシ</t>
    </rPh>
    <rPh sb="29" eb="31">
      <t>ハイチ</t>
    </rPh>
    <rPh sb="31" eb="33">
      <t>イシ</t>
    </rPh>
    <rPh sb="34" eb="35">
      <t>ノゾ</t>
    </rPh>
    <rPh sb="38" eb="40">
      <t>シカ</t>
    </rPh>
    <rPh sb="40" eb="42">
      <t>イシ</t>
    </rPh>
    <rPh sb="43" eb="45">
      <t>シカ</t>
    </rPh>
    <rPh sb="45" eb="48">
      <t>エイセイシ</t>
    </rPh>
    <rPh sb="48" eb="49">
      <t>マタ</t>
    </rPh>
    <rPh sb="50" eb="55">
      <t>ゲンゴチョウカクシ</t>
    </rPh>
    <rPh sb="61" eb="64">
      <t>メイイジョウ</t>
    </rPh>
    <rPh sb="65" eb="66">
      <t>クワ</t>
    </rPh>
    <phoneticPr fontId="9"/>
  </si>
  <si>
    <t>④</t>
    <phoneticPr fontId="9"/>
  </si>
  <si>
    <t>⑨</t>
    <phoneticPr fontId="9"/>
  </si>
  <si>
    <t>⑩</t>
    <phoneticPr fontId="9"/>
  </si>
  <si>
    <t>⑪</t>
    <phoneticPr fontId="9"/>
  </si>
  <si>
    <t>⑮</t>
    <phoneticPr fontId="9"/>
  </si>
  <si>
    <t>⑯</t>
    <phoneticPr fontId="9"/>
  </si>
  <si>
    <t>⑰</t>
    <phoneticPr fontId="9"/>
  </si>
  <si>
    <t>ただし、複数の医師が勤務する形態であり、このうち1人の医師が入所者全員の病状等を把握し施設療養全体の管理に責任を持つ場合で、入所者の処遇が適切に行なわれると認められるときは、常勤の医師１人とあるのは、常勤換算で医師１人として差し支えありません。</t>
    <rPh sb="4" eb="6">
      <t>フクスウ</t>
    </rPh>
    <rPh sb="7" eb="9">
      <t>イシ</t>
    </rPh>
    <rPh sb="10" eb="12">
      <t>キンム</t>
    </rPh>
    <rPh sb="14" eb="16">
      <t>ケイタイ</t>
    </rPh>
    <rPh sb="25" eb="26">
      <t>ニン</t>
    </rPh>
    <rPh sb="27" eb="29">
      <t>イシ</t>
    </rPh>
    <rPh sb="30" eb="33">
      <t>ニュウショシャ</t>
    </rPh>
    <rPh sb="33" eb="35">
      <t>ゼンイン</t>
    </rPh>
    <rPh sb="36" eb="39">
      <t>ビョウジョウトウ</t>
    </rPh>
    <rPh sb="40" eb="42">
      <t>ハアク</t>
    </rPh>
    <rPh sb="43" eb="45">
      <t>シセツ</t>
    </rPh>
    <rPh sb="45" eb="47">
      <t>リョウヨウ</t>
    </rPh>
    <rPh sb="47" eb="49">
      <t>ゼンタイ</t>
    </rPh>
    <rPh sb="50" eb="52">
      <t>カンリ</t>
    </rPh>
    <rPh sb="53" eb="55">
      <t>セキニン</t>
    </rPh>
    <rPh sb="56" eb="57">
      <t>モ</t>
    </rPh>
    <rPh sb="58" eb="60">
      <t>バアイ</t>
    </rPh>
    <rPh sb="62" eb="65">
      <t>ニュウショシャ</t>
    </rPh>
    <rPh sb="66" eb="68">
      <t>ショグウ</t>
    </rPh>
    <rPh sb="69" eb="71">
      <t>テキセツ</t>
    </rPh>
    <rPh sb="72" eb="73">
      <t>オコ</t>
    </rPh>
    <rPh sb="78" eb="79">
      <t>ミト</t>
    </rPh>
    <rPh sb="87" eb="89">
      <t>ジョウキン</t>
    </rPh>
    <rPh sb="90" eb="92">
      <t>イシ</t>
    </rPh>
    <rPh sb="93" eb="94">
      <t>ニン</t>
    </rPh>
    <rPh sb="100" eb="101">
      <t>ジョウ</t>
    </rPh>
    <rPh sb="101" eb="102">
      <t>キン</t>
    </rPh>
    <rPh sb="102" eb="104">
      <t>カンサン</t>
    </rPh>
    <rPh sb="105" eb="107">
      <t>イシ</t>
    </rPh>
    <rPh sb="108" eb="109">
      <t>ニン</t>
    </rPh>
    <rPh sb="112" eb="113">
      <t>サ</t>
    </rPh>
    <rPh sb="114" eb="115">
      <t>ツカ</t>
    </rPh>
    <phoneticPr fontId="9"/>
  </si>
  <si>
    <t>身体的拘束等の適正化のための指針を整備していますか。</t>
    <rPh sb="0" eb="3">
      <t>シンタイテキ</t>
    </rPh>
    <rPh sb="3" eb="6">
      <t>コウソクトウ</t>
    </rPh>
    <rPh sb="7" eb="10">
      <t>テキセイカ</t>
    </rPh>
    <rPh sb="14" eb="16">
      <t>シシン</t>
    </rPh>
    <rPh sb="17" eb="19">
      <t>セイビ</t>
    </rPh>
    <phoneticPr fontId="9"/>
  </si>
  <si>
    <t>⑦</t>
    <phoneticPr fontId="9"/>
  </si>
  <si>
    <t>外泊時在宅サービスの提供を行うに当たっては、その病状及び身体の状況に照らし、医師、看護･介護職員、支援相談員、介護支援専門員等により、その居宅において在宅サービスを行なう必要性があるかどうか検討していますか。</t>
    <rPh sb="0" eb="2">
      <t>ガイハク</t>
    </rPh>
    <rPh sb="2" eb="3">
      <t>ジ</t>
    </rPh>
    <rPh sb="3" eb="5">
      <t>ザイタク</t>
    </rPh>
    <rPh sb="10" eb="12">
      <t>テイキョウ</t>
    </rPh>
    <rPh sb="13" eb="14">
      <t>オコナ</t>
    </rPh>
    <rPh sb="16" eb="17">
      <t>ア</t>
    </rPh>
    <rPh sb="24" eb="26">
      <t>ビョウジョウ</t>
    </rPh>
    <rPh sb="26" eb="27">
      <t>オヨ</t>
    </rPh>
    <rPh sb="28" eb="30">
      <t>シンタイ</t>
    </rPh>
    <rPh sb="31" eb="33">
      <t>ジョウキョウ</t>
    </rPh>
    <rPh sb="34" eb="35">
      <t>テ</t>
    </rPh>
    <rPh sb="38" eb="40">
      <t>イシ</t>
    </rPh>
    <rPh sb="41" eb="43">
      <t>カンゴ</t>
    </rPh>
    <rPh sb="44" eb="46">
      <t>カイゴ</t>
    </rPh>
    <rPh sb="46" eb="48">
      <t>ショクイン</t>
    </rPh>
    <rPh sb="49" eb="51">
      <t>シエン</t>
    </rPh>
    <rPh sb="51" eb="54">
      <t>ソウダンイン</t>
    </rPh>
    <rPh sb="55" eb="57">
      <t>カイゴ</t>
    </rPh>
    <rPh sb="57" eb="59">
      <t>シエン</t>
    </rPh>
    <rPh sb="59" eb="63">
      <t>センモンイントウ</t>
    </rPh>
    <rPh sb="69" eb="71">
      <t>キョタク</t>
    </rPh>
    <rPh sb="75" eb="77">
      <t>ザイタク</t>
    </rPh>
    <rPh sb="82" eb="83">
      <t>オコ</t>
    </rPh>
    <rPh sb="85" eb="88">
      <t>ヒツヨウセイ</t>
    </rPh>
    <rPh sb="95" eb="97">
      <t>ケントウ</t>
    </rPh>
    <phoneticPr fontId="9"/>
  </si>
  <si>
    <t>外泊時在宅サービスの提供に当たっては、施設の介護支援専門員が、外泊時利用サービスに係る在宅サービスの計画を作成するとともに。従業者又は指定居宅サービス事業者等との連絡調整を行い、その利用者が可能な限りその居宅において、その有する能力に応じ、自立した日常生活を営むことが出来るように配慮した計画を作成していますか。</t>
    <rPh sb="19" eb="21">
      <t>シセツ</t>
    </rPh>
    <rPh sb="22" eb="24">
      <t>カイゴ</t>
    </rPh>
    <rPh sb="24" eb="26">
      <t>シエン</t>
    </rPh>
    <rPh sb="26" eb="29">
      <t>センモンイン</t>
    </rPh>
    <rPh sb="31" eb="33">
      <t>ガイハク</t>
    </rPh>
    <rPh sb="33" eb="34">
      <t>ジ</t>
    </rPh>
    <rPh sb="34" eb="36">
      <t>リヨウ</t>
    </rPh>
    <rPh sb="41" eb="42">
      <t>カカ</t>
    </rPh>
    <rPh sb="43" eb="45">
      <t>ザイタク</t>
    </rPh>
    <rPh sb="50" eb="52">
      <t>ケイカク</t>
    </rPh>
    <rPh sb="53" eb="55">
      <t>サクセイ</t>
    </rPh>
    <rPh sb="62" eb="65">
      <t>ジュウギョウシャ</t>
    </rPh>
    <rPh sb="65" eb="66">
      <t>マタ</t>
    </rPh>
    <rPh sb="67" eb="69">
      <t>シテイ</t>
    </rPh>
    <rPh sb="69" eb="71">
      <t>キョタク</t>
    </rPh>
    <rPh sb="75" eb="79">
      <t>ジギョウシャトウ</t>
    </rPh>
    <rPh sb="81" eb="83">
      <t>レンラク</t>
    </rPh>
    <rPh sb="83" eb="85">
      <t>チョウセイ</t>
    </rPh>
    <rPh sb="86" eb="87">
      <t>オコナ</t>
    </rPh>
    <rPh sb="91" eb="94">
      <t>リヨウシャ</t>
    </rPh>
    <rPh sb="95" eb="97">
      <t>カノウ</t>
    </rPh>
    <rPh sb="98" eb="99">
      <t>カギ</t>
    </rPh>
    <rPh sb="102" eb="104">
      <t>キョタク</t>
    </rPh>
    <rPh sb="111" eb="112">
      <t>ユウ</t>
    </rPh>
    <rPh sb="114" eb="116">
      <t>ノウリョク</t>
    </rPh>
    <rPh sb="117" eb="118">
      <t>オウ</t>
    </rPh>
    <rPh sb="120" eb="122">
      <t>ジリツ</t>
    </rPh>
    <rPh sb="124" eb="126">
      <t>ニチジョウ</t>
    </rPh>
    <rPh sb="126" eb="128">
      <t>セイカツ</t>
    </rPh>
    <rPh sb="129" eb="130">
      <t>イトナ</t>
    </rPh>
    <rPh sb="134" eb="136">
      <t>デキ</t>
    </rPh>
    <rPh sb="140" eb="142">
      <t>ハイリョ</t>
    </rPh>
    <rPh sb="144" eb="146">
      <t>ケイカク</t>
    </rPh>
    <rPh sb="147" eb="149">
      <t>サクセイ</t>
    </rPh>
    <phoneticPr fontId="9"/>
  </si>
  <si>
    <t>当該入所者又は家族に対し、退所が見込まれる者を試行的に退所させ、施設が居宅サービスを提供する等の加算の趣旨を十分説明し、同意を得た上で実施していますか。</t>
    <rPh sb="0" eb="2">
      <t>トウガイ</t>
    </rPh>
    <rPh sb="2" eb="5">
      <t>ニュウショシャ</t>
    </rPh>
    <rPh sb="5" eb="6">
      <t>マタ</t>
    </rPh>
    <rPh sb="7" eb="9">
      <t>カゾク</t>
    </rPh>
    <rPh sb="10" eb="11">
      <t>タイ</t>
    </rPh>
    <rPh sb="13" eb="15">
      <t>タイショ</t>
    </rPh>
    <rPh sb="16" eb="18">
      <t>ミコ</t>
    </rPh>
    <rPh sb="21" eb="22">
      <t>モノ</t>
    </rPh>
    <rPh sb="23" eb="26">
      <t>シコウテキ</t>
    </rPh>
    <rPh sb="27" eb="29">
      <t>タイショ</t>
    </rPh>
    <rPh sb="32" eb="34">
      <t>シセツ</t>
    </rPh>
    <rPh sb="35" eb="37">
      <t>キョタク</t>
    </rPh>
    <rPh sb="42" eb="44">
      <t>テイキョウ</t>
    </rPh>
    <rPh sb="46" eb="47">
      <t>トウ</t>
    </rPh>
    <rPh sb="48" eb="50">
      <t>カサン</t>
    </rPh>
    <rPh sb="51" eb="53">
      <t>シュシ</t>
    </rPh>
    <rPh sb="54" eb="56">
      <t>ジュウブン</t>
    </rPh>
    <rPh sb="56" eb="58">
      <t>セツメイ</t>
    </rPh>
    <rPh sb="60" eb="62">
      <t>ドウイ</t>
    </rPh>
    <rPh sb="63" eb="64">
      <t>エ</t>
    </rPh>
    <rPh sb="65" eb="66">
      <t>ウエ</t>
    </rPh>
    <rPh sb="67" eb="69">
      <t>ジッシ</t>
    </rPh>
    <phoneticPr fontId="9"/>
  </si>
  <si>
    <t>外泊の初日及び最終日は算定していませんか。　＊算定していない場合は○</t>
    <phoneticPr fontId="9"/>
  </si>
  <si>
    <t>入所者に対して居宅における外泊を認めた場合、所定単位数に代えて、１月に６日を限度に算定していますか。</t>
    <phoneticPr fontId="9"/>
  </si>
  <si>
    <t>外泊期間中に、入所者の同意があり、そのベッドを短期入所療養介護に活用している時、外泊時費用を算定していませんか。　＊算定していない場合は○</t>
    <phoneticPr fontId="9"/>
  </si>
  <si>
    <t>試行的な退所に係る初日及び最終日は算定していませんか。　＊算定していない場合は○</t>
    <rPh sb="0" eb="3">
      <t>シコウテキ</t>
    </rPh>
    <rPh sb="4" eb="6">
      <t>タイショ</t>
    </rPh>
    <rPh sb="7" eb="8">
      <t>カカ</t>
    </rPh>
    <rPh sb="9" eb="11">
      <t>ショニチ</t>
    </rPh>
    <rPh sb="11" eb="12">
      <t>オヨ</t>
    </rPh>
    <rPh sb="13" eb="16">
      <t>サイシュウビ</t>
    </rPh>
    <rPh sb="17" eb="19">
      <t>サンテイ</t>
    </rPh>
    <phoneticPr fontId="9"/>
  </si>
  <si>
    <t>キ　外泊時在宅サービス利用の費用（介護老人保健施設）</t>
    <rPh sb="2" eb="4">
      <t>ガイハク</t>
    </rPh>
    <rPh sb="4" eb="5">
      <t>トキ</t>
    </rPh>
    <rPh sb="5" eb="7">
      <t>ザイタク</t>
    </rPh>
    <rPh sb="11" eb="13">
      <t>リヨウ</t>
    </rPh>
    <rPh sb="14" eb="16">
      <t>ヒヨウ</t>
    </rPh>
    <phoneticPr fontId="9"/>
  </si>
  <si>
    <t>試行的退所期間中は、居宅サービス、地域密着型サービス、介護予防サービスの利用をしていませんか。
＊していない場合は○</t>
    <rPh sb="17" eb="19">
      <t>チイキ</t>
    </rPh>
    <rPh sb="19" eb="22">
      <t>ミッチャクガタ</t>
    </rPh>
    <rPh sb="27" eb="29">
      <t>カイゴ</t>
    </rPh>
    <rPh sb="29" eb="31">
      <t>ヨボウ</t>
    </rPh>
    <phoneticPr fontId="9"/>
  </si>
  <si>
    <t>⑥</t>
    <phoneticPr fontId="9"/>
  </si>
  <si>
    <t>⑩</t>
    <phoneticPr fontId="9"/>
  </si>
  <si>
    <t>⑪</t>
    <phoneticPr fontId="9"/>
  </si>
  <si>
    <t>歯科衛生士は介護職員から当該入所者の口腔に関する相談等に必要に応じて対応するとともに、当該入所者の口腔の状態により医療保険における対応が必要となる場合には、適切な歯科医療サービスが提供されるよう当該歯科医師及び施設への情報提供を行っていますか。</t>
    <rPh sb="6" eb="8">
      <t>カイゴ</t>
    </rPh>
    <rPh sb="8" eb="10">
      <t>ショクイン</t>
    </rPh>
    <rPh sb="12" eb="14">
      <t>トウガイ</t>
    </rPh>
    <rPh sb="14" eb="17">
      <t>ニュウショシャ</t>
    </rPh>
    <rPh sb="18" eb="20">
      <t>コウクウ</t>
    </rPh>
    <rPh sb="21" eb="22">
      <t>カン</t>
    </rPh>
    <rPh sb="24" eb="27">
      <t>ソウダントウ</t>
    </rPh>
    <rPh sb="28" eb="30">
      <t>ヒツヨウ</t>
    </rPh>
    <rPh sb="31" eb="32">
      <t>オウ</t>
    </rPh>
    <rPh sb="34" eb="36">
      <t>タイオウ</t>
    </rPh>
    <rPh sb="43" eb="45">
      <t>トウガイ</t>
    </rPh>
    <rPh sb="45" eb="48">
      <t>ニュウショシャ</t>
    </rPh>
    <rPh sb="49" eb="51">
      <t>コウクウ</t>
    </rPh>
    <rPh sb="52" eb="54">
      <t>ジョウタイ</t>
    </rPh>
    <rPh sb="57" eb="59">
      <t>イリョウ</t>
    </rPh>
    <rPh sb="59" eb="61">
      <t>ホケン</t>
    </rPh>
    <rPh sb="65" eb="67">
      <t>タイオウ</t>
    </rPh>
    <rPh sb="68" eb="70">
      <t>ヒツヨウ</t>
    </rPh>
    <rPh sb="73" eb="75">
      <t>バアイ</t>
    </rPh>
    <rPh sb="78" eb="80">
      <t>テキセツ</t>
    </rPh>
    <rPh sb="81" eb="83">
      <t>シカ</t>
    </rPh>
    <rPh sb="83" eb="85">
      <t>イリョウ</t>
    </rPh>
    <rPh sb="90" eb="92">
      <t>テイキョウ</t>
    </rPh>
    <rPh sb="97" eb="99">
      <t>トウガイ</t>
    </rPh>
    <rPh sb="99" eb="101">
      <t>シカ</t>
    </rPh>
    <rPh sb="101" eb="103">
      <t>イシ</t>
    </rPh>
    <rPh sb="103" eb="104">
      <t>オヨ</t>
    </rPh>
    <rPh sb="105" eb="107">
      <t>シセツ</t>
    </rPh>
    <rPh sb="109" eb="111">
      <t>ジョウホウ</t>
    </rPh>
    <rPh sb="111" eb="113">
      <t>テイキョウ</t>
    </rPh>
    <rPh sb="114" eb="115">
      <t>オコナ</t>
    </rPh>
    <phoneticPr fontId="9"/>
  </si>
  <si>
    <t>⑤</t>
    <phoneticPr fontId="9"/>
  </si>
  <si>
    <t>1日につき３回を限度として、加算していますか。</t>
    <rPh sb="1" eb="2">
      <t>ニチ</t>
    </rPh>
    <rPh sb="6" eb="7">
      <t>カイ</t>
    </rPh>
    <rPh sb="8" eb="10">
      <t>ゲンド</t>
    </rPh>
    <rPh sb="14" eb="16">
      <t>カサン</t>
    </rPh>
    <phoneticPr fontId="9"/>
  </si>
  <si>
    <t>②</t>
    <phoneticPr fontId="9"/>
  </si>
  <si>
    <t>入所者ごとの褥瘡ケア計画に従い褥瘡管理を実施するとともに、その管理の内容や入所者の状態について定期的に記録していますか。</t>
    <rPh sb="0" eb="3">
      <t>ニュウショシャ</t>
    </rPh>
    <rPh sb="6" eb="8">
      <t>ジョクソウ</t>
    </rPh>
    <rPh sb="10" eb="12">
      <t>ケイカク</t>
    </rPh>
    <rPh sb="13" eb="14">
      <t>シタガ</t>
    </rPh>
    <rPh sb="15" eb="17">
      <t>ジョクソウ</t>
    </rPh>
    <rPh sb="17" eb="19">
      <t>カンリ</t>
    </rPh>
    <rPh sb="20" eb="22">
      <t>ジッシ</t>
    </rPh>
    <rPh sb="31" eb="33">
      <t>カンリ</t>
    </rPh>
    <rPh sb="34" eb="36">
      <t>ナイヨウ</t>
    </rPh>
    <rPh sb="37" eb="40">
      <t>ニュウショシャ</t>
    </rPh>
    <rPh sb="41" eb="43">
      <t>ジョウタイ</t>
    </rPh>
    <rPh sb="47" eb="50">
      <t>テイキテキ</t>
    </rPh>
    <rPh sb="51" eb="53">
      <t>キロク</t>
    </rPh>
    <phoneticPr fontId="9"/>
  </si>
  <si>
    <t>褥瘡ケア計画の見直しは、褥瘡ケア計画に実施上の問題（褥瘡管理の変更の必要性、関連職種が共同して取り組むべき事項の見直しの必要性等)があれば直ちに実施していますか。</t>
    <rPh sb="0" eb="2">
      <t>ジョクソウ</t>
    </rPh>
    <rPh sb="4" eb="6">
      <t>ケイカク</t>
    </rPh>
    <rPh sb="7" eb="9">
      <t>ミナオ</t>
    </rPh>
    <rPh sb="12" eb="14">
      <t>ジョクソウ</t>
    </rPh>
    <rPh sb="16" eb="18">
      <t>ケイカク</t>
    </rPh>
    <rPh sb="19" eb="21">
      <t>ジッシ</t>
    </rPh>
    <rPh sb="21" eb="22">
      <t>ジョウ</t>
    </rPh>
    <rPh sb="23" eb="25">
      <t>モンダイ</t>
    </rPh>
    <rPh sb="26" eb="28">
      <t>ジョクソウ</t>
    </rPh>
    <rPh sb="28" eb="30">
      <t>カンリ</t>
    </rPh>
    <rPh sb="31" eb="33">
      <t>ヘンコウ</t>
    </rPh>
    <rPh sb="34" eb="37">
      <t>ヒツヨウセイ</t>
    </rPh>
    <rPh sb="38" eb="40">
      <t>カンレン</t>
    </rPh>
    <rPh sb="40" eb="42">
      <t>ショクシュ</t>
    </rPh>
    <rPh sb="43" eb="45">
      <t>キョウドウ</t>
    </rPh>
    <rPh sb="47" eb="48">
      <t>ト</t>
    </rPh>
    <rPh sb="49" eb="50">
      <t>ク</t>
    </rPh>
    <rPh sb="53" eb="55">
      <t>ジコウ</t>
    </rPh>
    <rPh sb="56" eb="58">
      <t>ミナオ</t>
    </rPh>
    <rPh sb="60" eb="63">
      <t>ヒツヨウセイ</t>
    </rPh>
    <rPh sb="63" eb="64">
      <t>トウ</t>
    </rPh>
    <rPh sb="69" eb="70">
      <t>タダ</t>
    </rPh>
    <rPh sb="72" eb="74">
      <t>ジッシ</t>
    </rPh>
    <phoneticPr fontId="9"/>
  </si>
  <si>
    <t>支援計画の作成にあたっては、要因分析の結果と整合性が取れた計画を、個々の入所者の特性に配慮しながら個別に作成することとし、画一的な支援計画とならないよう留意していますか。また、支援において入所者の尊厳が十分保持されるよう留意していますか。</t>
    <rPh sb="0" eb="2">
      <t>シエン</t>
    </rPh>
    <rPh sb="2" eb="4">
      <t>ケイカク</t>
    </rPh>
    <rPh sb="5" eb="7">
      <t>サクセイ</t>
    </rPh>
    <rPh sb="14" eb="16">
      <t>ヨウイン</t>
    </rPh>
    <rPh sb="16" eb="18">
      <t>ブンセキ</t>
    </rPh>
    <rPh sb="19" eb="21">
      <t>ケッカ</t>
    </rPh>
    <rPh sb="22" eb="25">
      <t>セイゴウセイ</t>
    </rPh>
    <rPh sb="26" eb="27">
      <t>ト</t>
    </rPh>
    <rPh sb="29" eb="31">
      <t>ケイカク</t>
    </rPh>
    <rPh sb="33" eb="35">
      <t>ココ</t>
    </rPh>
    <rPh sb="36" eb="39">
      <t>ニュウショシャ</t>
    </rPh>
    <rPh sb="40" eb="42">
      <t>トクセイ</t>
    </rPh>
    <rPh sb="43" eb="45">
      <t>ハイリョ</t>
    </rPh>
    <rPh sb="49" eb="51">
      <t>コベツ</t>
    </rPh>
    <rPh sb="52" eb="54">
      <t>サクセイ</t>
    </rPh>
    <rPh sb="61" eb="64">
      <t>カクイツテキ</t>
    </rPh>
    <rPh sb="65" eb="67">
      <t>シエン</t>
    </rPh>
    <rPh sb="67" eb="69">
      <t>ケイカク</t>
    </rPh>
    <rPh sb="76" eb="78">
      <t>リュウイ</t>
    </rPh>
    <rPh sb="88" eb="90">
      <t>シエン</t>
    </rPh>
    <rPh sb="94" eb="97">
      <t>ニュウショシャ</t>
    </rPh>
    <rPh sb="98" eb="100">
      <t>ソンゲン</t>
    </rPh>
    <rPh sb="101" eb="103">
      <t>ジュウブン</t>
    </rPh>
    <rPh sb="103" eb="105">
      <t>ホジ</t>
    </rPh>
    <rPh sb="110" eb="112">
      <t>リュウイ</t>
    </rPh>
    <phoneticPr fontId="9"/>
  </si>
  <si>
    <t>できていない場合は、「×」を記入</t>
    <phoneticPr fontId="9"/>
  </si>
  <si>
    <t xml:space="preserve">又は該当部分を○で囲む
</t>
    <phoneticPr fontId="9"/>
  </si>
  <si>
    <t>できている場合は、「○」</t>
    <phoneticPr fontId="9"/>
  </si>
  <si>
    <t>該当がない、算定していない加算の場合は、「－」</t>
    <rPh sb="6" eb="8">
      <t>サンテイ</t>
    </rPh>
    <rPh sb="13" eb="15">
      <t>カサン</t>
    </rPh>
    <phoneticPr fontId="9"/>
  </si>
  <si>
    <t xml:space="preserve"> A　在宅復帰率</t>
    <rPh sb="3" eb="5">
      <t>ザイタク</t>
    </rPh>
    <rPh sb="5" eb="7">
      <t>フッキ</t>
    </rPh>
    <rPh sb="7" eb="8">
      <t>リツ</t>
    </rPh>
    <phoneticPr fontId="25"/>
  </si>
  <si>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5"/>
  </si>
  <si>
    <t>人</t>
    <rPh sb="0" eb="1">
      <t>ニン</t>
    </rPh>
    <phoneticPr fontId="25"/>
  </si>
  <si>
    <t>５０％超</t>
    <rPh sb="3" eb="4">
      <t>チョウ</t>
    </rPh>
    <phoneticPr fontId="25"/>
  </si>
  <si>
    <t>前６月間における退所者の延数
（注３,４）</t>
    <rPh sb="0" eb="1">
      <t>ゼン</t>
    </rPh>
    <rPh sb="2" eb="3">
      <t>ガツ</t>
    </rPh>
    <rPh sb="3" eb="4">
      <t>カン</t>
    </rPh>
    <rPh sb="8" eb="10">
      <t>タイショ</t>
    </rPh>
    <rPh sb="10" eb="11">
      <t>シャ</t>
    </rPh>
    <rPh sb="12" eb="13">
      <t>ノベ</t>
    </rPh>
    <rPh sb="13" eb="14">
      <t>スウ</t>
    </rPh>
    <phoneticPr fontId="25"/>
  </si>
  <si>
    <t>３０％超５０％以下</t>
    <rPh sb="3" eb="4">
      <t>チョウ</t>
    </rPh>
    <rPh sb="7" eb="9">
      <t>イカ</t>
    </rPh>
    <phoneticPr fontId="25"/>
  </si>
  <si>
    <t>前６月間における死亡した者の総数
（注３）</t>
    <rPh sb="0" eb="1">
      <t>ゼン</t>
    </rPh>
    <rPh sb="2" eb="3">
      <t>ガツ</t>
    </rPh>
    <rPh sb="3" eb="4">
      <t>カン</t>
    </rPh>
    <rPh sb="8" eb="10">
      <t>シボウ</t>
    </rPh>
    <rPh sb="12" eb="13">
      <t>モノ</t>
    </rPh>
    <phoneticPr fontId="25"/>
  </si>
  <si>
    <t>３０％以下</t>
    <rPh sb="3" eb="5">
      <t>イカ</t>
    </rPh>
    <phoneticPr fontId="25"/>
  </si>
  <si>
    <t xml:space="preserve"> B　ベッド回転率</t>
    <rPh sb="6" eb="9">
      <t>カイテンリツ</t>
    </rPh>
    <phoneticPr fontId="25"/>
  </si>
  <si>
    <t>１０％以上</t>
    <rPh sb="3" eb="5">
      <t>イジョウ</t>
    </rPh>
    <phoneticPr fontId="25"/>
  </si>
  <si>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5"/>
  </si>
  <si>
    <t>５％以上１０％未満</t>
    <rPh sb="2" eb="4">
      <t>イジョウ</t>
    </rPh>
    <rPh sb="7" eb="9">
      <t>ミマン</t>
    </rPh>
    <phoneticPr fontId="25"/>
  </si>
  <si>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5"/>
  </si>
  <si>
    <t>５％未満</t>
    <rPh sb="2" eb="4">
      <t>ミマン</t>
    </rPh>
    <phoneticPr fontId="25"/>
  </si>
  <si>
    <t xml:space="preserve"> C　入所前後訪問指導割合</t>
    <rPh sb="11" eb="13">
      <t>ワリアイ</t>
    </rPh>
    <phoneticPr fontId="25"/>
  </si>
  <si>
    <t>前３月間における新規入所者のうち、入所前後訪問指導を行った者の延数
（注９,１０,１１）</t>
    <rPh sb="8" eb="10">
      <t>シンキ</t>
    </rPh>
    <rPh sb="10" eb="12">
      <t>ニュウショ</t>
    </rPh>
    <rPh sb="17" eb="19">
      <t>ニュウショ</t>
    </rPh>
    <rPh sb="35" eb="36">
      <t>チュウ</t>
    </rPh>
    <phoneticPr fontId="25"/>
  </si>
  <si>
    <t>前３月間における新規入所者の延数
（注１１）</t>
    <rPh sb="8" eb="10">
      <t>シンキ</t>
    </rPh>
    <rPh sb="14" eb="15">
      <t>ノ</t>
    </rPh>
    <phoneticPr fontId="25"/>
  </si>
  <si>
    <t xml:space="preserve"> D　 退所前後訪問指導割合</t>
    <rPh sb="4" eb="6">
      <t>タイショ</t>
    </rPh>
    <rPh sb="12" eb="14">
      <t>ワリアイ</t>
    </rPh>
    <phoneticPr fontId="25"/>
  </si>
  <si>
    <t>前３月間における新規退所者のうち、退所前後訪問指導を行った者の延数
（注１３,１４,１５）</t>
    <rPh sb="8" eb="10">
      <t>シンキ</t>
    </rPh>
    <phoneticPr fontId="25"/>
  </si>
  <si>
    <t>前３月間における居宅への新規退所者の延数（注１５）</t>
    <rPh sb="12" eb="14">
      <t>シンキ</t>
    </rPh>
    <rPh sb="18" eb="19">
      <t>ノ</t>
    </rPh>
    <phoneticPr fontId="25"/>
  </si>
  <si>
    <t xml:space="preserve"> E　居宅サービスの実施状況</t>
    <rPh sb="3" eb="5">
      <t>キョタク</t>
    </rPh>
    <rPh sb="10" eb="12">
      <t>ジッシ</t>
    </rPh>
    <rPh sb="12" eb="14">
      <t>ジョウキョウ</t>
    </rPh>
    <phoneticPr fontId="25"/>
  </si>
  <si>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5"/>
  </si>
  <si>
    <t xml:space="preserve"> F　リハ専門職員の配置割合</t>
    <rPh sb="12" eb="14">
      <t>ワリアイ</t>
    </rPh>
    <phoneticPr fontId="25"/>
  </si>
  <si>
    <t>５以上</t>
    <rPh sb="1" eb="3">
      <t>イジョウ</t>
    </rPh>
    <phoneticPr fontId="25"/>
  </si>
  <si>
    <t>３以上５未満</t>
    <rPh sb="1" eb="3">
      <t>イジョウ</t>
    </rPh>
    <rPh sb="4" eb="6">
      <t>ミマン</t>
    </rPh>
    <phoneticPr fontId="25"/>
  </si>
  <si>
    <t>３未満</t>
    <rPh sb="1" eb="3">
      <t>ミマン</t>
    </rPh>
    <phoneticPr fontId="25"/>
  </si>
  <si>
    <t xml:space="preserve"> G　支援相談員の配置割合</t>
    <rPh sb="3" eb="5">
      <t>シエン</t>
    </rPh>
    <rPh sb="5" eb="8">
      <t>ソウダンイン</t>
    </rPh>
    <rPh sb="11" eb="13">
      <t>ワリアイ</t>
    </rPh>
    <phoneticPr fontId="25"/>
  </si>
  <si>
    <t>３以上</t>
    <rPh sb="1" eb="3">
      <t>イジョウ</t>
    </rPh>
    <phoneticPr fontId="25"/>
  </si>
  <si>
    <t>２以上３未満</t>
    <rPh sb="1" eb="3">
      <t>イジョウ</t>
    </rPh>
    <rPh sb="4" eb="6">
      <t>ミマン</t>
    </rPh>
    <phoneticPr fontId="25"/>
  </si>
  <si>
    <t>２未満</t>
    <rPh sb="1" eb="3">
      <t>ミマン</t>
    </rPh>
    <phoneticPr fontId="25"/>
  </si>
  <si>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5"/>
  </si>
  <si>
    <t>５０％以上</t>
    <rPh sb="3" eb="5">
      <t>イジョウ</t>
    </rPh>
    <phoneticPr fontId="25"/>
  </si>
  <si>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5"/>
  </si>
  <si>
    <t>３５％以上５０％未満</t>
    <rPh sb="3" eb="5">
      <t>イジョウ</t>
    </rPh>
    <rPh sb="8" eb="10">
      <t>ミマン</t>
    </rPh>
    <phoneticPr fontId="25"/>
  </si>
  <si>
    <t>３５％未満</t>
    <rPh sb="3" eb="5">
      <t>ミマン</t>
    </rPh>
    <phoneticPr fontId="25"/>
  </si>
  <si>
    <t xml:space="preserve"> I　喀痰吸引の実施割合</t>
    <rPh sb="3" eb="5">
      <t>カクタン</t>
    </rPh>
    <rPh sb="5" eb="7">
      <t>キュウイン</t>
    </rPh>
    <rPh sb="8" eb="10">
      <t>ジッシ</t>
    </rPh>
    <rPh sb="10" eb="12">
      <t>ワリアイ</t>
    </rPh>
    <phoneticPr fontId="25"/>
  </si>
  <si>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5"/>
  </si>
  <si>
    <t xml:space="preserve"> J　経管栄養の実施割合</t>
    <rPh sb="3" eb="7">
      <t>ケイカンエイヨウ</t>
    </rPh>
    <rPh sb="8" eb="10">
      <t>ジッシ</t>
    </rPh>
    <rPh sb="10" eb="12">
      <t>ワリアイ</t>
    </rPh>
    <phoneticPr fontId="25"/>
  </si>
  <si>
    <t>①　基本型</t>
    <rPh sb="2" eb="5">
      <t>キホンガタ</t>
    </rPh>
    <phoneticPr fontId="25"/>
  </si>
  <si>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5"/>
  </si>
  <si>
    <t>②　在宅強化型</t>
    <rPh sb="2" eb="4">
      <t>ザイタク</t>
    </rPh>
    <rPh sb="4" eb="6">
      <t>キョウカ</t>
    </rPh>
    <rPh sb="6" eb="7">
      <t>ガタ</t>
    </rPh>
    <phoneticPr fontId="25"/>
  </si>
  <si>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5"/>
  </si>
  <si>
    <t>①　在宅復帰・在宅療養支援機能加算（Ⅰ）</t>
    <rPh sb="15" eb="17">
      <t>カサン</t>
    </rPh>
    <phoneticPr fontId="25"/>
  </si>
  <si>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5"/>
  </si>
  <si>
    <t>②　在宅復帰・在宅療養支援機能加算（Ⅱ）</t>
    <rPh sb="15" eb="17">
      <t>カサン</t>
    </rPh>
    <phoneticPr fontId="25"/>
  </si>
  <si>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5"/>
  </si>
  <si>
    <t>身体的拘束を行っている（行った）事例がありますか。※ない場合は、以下「－」</t>
    <phoneticPr fontId="9"/>
  </si>
  <si>
    <t>身体的拘束を行った場合、常に観察、再検討を行っていますか。</t>
    <phoneticPr fontId="9"/>
  </si>
  <si>
    <t>⑬</t>
    <phoneticPr fontId="9"/>
  </si>
  <si>
    <t>⑫の検討結果について記録をとっていますか。</t>
    <phoneticPr fontId="9"/>
  </si>
  <si>
    <t>⑱</t>
    <phoneticPr fontId="9"/>
  </si>
  <si>
    <t>⑥</t>
    <phoneticPr fontId="9"/>
  </si>
  <si>
    <t>　介護報酬の請求は、提供したサ－ビスの内容を良く確認した上で、適正に行う必要があります。従って、誤って請求したことが判明した場合には、速やかに、自主的に過誤調整をしてください（入所者負担分も含む）。</t>
    <phoneticPr fontId="9"/>
  </si>
  <si>
    <t>その他型は算定不可</t>
    <rPh sb="2" eb="3">
      <t>ホカ</t>
    </rPh>
    <rPh sb="3" eb="4">
      <t>ガタ</t>
    </rPh>
    <rPh sb="5" eb="7">
      <t>サンテイ</t>
    </rPh>
    <rPh sb="7" eb="9">
      <t>フカ</t>
    </rPh>
    <phoneticPr fontId="9"/>
  </si>
  <si>
    <t>その他型は算定不可</t>
    <phoneticPr fontId="9"/>
  </si>
  <si>
    <t>１月に６日を限度に算定していますか。</t>
    <phoneticPr fontId="9"/>
  </si>
  <si>
    <t>外泊時在宅サービス利用の算定期間中は、施設の従業者又は指定居宅サービス事業者等により、計画に基づく適切な居宅サービスを提供することとし、居宅サービスの提供を行わない場合はこの加算を算定していませんか。　＊算定していない場合は○</t>
    <rPh sb="0" eb="2">
      <t>ガイハク</t>
    </rPh>
    <rPh sb="2" eb="3">
      <t>ジ</t>
    </rPh>
    <rPh sb="3" eb="5">
      <t>ザイタク</t>
    </rPh>
    <rPh sb="9" eb="11">
      <t>リヨウ</t>
    </rPh>
    <rPh sb="12" eb="14">
      <t>サンテイ</t>
    </rPh>
    <rPh sb="14" eb="17">
      <t>キカンチュウ</t>
    </rPh>
    <rPh sb="19" eb="21">
      <t>シセツ</t>
    </rPh>
    <rPh sb="22" eb="25">
      <t>ジュウギョウシャ</t>
    </rPh>
    <rPh sb="25" eb="26">
      <t>マタ</t>
    </rPh>
    <rPh sb="27" eb="29">
      <t>シテイ</t>
    </rPh>
    <rPh sb="29" eb="31">
      <t>キョタク</t>
    </rPh>
    <rPh sb="35" eb="39">
      <t>ジギョウシャトウ</t>
    </rPh>
    <rPh sb="43" eb="45">
      <t>ケイカク</t>
    </rPh>
    <rPh sb="46" eb="47">
      <t>モト</t>
    </rPh>
    <rPh sb="49" eb="51">
      <t>テキセツ</t>
    </rPh>
    <rPh sb="52" eb="54">
      <t>キョタク</t>
    </rPh>
    <rPh sb="59" eb="61">
      <t>テイキョウ</t>
    </rPh>
    <rPh sb="68" eb="70">
      <t>キョタク</t>
    </rPh>
    <rPh sb="75" eb="77">
      <t>テイキョウ</t>
    </rPh>
    <rPh sb="78" eb="79">
      <t>オコナ</t>
    </rPh>
    <rPh sb="82" eb="84">
      <t>バアイ</t>
    </rPh>
    <rPh sb="87" eb="89">
      <t>カサン</t>
    </rPh>
    <rPh sb="90" eb="92">
      <t>サンテイ</t>
    </rPh>
    <phoneticPr fontId="9"/>
  </si>
  <si>
    <t>利用者の外泊期間中に、利用者の同意があり、そのベッドを短期入所療養介護に活用している時、外泊時在宅サービスの費用を算定していませんか。　　　　＊算定していない場合は○</t>
    <rPh sb="0" eb="3">
      <t>リヨウシャ</t>
    </rPh>
    <rPh sb="4" eb="6">
      <t>ガイハク</t>
    </rPh>
    <rPh sb="6" eb="9">
      <t>キカンチュウ</t>
    </rPh>
    <rPh sb="11" eb="14">
      <t>リヨウシャ</t>
    </rPh>
    <rPh sb="15" eb="17">
      <t>ドウイ</t>
    </rPh>
    <rPh sb="27" eb="29">
      <t>タンキ</t>
    </rPh>
    <rPh sb="29" eb="31">
      <t>ニュウショ</t>
    </rPh>
    <rPh sb="31" eb="33">
      <t>リョウヨウ</t>
    </rPh>
    <rPh sb="33" eb="35">
      <t>カイゴ</t>
    </rPh>
    <rPh sb="36" eb="38">
      <t>カツヨウ</t>
    </rPh>
    <rPh sb="47" eb="49">
      <t>ザイタク</t>
    </rPh>
    <phoneticPr fontId="9"/>
  </si>
  <si>
    <t>外泊時在宅サービス利用の算定期間中に、外泊時費用を算定していませんか。　＊算定していない場合は○</t>
    <rPh sb="22" eb="24">
      <t>ヒヨウ</t>
    </rPh>
    <rPh sb="25" eb="27">
      <t>サンテイ</t>
    </rPh>
    <phoneticPr fontId="9"/>
  </si>
  <si>
    <t>入所者１人につき１回を限度として算定していますか。</t>
    <phoneticPr fontId="9"/>
  </si>
  <si>
    <t>次のいずれかに該当する場合は算定していませんか。　＊算定していない場合は○
　a 退所して病院又は診療所へ入院
　b 退所して他介護保険施設へ入院又は入所
　c 死亡退所</t>
    <rPh sb="0" eb="1">
      <t>ツギ</t>
    </rPh>
    <rPh sb="7" eb="9">
      <t>ガイトウ</t>
    </rPh>
    <rPh sb="11" eb="13">
      <t>バアイ</t>
    </rPh>
    <phoneticPr fontId="9"/>
  </si>
  <si>
    <t>施設は、⑥の口腔衛生管理に関する記録を保管するとともに、必要に応じてその写しを当該入所者に対して提供していますか。</t>
    <phoneticPr fontId="9"/>
  </si>
  <si>
    <t>褥瘡ケア計画に基づいたケアを実施する際には、褥瘡ケア･マネジメントの対象となる入所者又はその家族に説明し、その同意を得ていますか。</t>
    <rPh sb="0" eb="2">
      <t>ジョクソウ</t>
    </rPh>
    <rPh sb="4" eb="6">
      <t>ケイカク</t>
    </rPh>
    <rPh sb="7" eb="8">
      <t>モト</t>
    </rPh>
    <rPh sb="22" eb="24">
      <t>ジョクソウ</t>
    </rPh>
    <rPh sb="34" eb="36">
      <t>タイショウ</t>
    </rPh>
    <rPh sb="39" eb="42">
      <t>ニュウショシャ</t>
    </rPh>
    <rPh sb="42" eb="43">
      <t>マタ</t>
    </rPh>
    <rPh sb="46" eb="48">
      <t>カゾク</t>
    </rPh>
    <rPh sb="49" eb="51">
      <t>セツメイ</t>
    </rPh>
    <rPh sb="55" eb="57">
      <t>ドウイ</t>
    </rPh>
    <rPh sb="58" eb="59">
      <t>エ</t>
    </rPh>
    <phoneticPr fontId="9"/>
  </si>
  <si>
    <t>試行的退所期間が終了してもその居宅に退所できない場合、居宅において療養が続けられない理由等を分析した上で、その問題解決に向けたリハビリ等を行うため、施設サービス計画の変更を行うとともに適切な支援を行っていますか。</t>
    <phoneticPr fontId="9"/>
  </si>
  <si>
    <t>退所が見込まれる入所期間が１月を超える入所者をその居宅において試行的に退所させる場合において、当該入所者の試行的な退所時に当該入所者及びその家族等に対して、退所後の療養上の指導を行った場合に、入所中最初に試行的な退所を行った月から３月の間に限り、入所者１人につき、１月に１回を限度として算定していますか。</t>
    <phoneticPr fontId="9"/>
  </si>
  <si>
    <t>経口移行加算を算定していない入所者ですか。※算定していなければ○</t>
    <rPh sb="14" eb="17">
      <t>ニュウショシャ</t>
    </rPh>
    <rPh sb="22" eb="24">
      <t>サンテイ</t>
    </rPh>
    <phoneticPr fontId="9"/>
  </si>
  <si>
    <t>褥瘡ケア計画は、褥瘡管理に対する各種ガイドラインを参考にしながら、入所者ごとに、褥瘡管理に関する事項に対し関連職種が共同して取り組むべき事項や、入所者の状態を考慮した評価を行なう間隔等を検討し、老企第40号別紙様式５に示す様式を参考に作成していますか。
※なお、褥瘡ケア計画に相当する内容を施設サービス計画に記載する場合は、その記載をもって褥瘡ケア計画の作成に変えることができます。</t>
    <rPh sb="0" eb="2">
      <t>ジョクソウ</t>
    </rPh>
    <rPh sb="4" eb="6">
      <t>ケイカク</t>
    </rPh>
    <rPh sb="8" eb="10">
      <t>ジョクソウ</t>
    </rPh>
    <rPh sb="10" eb="12">
      <t>カンリ</t>
    </rPh>
    <rPh sb="13" eb="14">
      <t>タイ</t>
    </rPh>
    <rPh sb="16" eb="18">
      <t>カクシュ</t>
    </rPh>
    <rPh sb="25" eb="27">
      <t>サンコウ</t>
    </rPh>
    <rPh sb="33" eb="36">
      <t>ニュウショシャ</t>
    </rPh>
    <rPh sb="72" eb="75">
      <t>ニュウショシャ</t>
    </rPh>
    <rPh sb="76" eb="78">
      <t>ジョウタイ</t>
    </rPh>
    <rPh sb="79" eb="81">
      <t>コウリョ</t>
    </rPh>
    <rPh sb="83" eb="85">
      <t>ヒョウカ</t>
    </rPh>
    <rPh sb="86" eb="87">
      <t>オコ</t>
    </rPh>
    <rPh sb="89" eb="91">
      <t>カンカク</t>
    </rPh>
    <rPh sb="91" eb="92">
      <t>トウ</t>
    </rPh>
    <rPh sb="93" eb="95">
      <t>ケントウ</t>
    </rPh>
    <rPh sb="97" eb="98">
      <t>ロウ</t>
    </rPh>
    <rPh sb="98" eb="99">
      <t>キ</t>
    </rPh>
    <rPh sb="99" eb="100">
      <t>ダイ</t>
    </rPh>
    <rPh sb="102" eb="103">
      <t>ゴウ</t>
    </rPh>
    <rPh sb="103" eb="105">
      <t>ベッシ</t>
    </rPh>
    <rPh sb="105" eb="107">
      <t>ヨウシキ</t>
    </rPh>
    <rPh sb="109" eb="110">
      <t>シメ</t>
    </rPh>
    <rPh sb="111" eb="113">
      <t>ヨウシキ</t>
    </rPh>
    <rPh sb="114" eb="116">
      <t>サンコウ</t>
    </rPh>
    <rPh sb="117" eb="119">
      <t>サクセイ</t>
    </rPh>
    <rPh sb="131" eb="133">
      <t>ジョクソウ</t>
    </rPh>
    <rPh sb="135" eb="137">
      <t>ケイカク</t>
    </rPh>
    <rPh sb="138" eb="140">
      <t>ソウトウ</t>
    </rPh>
    <rPh sb="142" eb="144">
      <t>ナイヨウ</t>
    </rPh>
    <rPh sb="145" eb="147">
      <t>シセツ</t>
    </rPh>
    <rPh sb="151" eb="153">
      <t>ケイカク</t>
    </rPh>
    <rPh sb="154" eb="156">
      <t>キサイ</t>
    </rPh>
    <rPh sb="158" eb="160">
      <t>バアイ</t>
    </rPh>
    <rPh sb="164" eb="166">
      <t>キサイ</t>
    </rPh>
    <rPh sb="170" eb="172">
      <t>ジョクソウ</t>
    </rPh>
    <rPh sb="174" eb="176">
      <t>ケイカク</t>
    </rPh>
    <rPh sb="177" eb="179">
      <t>サクセイ</t>
    </rPh>
    <rPh sb="180" eb="181">
      <t>カ</t>
    </rPh>
    <phoneticPr fontId="9"/>
  </si>
  <si>
    <t>②</t>
    <phoneticPr fontId="9"/>
  </si>
  <si>
    <r>
      <t>⑥ 職種ごとの常勤換算を出してください。</t>
    </r>
    <r>
      <rPr>
        <b/>
        <sz val="10"/>
        <color indexed="8"/>
        <rFont val="ＭＳ Ｐゴシック"/>
        <family val="3"/>
        <charset val="128"/>
      </rPr>
      <t>（職種ごとに合計した当該月の非常勤職員等の総勤務時間数を、
　 施設の常勤職員が当該月に勤務すべき勤務数で割ってください。）</t>
    </r>
    <rPh sb="30" eb="32">
      <t>トウガイ</t>
    </rPh>
    <rPh sb="34" eb="37">
      <t>ヒジョウキン</t>
    </rPh>
    <rPh sb="37" eb="39">
      <t>ショクイン</t>
    </rPh>
    <rPh sb="39" eb="40">
      <t>トウ</t>
    </rPh>
    <rPh sb="44" eb="46">
      <t>ジカン</t>
    </rPh>
    <rPh sb="46" eb="47">
      <t>スウ</t>
    </rPh>
    <phoneticPr fontId="9"/>
  </si>
  <si>
    <r>
      <t>※　ここでいう</t>
    </r>
    <r>
      <rPr>
        <b/>
        <sz val="11"/>
        <color indexed="8"/>
        <rFont val="ＭＳ 明朝"/>
        <family val="1"/>
        <charset val="128"/>
      </rPr>
      <t>「入所者数」</t>
    </r>
    <r>
      <rPr>
        <sz val="11"/>
        <color indexed="8"/>
        <rFont val="ＭＳ 明朝"/>
        <family val="1"/>
        <charset val="128"/>
      </rPr>
      <t>とは</t>
    </r>
    <r>
      <rPr>
        <u/>
        <sz val="11"/>
        <color indexed="8"/>
        <rFont val="ＭＳ 明朝"/>
        <family val="1"/>
        <charset val="128"/>
      </rPr>
      <t>Ⅰ-２で出していただいた「入所者数」の平均</t>
    </r>
    <r>
      <rPr>
        <sz val="11"/>
        <color indexed="8"/>
        <rFont val="ＭＳ 明朝"/>
        <family val="1"/>
        <charset val="128"/>
      </rPr>
      <t>です。
　 「入所定員数」ではありません。</t>
    </r>
    <phoneticPr fontId="9"/>
  </si>
  <si>
    <r>
      <t>　</t>
    </r>
    <r>
      <rPr>
        <sz val="10"/>
        <color indexed="8"/>
        <rFont val="ＭＳ 明朝"/>
        <family val="1"/>
        <charset val="128"/>
      </rPr>
      <t>※介護老人保健施設で行われる(介護予防)通所リハビリテーション、(介護予防)訪問リハビリテーションの事業所の職務であって、当該施設の職務と同時並行的に行われることで入所者の処遇に支障がない場合は、介護老人保健施設サービスの職務時間と（介護予防）通所リハビリテーション、（介護予防）訪問リハビリーテーションの職務時間を合計して介護老人保健施設の勤務延時間数として差し支えありません。</t>
    </r>
    <phoneticPr fontId="9"/>
  </si>
  <si>
    <r>
      <t>　入所者の数100を超える施設</t>
    </r>
    <r>
      <rPr>
        <u/>
        <sz val="11"/>
        <color indexed="8"/>
        <rFont val="ＭＳ 明朝"/>
        <family val="1"/>
        <charset val="128"/>
      </rPr>
      <t>　　　　　　　　　</t>
    </r>
    <r>
      <rPr>
        <sz val="11"/>
        <color indexed="8"/>
        <rFont val="ＭＳ 明朝"/>
        <family val="1"/>
        <charset val="128"/>
      </rPr>
      <t>（内１は常勤の者）</t>
    </r>
    <phoneticPr fontId="9"/>
  </si>
  <si>
    <t>やむを得ず身体的拘束を行う場合には、「切迫性」「非代替性」「一時性」のすべてを満たしているか、身体拘束適正化委員会等で検討していますか。
＊担当者のみで判断している場合は×</t>
    <rPh sb="47" eb="49">
      <t>シンタイ</t>
    </rPh>
    <rPh sb="49" eb="51">
      <t>コウソク</t>
    </rPh>
    <rPh sb="51" eb="54">
      <t>テキセイカ</t>
    </rPh>
    <rPh sb="54" eb="57">
      <t>イインカイ</t>
    </rPh>
    <rPh sb="57" eb="58">
      <t>トウ</t>
    </rPh>
    <phoneticPr fontId="9"/>
  </si>
  <si>
    <t>身体的拘束を行う場合、その態様及び時間、その際の入所者の心身の状況並びに緊急やむを得ない理由を医師が診療録に記録していますか。</t>
    <rPh sb="33" eb="34">
      <t>ナラ</t>
    </rPh>
    <phoneticPr fontId="9"/>
  </si>
  <si>
    <t>負担割合証によって、利用者の負担割合が１割、２割又は３割かを確認していますか。</t>
    <phoneticPr fontId="9"/>
  </si>
  <si>
    <t>入所者が過去３月間の間に、介護老人保健施設に入所したことがあり、４週間以上の入院後に介護老人保健施設に再入所した場合であって、短期集中リハビリテーションの必要性が認められる入所者</t>
    <rPh sb="0" eb="3">
      <t>ニュウショシャ</t>
    </rPh>
    <rPh sb="4" eb="6">
      <t>カコ</t>
    </rPh>
    <rPh sb="7" eb="8">
      <t>ツキ</t>
    </rPh>
    <rPh sb="8" eb="9">
      <t>アイダ</t>
    </rPh>
    <rPh sb="10" eb="11">
      <t>アイダ</t>
    </rPh>
    <rPh sb="13" eb="15">
      <t>カイゴ</t>
    </rPh>
    <rPh sb="15" eb="17">
      <t>ロウジン</t>
    </rPh>
    <rPh sb="17" eb="19">
      <t>ホケン</t>
    </rPh>
    <rPh sb="19" eb="21">
      <t>シセツ</t>
    </rPh>
    <rPh sb="22" eb="24">
      <t>ニュウショ</t>
    </rPh>
    <rPh sb="33" eb="35">
      <t>シュウカン</t>
    </rPh>
    <rPh sb="35" eb="37">
      <t>イジョウ</t>
    </rPh>
    <rPh sb="38" eb="40">
      <t>ニュウイン</t>
    </rPh>
    <rPh sb="40" eb="41">
      <t>ゴ</t>
    </rPh>
    <rPh sb="42" eb="44">
      <t>カイゴ</t>
    </rPh>
    <rPh sb="44" eb="46">
      <t>ロウジン</t>
    </rPh>
    <rPh sb="46" eb="48">
      <t>ホケン</t>
    </rPh>
    <rPh sb="48" eb="50">
      <t>シセツ</t>
    </rPh>
    <rPh sb="51" eb="54">
      <t>サイニュウショ</t>
    </rPh>
    <rPh sb="56" eb="58">
      <t>バアイ</t>
    </rPh>
    <rPh sb="63" eb="65">
      <t>タンキ</t>
    </rPh>
    <rPh sb="65" eb="67">
      <t>シュウチュウ</t>
    </rPh>
    <rPh sb="77" eb="80">
      <t>ヒツヨウセイ</t>
    </rPh>
    <rPh sb="81" eb="82">
      <t>ミト</t>
    </rPh>
    <rPh sb="86" eb="89">
      <t>ニュウショシャ</t>
    </rPh>
    <phoneticPr fontId="9"/>
  </si>
  <si>
    <t>入所者が過去３月間の間に、介護老人保健施設に入所したことがあり、４週間未満の入院後に介護老人保健施設に再入所した場合であって、以下の状態である入所者</t>
    <rPh sb="33" eb="35">
      <t>シュウカン</t>
    </rPh>
    <rPh sb="35" eb="37">
      <t>ミマン</t>
    </rPh>
    <rPh sb="38" eb="40">
      <t>ニュウイン</t>
    </rPh>
    <rPh sb="40" eb="41">
      <t>ゴ</t>
    </rPh>
    <rPh sb="42" eb="44">
      <t>カイゴ</t>
    </rPh>
    <rPh sb="44" eb="46">
      <t>ロウジン</t>
    </rPh>
    <rPh sb="46" eb="48">
      <t>ホケン</t>
    </rPh>
    <rPh sb="48" eb="50">
      <t>シセツ</t>
    </rPh>
    <rPh sb="51" eb="54">
      <t>サイニュウショ</t>
    </rPh>
    <rPh sb="56" eb="58">
      <t>バアイ</t>
    </rPh>
    <rPh sb="63" eb="65">
      <t>イカ</t>
    </rPh>
    <rPh sb="66" eb="68">
      <t>ジョウタイ</t>
    </rPh>
    <rPh sb="71" eb="74">
      <t>ニュウショシャ</t>
    </rPh>
    <phoneticPr fontId="9"/>
  </si>
  <si>
    <t>ク　ターミナルケア加算（介護老人保健施設）</t>
    <rPh sb="12" eb="14">
      <t>カイゴ</t>
    </rPh>
    <rPh sb="14" eb="16">
      <t>ロウジン</t>
    </rPh>
    <rPh sb="16" eb="18">
      <t>ホケン</t>
    </rPh>
    <rPh sb="18" eb="20">
      <t>シセツ</t>
    </rPh>
    <phoneticPr fontId="9"/>
  </si>
  <si>
    <t>試行的退所時指導として、
　a 食事、入浴、健康管理等在宅療養に関する指導
　b 退所する者の運動機能及び日常生活動作能力の維持及び向上を目的として
    行う体位変換、起座又は離床訓練、起立訓練、食事訓練、排泄訓練の指導
　c 家屋の改善の指導
　d 退所する者の介助方法の指導
を行っていますか。</t>
    <rPh sb="0" eb="3">
      <t>シコウテキ</t>
    </rPh>
    <phoneticPr fontId="9"/>
  </si>
  <si>
    <t>試行的退所を行なうに当たっては、その病状及び身体の状況に照らし、医師、薬剤師、看護・介護職員、支援相談員、介護支援専門員等により、退所してその居宅において療養を継続する可能性があるかどうかを検討していますか。</t>
    <rPh sb="0" eb="3">
      <t>シコウテキ</t>
    </rPh>
    <rPh sb="3" eb="5">
      <t>タイショ</t>
    </rPh>
    <rPh sb="6" eb="7">
      <t>オコ</t>
    </rPh>
    <rPh sb="10" eb="11">
      <t>ア</t>
    </rPh>
    <phoneticPr fontId="9"/>
  </si>
  <si>
    <t>試行的退所時指導は、医師、看護職員、支援相談員、理学療法士又は作業療法士、栄養士、介護支援専門員等が協力して行っていますか。</t>
    <rPh sb="0" eb="3">
      <t>シコウテキ</t>
    </rPh>
    <rPh sb="3" eb="5">
      <t>タイショ</t>
    </rPh>
    <rPh sb="5" eb="6">
      <t>ジ</t>
    </rPh>
    <rPh sb="6" eb="8">
      <t>シドウ</t>
    </rPh>
    <phoneticPr fontId="9"/>
  </si>
  <si>
    <t>試行的退所時指導は、入所者及びその家族等のいずれにも行っていますか。</t>
    <phoneticPr fontId="9"/>
  </si>
  <si>
    <t>当該サービスを実施する同一月内で医療保険による訪問歯科衛生指導の実施の有無を入所者又はその家族等に確認するとともに、当該サービスについて説明し、同意を得た上で行っていますか。</t>
    <rPh sb="0" eb="2">
      <t>トウガイ</t>
    </rPh>
    <rPh sb="7" eb="9">
      <t>ジッシ</t>
    </rPh>
    <rPh sb="11" eb="13">
      <t>ドウイツ</t>
    </rPh>
    <rPh sb="13" eb="14">
      <t>ツキ</t>
    </rPh>
    <rPh sb="14" eb="15">
      <t>ナイ</t>
    </rPh>
    <rPh sb="16" eb="18">
      <t>イリョウ</t>
    </rPh>
    <rPh sb="18" eb="20">
      <t>ホケン</t>
    </rPh>
    <rPh sb="23" eb="25">
      <t>ホウモン</t>
    </rPh>
    <rPh sb="25" eb="27">
      <t>シカ</t>
    </rPh>
    <rPh sb="27" eb="29">
      <t>エイセイ</t>
    </rPh>
    <rPh sb="29" eb="31">
      <t>シドウ</t>
    </rPh>
    <rPh sb="32" eb="34">
      <t>ジッシ</t>
    </rPh>
    <rPh sb="35" eb="37">
      <t>ウム</t>
    </rPh>
    <rPh sb="38" eb="41">
      <t>ニュウショシャ</t>
    </rPh>
    <rPh sb="41" eb="42">
      <t>マタ</t>
    </rPh>
    <rPh sb="45" eb="48">
      <t>カゾクトウ</t>
    </rPh>
    <rPh sb="49" eb="51">
      <t>カクニン</t>
    </rPh>
    <rPh sb="58" eb="60">
      <t>トウガイ</t>
    </rPh>
    <rPh sb="68" eb="70">
      <t>セツメイ</t>
    </rPh>
    <rPh sb="72" eb="74">
      <t>ドウイ</t>
    </rPh>
    <rPh sb="75" eb="76">
      <t>エ</t>
    </rPh>
    <rPh sb="77" eb="78">
      <t>ウエ</t>
    </rPh>
    <rPh sb="79" eb="80">
      <t>オコナ</t>
    </rPh>
    <phoneticPr fontId="9"/>
  </si>
  <si>
    <t>(Ⅰ)・(Ⅱ)共通　緊急時施設療養費を算定した日に、算定していませんか。
＊算定していない場合は○</t>
    <rPh sb="10" eb="13">
      <t>キンキュウジ</t>
    </rPh>
    <rPh sb="13" eb="15">
      <t>シセツ</t>
    </rPh>
    <rPh sb="15" eb="18">
      <t>リョウヨウヒ</t>
    </rPh>
    <rPh sb="19" eb="21">
      <t>サンテイ</t>
    </rPh>
    <rPh sb="23" eb="24">
      <t>ヒ</t>
    </rPh>
    <rPh sb="26" eb="28">
      <t>サンテイ</t>
    </rPh>
    <phoneticPr fontId="9"/>
  </si>
  <si>
    <r>
      <t>当該加算の届出月</t>
    </r>
    <r>
      <rPr>
        <u/>
        <sz val="10"/>
        <color indexed="8"/>
        <rFont val="ＭＳ 明朝"/>
        <family val="1"/>
        <charset val="128"/>
      </rPr>
      <t>　　　月⇒ア</t>
    </r>
    <rPh sb="0" eb="2">
      <t>トウガイ</t>
    </rPh>
    <rPh sb="2" eb="4">
      <t>カサン</t>
    </rPh>
    <rPh sb="5" eb="7">
      <t>トドケデ</t>
    </rPh>
    <rPh sb="7" eb="8">
      <t>ツキ</t>
    </rPh>
    <rPh sb="11" eb="12">
      <t>ツキ</t>
    </rPh>
    <phoneticPr fontId="9"/>
  </si>
  <si>
    <r>
      <t>介護職員総数（アの前３月平均）</t>
    </r>
    <r>
      <rPr>
        <u/>
        <sz val="9"/>
        <color indexed="8"/>
        <rFont val="ＭＳ Ｐ明朝"/>
        <family val="1"/>
        <charset val="128"/>
      </rPr>
      <t>　　　　　</t>
    </r>
    <r>
      <rPr>
        <sz val="9"/>
        <color indexed="8"/>
        <rFont val="ＭＳ Ｐ明朝"/>
        <family val="1"/>
        <charset val="128"/>
      </rPr>
      <t>名　　介護福祉士員数（アの前３月平均）</t>
    </r>
    <r>
      <rPr>
        <u/>
        <sz val="9"/>
        <color indexed="8"/>
        <rFont val="ＭＳ Ｐ明朝"/>
        <family val="1"/>
        <charset val="128"/>
      </rPr>
      <t>　　　　　</t>
    </r>
    <r>
      <rPr>
        <sz val="9"/>
        <color indexed="8"/>
        <rFont val="ＭＳ Ｐ明朝"/>
        <family val="1"/>
        <charset val="128"/>
      </rPr>
      <t>人　　割合</t>
    </r>
    <r>
      <rPr>
        <u/>
        <sz val="9"/>
        <color indexed="8"/>
        <rFont val="ＭＳ Ｐ明朝"/>
        <family val="1"/>
        <charset val="128"/>
      </rPr>
      <t>　　　　</t>
    </r>
    <r>
      <rPr>
        <sz val="9"/>
        <color indexed="8"/>
        <rFont val="ＭＳ Ｐ明朝"/>
        <family val="1"/>
        <charset val="128"/>
      </rPr>
      <t>　（％）</t>
    </r>
    <rPh sb="9" eb="10">
      <t>マエ</t>
    </rPh>
    <phoneticPr fontId="9"/>
  </si>
  <si>
    <r>
      <t>アの前３月の介護職員の常勤換算後の員数　　１月前</t>
    </r>
    <r>
      <rPr>
        <u/>
        <sz val="9"/>
        <color indexed="8"/>
        <rFont val="ＭＳ Ｐ明朝"/>
        <family val="1"/>
        <charset val="128"/>
      </rPr>
      <t>　　　　　　</t>
    </r>
    <r>
      <rPr>
        <sz val="9"/>
        <color indexed="8"/>
        <rFont val="ＭＳ Ｐ明朝"/>
        <family val="1"/>
        <charset val="128"/>
      </rPr>
      <t>人　　２月前</t>
    </r>
    <r>
      <rPr>
        <u/>
        <sz val="9"/>
        <color indexed="8"/>
        <rFont val="ＭＳ Ｐ明朝"/>
        <family val="1"/>
        <charset val="128"/>
      </rPr>
      <t>　　　　　</t>
    </r>
    <r>
      <rPr>
        <sz val="9"/>
        <color indexed="8"/>
        <rFont val="ＭＳ Ｐ明朝"/>
        <family val="1"/>
        <charset val="128"/>
      </rPr>
      <t>人　　３月前</t>
    </r>
    <r>
      <rPr>
        <u/>
        <sz val="9"/>
        <color indexed="8"/>
        <rFont val="ＭＳ Ｐ明朝"/>
        <family val="1"/>
        <charset val="128"/>
      </rPr>
      <t>　　　　　</t>
    </r>
    <r>
      <rPr>
        <sz val="9"/>
        <color indexed="8"/>
        <rFont val="ＭＳ Ｐ明朝"/>
        <family val="1"/>
        <charset val="128"/>
      </rPr>
      <t>人</t>
    </r>
    <rPh sb="2" eb="3">
      <t>マエ</t>
    </rPh>
    <rPh sb="22" eb="23">
      <t>ガツ</t>
    </rPh>
    <rPh sb="23" eb="24">
      <t>マエ</t>
    </rPh>
    <rPh sb="34" eb="35">
      <t>ガツ</t>
    </rPh>
    <rPh sb="35" eb="36">
      <t>マエ</t>
    </rPh>
    <rPh sb="45" eb="46">
      <t>ガツ</t>
    </rPh>
    <rPh sb="46" eb="47">
      <t>マエ</t>
    </rPh>
    <phoneticPr fontId="9"/>
  </si>
  <si>
    <r>
      <t>アの前３月の介護福祉士の常勤換算後の員数　　１月前</t>
    </r>
    <r>
      <rPr>
        <u/>
        <sz val="9"/>
        <color indexed="8"/>
        <rFont val="ＭＳ Ｐ明朝"/>
        <family val="1"/>
        <charset val="128"/>
      </rPr>
      <t>　　　　　　</t>
    </r>
    <r>
      <rPr>
        <sz val="9"/>
        <color indexed="8"/>
        <rFont val="ＭＳ Ｐ明朝"/>
        <family val="1"/>
        <charset val="128"/>
      </rPr>
      <t>人　　２月前</t>
    </r>
    <r>
      <rPr>
        <u/>
        <sz val="9"/>
        <color indexed="8"/>
        <rFont val="ＭＳ Ｐ明朝"/>
        <family val="1"/>
        <charset val="128"/>
      </rPr>
      <t>　　　　　</t>
    </r>
    <r>
      <rPr>
        <sz val="9"/>
        <color indexed="8"/>
        <rFont val="ＭＳ Ｐ明朝"/>
        <family val="1"/>
        <charset val="128"/>
      </rPr>
      <t>人　　３月前</t>
    </r>
    <r>
      <rPr>
        <u/>
        <sz val="9"/>
        <color indexed="8"/>
        <rFont val="ＭＳ Ｐ明朝"/>
        <family val="1"/>
        <charset val="128"/>
      </rPr>
      <t>　　　　　</t>
    </r>
    <r>
      <rPr>
        <sz val="9"/>
        <color indexed="8"/>
        <rFont val="ＭＳ Ｐ明朝"/>
        <family val="1"/>
        <charset val="128"/>
      </rPr>
      <t>人</t>
    </r>
    <rPh sb="2" eb="3">
      <t>マエ</t>
    </rPh>
    <rPh sb="24" eb="25">
      <t>マエ</t>
    </rPh>
    <rPh sb="36" eb="37">
      <t>マエ</t>
    </rPh>
    <rPh sb="47" eb="48">
      <t>マエ</t>
    </rPh>
    <phoneticPr fontId="9"/>
  </si>
  <si>
    <t>エ　身体拘束廃止未実施減算</t>
    <rPh sb="6" eb="8">
      <t>ハイシ</t>
    </rPh>
    <phoneticPr fontId="9"/>
  </si>
  <si>
    <t>　以下の質問表は、相模原市条例等により、各介護保険事業者が遵守しなければならない責務とされている項目の一部分です。順番に内容を良く確認しながら、右端の欄に「○」、「×」（一部の質問は、該当箇所を○で囲む）を記載してください。（該当が無い場合は「－」を記載）</t>
    <rPh sb="9" eb="12">
      <t>サガミハラ</t>
    </rPh>
    <rPh sb="12" eb="13">
      <t>シ</t>
    </rPh>
    <rPh sb="13" eb="15">
      <t>ジョウレイ</t>
    </rPh>
    <rPh sb="94" eb="96">
      <t>カショ</t>
    </rPh>
    <rPh sb="113" eb="115">
      <t>ガイトウ</t>
    </rPh>
    <rPh sb="116" eb="117">
      <t>ナ</t>
    </rPh>
    <rPh sb="118" eb="120">
      <t>バアイ</t>
    </rPh>
    <rPh sb="125" eb="127">
      <t>キサイ</t>
    </rPh>
    <phoneticPr fontId="9"/>
  </si>
  <si>
    <t>（該当が無い場合は「－」）</t>
    <rPh sb="1" eb="3">
      <t>ガイトウ</t>
    </rPh>
    <rPh sb="4" eb="5">
      <t>ナ</t>
    </rPh>
    <rPh sb="6" eb="8">
      <t>バアイ</t>
    </rPh>
    <phoneticPr fontId="9"/>
  </si>
  <si>
    <t>身体的拘束適正化検討委員会の構成メンバーの責務及び役割分担を明確にするとともに、専任の身体的拘束等の適正化対応策を担当する者を決めていますか。</t>
    <rPh sb="0" eb="3">
      <t>シンタイテキ</t>
    </rPh>
    <rPh sb="3" eb="5">
      <t>コウソク</t>
    </rPh>
    <rPh sb="5" eb="8">
      <t>テキセイカ</t>
    </rPh>
    <rPh sb="8" eb="10">
      <t>ケントウ</t>
    </rPh>
    <rPh sb="10" eb="13">
      <t>イインカイ</t>
    </rPh>
    <rPh sb="14" eb="16">
      <t>コウセイ</t>
    </rPh>
    <rPh sb="21" eb="23">
      <t>セキム</t>
    </rPh>
    <rPh sb="23" eb="24">
      <t>オヨ</t>
    </rPh>
    <rPh sb="25" eb="27">
      <t>ヤクワリ</t>
    </rPh>
    <rPh sb="27" eb="29">
      <t>ブンタン</t>
    </rPh>
    <rPh sb="30" eb="32">
      <t>メイカク</t>
    </rPh>
    <rPh sb="40" eb="42">
      <t>センニン</t>
    </rPh>
    <rPh sb="43" eb="46">
      <t>シンタイテキ</t>
    </rPh>
    <rPh sb="46" eb="49">
      <t>コウソクナド</t>
    </rPh>
    <rPh sb="50" eb="53">
      <t>テキセイカ</t>
    </rPh>
    <rPh sb="53" eb="55">
      <t>タイオウ</t>
    </rPh>
    <rPh sb="55" eb="56">
      <t>サク</t>
    </rPh>
    <rPh sb="57" eb="59">
      <t>タントウ</t>
    </rPh>
    <rPh sb="61" eb="62">
      <t>モノ</t>
    </rPh>
    <rPh sb="63" eb="64">
      <t>キ</t>
    </rPh>
    <phoneticPr fontId="9"/>
  </si>
  <si>
    <t>研修の実施内容について記録していますか。</t>
    <phoneticPr fontId="9"/>
  </si>
  <si>
    <t>やむを得ず身体的拘束等を行う場合の手続き等を定めていますか。</t>
    <phoneticPr fontId="9"/>
  </si>
  <si>
    <t>別の告示に定める入所定員超過減算・人員基準欠如減算に該当していませんか。</t>
    <phoneticPr fontId="9"/>
  </si>
  <si>
    <t>医学的管理の下における介護及び機能訓練の必要性を勘案し、サービスを受ける必要性が高いと認められる入所申込者を優先的に入所させるよう努めている。</t>
    <rPh sb="0" eb="5">
      <t>イガクテキカンリ</t>
    </rPh>
    <rPh sb="6" eb="7">
      <t>モト</t>
    </rPh>
    <rPh sb="11" eb="13">
      <t>カイゴ</t>
    </rPh>
    <rPh sb="13" eb="14">
      <t>オヨ</t>
    </rPh>
    <rPh sb="15" eb="19">
      <t>キノウクンレン</t>
    </rPh>
    <rPh sb="20" eb="23">
      <t>ヒツヨウセイ</t>
    </rPh>
    <rPh sb="24" eb="26">
      <t>カンアン</t>
    </rPh>
    <rPh sb="33" eb="34">
      <t>ウ</t>
    </rPh>
    <rPh sb="36" eb="39">
      <t>ヒツヨウセイ</t>
    </rPh>
    <rPh sb="40" eb="41">
      <t>タカ</t>
    </rPh>
    <rPh sb="43" eb="44">
      <t>ミト</t>
    </rPh>
    <rPh sb="48" eb="53">
      <t>ニュウショモウシコミシャ</t>
    </rPh>
    <rPh sb="54" eb="56">
      <t>ユウセン</t>
    </rPh>
    <rPh sb="56" eb="57">
      <t>テキ</t>
    </rPh>
    <rPh sb="58" eb="60">
      <t>ニュウショ</t>
    </rPh>
    <rPh sb="65" eb="66">
      <t>ツト</t>
    </rPh>
    <phoneticPr fontId="9"/>
  </si>
  <si>
    <t>入所申込者の入所に際しては、その者に係る居宅介護支援事業者に対する照会等により、その者の心身の状況、生活歴、病歴、指定居宅サービス等の利用状況等の把握に努めている。</t>
    <rPh sb="0" eb="5">
      <t>ニュウショモウシコミシャ</t>
    </rPh>
    <rPh sb="6" eb="8">
      <t>ニュウショ</t>
    </rPh>
    <rPh sb="9" eb="10">
      <t>サイ</t>
    </rPh>
    <rPh sb="33" eb="36">
      <t>ショウカイトウ</t>
    </rPh>
    <rPh sb="50" eb="53">
      <t>セイカツレキ</t>
    </rPh>
    <rPh sb="54" eb="56">
      <t>ビョウレキ</t>
    </rPh>
    <rPh sb="57" eb="61">
      <t>シテイキョタク</t>
    </rPh>
    <rPh sb="65" eb="66">
      <t>トウ</t>
    </rPh>
    <rPh sb="67" eb="71">
      <t>リヨウジョウキョウ</t>
    </rPh>
    <rPh sb="71" eb="72">
      <t>トウ</t>
    </rPh>
    <rPh sb="73" eb="75">
      <t>ハアク</t>
    </rPh>
    <rPh sb="76" eb="77">
      <t>ツト</t>
    </rPh>
    <phoneticPr fontId="9"/>
  </si>
  <si>
    <t>④</t>
    <phoneticPr fontId="9"/>
  </si>
  <si>
    <t>令和　　　年　　　月  　  日</t>
    <rPh sb="0" eb="2">
      <t>レイワ</t>
    </rPh>
    <phoneticPr fontId="9"/>
  </si>
  <si>
    <t>　行わなければなりません。</t>
    <phoneticPr fontId="9"/>
  </si>
  <si>
    <t>　    実際の施設運営に当たっては、相模原市条例及び基準省令等を参照の上、基準を満たした運営を</t>
    <rPh sb="19" eb="23">
      <t>サガミハラシ</t>
    </rPh>
    <rPh sb="23" eb="25">
      <t>ジョウレイ</t>
    </rPh>
    <rPh sb="25" eb="26">
      <t>オヨ</t>
    </rPh>
    <rPh sb="27" eb="29">
      <t>キジュン</t>
    </rPh>
    <rPh sb="29" eb="31">
      <t>ショウレイ</t>
    </rPh>
    <phoneticPr fontId="9"/>
  </si>
  <si>
    <t>（6）　栄養士又は管理栄養士</t>
    <rPh sb="4" eb="7">
      <t>エイヨウシ</t>
    </rPh>
    <rPh sb="7" eb="8">
      <t>マタ</t>
    </rPh>
    <rPh sb="9" eb="14">
      <t>カンリエイヨウシ</t>
    </rPh>
    <phoneticPr fontId="9"/>
  </si>
  <si>
    <t>（１－２）　虐待の防止</t>
    <rPh sb="6" eb="8">
      <t>ギャクタイ</t>
    </rPh>
    <rPh sb="9" eb="11">
      <t>ボウシ</t>
    </rPh>
    <phoneticPr fontId="9"/>
  </si>
  <si>
    <t>施設における虐待の防止のための対策を検討する委員会（テレビ電話装置等を活用して行うことができる。）を定期的に開催するとともに、その結果について、介護職員その他の従業者に周知徹底を図ること。</t>
    <rPh sb="0" eb="2">
      <t>シセツ</t>
    </rPh>
    <rPh sb="6" eb="8">
      <t>ギャクタイ</t>
    </rPh>
    <rPh sb="9" eb="11">
      <t>ボウシ</t>
    </rPh>
    <rPh sb="15" eb="17">
      <t>タイサク</t>
    </rPh>
    <rPh sb="18" eb="20">
      <t>ケントウ</t>
    </rPh>
    <rPh sb="22" eb="25">
      <t>イインカイ</t>
    </rPh>
    <rPh sb="29" eb="34">
      <t>デンワソウチトウ</t>
    </rPh>
    <rPh sb="35" eb="37">
      <t>カツヨウ</t>
    </rPh>
    <rPh sb="39" eb="40">
      <t>オコナ</t>
    </rPh>
    <rPh sb="50" eb="53">
      <t>テイキテキ</t>
    </rPh>
    <rPh sb="54" eb="56">
      <t>カイサイ</t>
    </rPh>
    <rPh sb="65" eb="67">
      <t>ケッカ</t>
    </rPh>
    <rPh sb="72" eb="74">
      <t>カイゴ</t>
    </rPh>
    <rPh sb="74" eb="76">
      <t>ショクイン</t>
    </rPh>
    <rPh sb="78" eb="79">
      <t>タ</t>
    </rPh>
    <rPh sb="80" eb="83">
      <t>ジュウギョウシャ</t>
    </rPh>
    <rPh sb="84" eb="88">
      <t>シュウチテッテイ</t>
    </rPh>
    <rPh sb="89" eb="90">
      <t>ハカ</t>
    </rPh>
    <phoneticPr fontId="9"/>
  </si>
  <si>
    <t>施設における虐待の防止のための指針を整備している。</t>
    <rPh sb="0" eb="2">
      <t>シセツ</t>
    </rPh>
    <rPh sb="6" eb="8">
      <t>ギャクタイ</t>
    </rPh>
    <rPh sb="9" eb="11">
      <t>ボウシ</t>
    </rPh>
    <rPh sb="15" eb="17">
      <t>シシン</t>
    </rPh>
    <rPh sb="18" eb="20">
      <t>セイビ</t>
    </rPh>
    <phoneticPr fontId="9"/>
  </si>
  <si>
    <t>施設において、介護職員その他の従業者に対し、虐待の防止のための研修を定期的に実施している。</t>
    <rPh sb="0" eb="2">
      <t>シセツ</t>
    </rPh>
    <rPh sb="7" eb="11">
      <t>カイゴショクイン</t>
    </rPh>
    <rPh sb="13" eb="14">
      <t>タ</t>
    </rPh>
    <rPh sb="15" eb="18">
      <t>ジュウギョウシャ</t>
    </rPh>
    <rPh sb="19" eb="20">
      <t>タイ</t>
    </rPh>
    <rPh sb="22" eb="24">
      <t>ギャクタイノ</t>
    </rPh>
    <rPh sb="24" eb="37">
      <t>ボウシノタメノケンシュウヲテイキテキ</t>
    </rPh>
    <rPh sb="38" eb="40">
      <t>ジッシ</t>
    </rPh>
    <phoneticPr fontId="9"/>
  </si>
  <si>
    <t>虐待の防止に関する措置を適切に実施するための担当者を置いている。</t>
    <rPh sb="0" eb="2">
      <t>ギャクタイ</t>
    </rPh>
    <rPh sb="22" eb="25">
      <t>タントウシャ</t>
    </rPh>
    <rPh sb="26" eb="27">
      <t>オ</t>
    </rPh>
    <phoneticPr fontId="9"/>
  </si>
  <si>
    <t xml:space="preserve">施設の適正な運営及び入所者に対する適切な介護保健施設サービスの提供を確保するため、次のような施設の運営についての重要事項に関する規程を定めていますか。
</t>
    <phoneticPr fontId="9"/>
  </si>
  <si>
    <t>適切な介護保健施設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Ph sb="0" eb="2">
      <t>テキセツ</t>
    </rPh>
    <rPh sb="3" eb="5">
      <t>カイゴ</t>
    </rPh>
    <rPh sb="5" eb="7">
      <t>ホケン</t>
    </rPh>
    <rPh sb="7" eb="9">
      <t>シセツ</t>
    </rPh>
    <rPh sb="14" eb="16">
      <t>テイキョウ</t>
    </rPh>
    <rPh sb="17" eb="19">
      <t>カクホ</t>
    </rPh>
    <rPh sb="21" eb="23">
      <t>カンテン</t>
    </rPh>
    <rPh sb="26" eb="28">
      <t>ショクバ</t>
    </rPh>
    <rPh sb="32" eb="33">
      <t>オコナ</t>
    </rPh>
    <rPh sb="36" eb="38">
      <t>セイテキ</t>
    </rPh>
    <rPh sb="39" eb="42">
      <t>ゲンドウマタ</t>
    </rPh>
    <rPh sb="43" eb="45">
      <t>ユウエツ</t>
    </rPh>
    <rPh sb="45" eb="46">
      <t>テキ</t>
    </rPh>
    <rPh sb="47" eb="49">
      <t>カンケイ</t>
    </rPh>
    <rPh sb="50" eb="52">
      <t>ハイケイ</t>
    </rPh>
    <rPh sb="55" eb="57">
      <t>ゲンドウ</t>
    </rPh>
    <rPh sb="61" eb="66">
      <t>ギョウムジョウヒツヨウ</t>
    </rPh>
    <rPh sb="68" eb="70">
      <t>ソウトウ</t>
    </rPh>
    <rPh sb="71" eb="73">
      <t>ハンイ</t>
    </rPh>
    <rPh sb="74" eb="75">
      <t>コ</t>
    </rPh>
    <rPh sb="82" eb="85">
      <t>ジュウギョウシャ</t>
    </rPh>
    <rPh sb="86" eb="90">
      <t>シュウギョウカンキョウ</t>
    </rPh>
    <rPh sb="91" eb="92">
      <t>ガイ</t>
    </rPh>
    <rPh sb="98" eb="100">
      <t>ボウシ</t>
    </rPh>
    <rPh sb="105" eb="107">
      <t>ホウシン</t>
    </rPh>
    <rPh sb="108" eb="111">
      <t>メイカクカ</t>
    </rPh>
    <rPh sb="111" eb="112">
      <t>トウ</t>
    </rPh>
    <rPh sb="113" eb="115">
      <t>ヒツヨウ</t>
    </rPh>
    <rPh sb="116" eb="118">
      <t>ソチ</t>
    </rPh>
    <rPh sb="119" eb="120">
      <t>コウ</t>
    </rPh>
    <phoneticPr fontId="9"/>
  </si>
  <si>
    <t>⑥</t>
    <phoneticPr fontId="9"/>
  </si>
  <si>
    <t>⑦</t>
    <phoneticPr fontId="9"/>
  </si>
  <si>
    <t>⑧</t>
    <phoneticPr fontId="9"/>
  </si>
  <si>
    <t>⑨</t>
    <phoneticPr fontId="9"/>
  </si>
  <si>
    <t>③</t>
    <phoneticPr fontId="9"/>
  </si>
  <si>
    <t>事故発生防止等の措置を適切に実施するための担当者を置いている。</t>
    <rPh sb="0" eb="7">
      <t>ジコハッセイボウシトウ</t>
    </rPh>
    <rPh sb="8" eb="10">
      <t>ソチ</t>
    </rPh>
    <rPh sb="11" eb="13">
      <t>テキセツ</t>
    </rPh>
    <rPh sb="14" eb="16">
      <t>ジッシ</t>
    </rPh>
    <rPh sb="21" eb="24">
      <t>タントウシャ</t>
    </rPh>
    <rPh sb="25" eb="26">
      <t>オ</t>
    </rPh>
    <phoneticPr fontId="9"/>
  </si>
  <si>
    <t>（Ⅰ）
入所予定日前30日以内又は入所後30日以内に、入所者がが退所後に利用を希望する指定居宅介護支援事業者と連携し。当該入所者の同意を得て、退所後の居宅サービス又は地域密着型サービスの利用方針を定めている。</t>
    <rPh sb="4" eb="6">
      <t>ニュウショ</t>
    </rPh>
    <rPh sb="6" eb="8">
      <t>ヨテイ</t>
    </rPh>
    <rPh sb="8" eb="9">
      <t>ビ</t>
    </rPh>
    <rPh sb="9" eb="10">
      <t>マエ</t>
    </rPh>
    <rPh sb="12" eb="13">
      <t>ニチ</t>
    </rPh>
    <rPh sb="13" eb="15">
      <t>イナイ</t>
    </rPh>
    <rPh sb="15" eb="16">
      <t>マタ</t>
    </rPh>
    <rPh sb="17" eb="19">
      <t>ニュウショ</t>
    </rPh>
    <rPh sb="19" eb="20">
      <t>ゴ</t>
    </rPh>
    <rPh sb="22" eb="23">
      <t>ニチ</t>
    </rPh>
    <rPh sb="23" eb="25">
      <t>イナイ</t>
    </rPh>
    <rPh sb="27" eb="30">
      <t>ニュウショシャ</t>
    </rPh>
    <rPh sb="32" eb="34">
      <t>タイショ</t>
    </rPh>
    <rPh sb="34" eb="35">
      <t>ゴ</t>
    </rPh>
    <rPh sb="36" eb="38">
      <t>リヨウ</t>
    </rPh>
    <rPh sb="39" eb="41">
      <t>キボウ</t>
    </rPh>
    <rPh sb="43" eb="45">
      <t>シテイ</t>
    </rPh>
    <rPh sb="45" eb="54">
      <t>キョタクカイゴシエンジギョウシャ</t>
    </rPh>
    <rPh sb="55" eb="57">
      <t>レンケイ</t>
    </rPh>
    <rPh sb="59" eb="61">
      <t>トウガイ</t>
    </rPh>
    <rPh sb="61" eb="64">
      <t>ニュウショシャ</t>
    </rPh>
    <rPh sb="65" eb="67">
      <t>ドウイ</t>
    </rPh>
    <rPh sb="68" eb="69">
      <t>エ</t>
    </rPh>
    <rPh sb="71" eb="73">
      <t>タイショ</t>
    </rPh>
    <rPh sb="73" eb="74">
      <t>ゴ</t>
    </rPh>
    <rPh sb="75" eb="77">
      <t>キョタク</t>
    </rPh>
    <rPh sb="81" eb="82">
      <t>マタ</t>
    </rPh>
    <rPh sb="83" eb="88">
      <t>チイキミッチャクガタ</t>
    </rPh>
    <rPh sb="93" eb="95">
      <t>リヨウ</t>
    </rPh>
    <rPh sb="95" eb="97">
      <t>ホウシン</t>
    </rPh>
    <rPh sb="98" eb="99">
      <t>サダ</t>
    </rPh>
    <phoneticPr fontId="9"/>
  </si>
  <si>
    <t>（Ⅰ）・（Ⅱ）
入所期間が1月を超える入所者が退所し、その居宅において居宅サービス又は地域密着型サービスを利用する場合において、当該入所者の退所に先立って当該入所者が利用を希望する指定居宅介護支援事業者に対して、当該入所者の同意を得て、当該入所者の診療状況を示す文書を添えて当該入所者に係る居宅サービス又は地域密着型サービスに必要な情報を提供し、かつ、当該指定居宅介護支援事業者と連携して退所後の居宅サービス又は地域密着型サービスの利用に関する調整を行っている。</t>
    <rPh sb="8" eb="10">
      <t>ニュウショ</t>
    </rPh>
    <rPh sb="10" eb="12">
      <t>キカン</t>
    </rPh>
    <rPh sb="14" eb="15">
      <t>ツキ</t>
    </rPh>
    <rPh sb="16" eb="17">
      <t>コ</t>
    </rPh>
    <rPh sb="19" eb="22">
      <t>ニュウショシャ</t>
    </rPh>
    <rPh sb="23" eb="25">
      <t>タイショ</t>
    </rPh>
    <rPh sb="29" eb="31">
      <t>キョタク</t>
    </rPh>
    <rPh sb="35" eb="37">
      <t>キョタク</t>
    </rPh>
    <rPh sb="41" eb="42">
      <t>マタ</t>
    </rPh>
    <rPh sb="43" eb="48">
      <t>チイキミッチャクガタ</t>
    </rPh>
    <rPh sb="53" eb="55">
      <t>リヨウ</t>
    </rPh>
    <rPh sb="57" eb="59">
      <t>バアイ</t>
    </rPh>
    <rPh sb="64" eb="69">
      <t>トウガイニュウショシャ</t>
    </rPh>
    <rPh sb="70" eb="72">
      <t>タイショ</t>
    </rPh>
    <rPh sb="73" eb="75">
      <t>サキダ</t>
    </rPh>
    <rPh sb="77" eb="82">
      <t>トウガイニュウショシャ</t>
    </rPh>
    <rPh sb="83" eb="85">
      <t>リヨウ</t>
    </rPh>
    <rPh sb="86" eb="88">
      <t>キボウ</t>
    </rPh>
    <rPh sb="90" eb="98">
      <t>シテイキョタクカイゴシエン</t>
    </rPh>
    <rPh sb="98" eb="101">
      <t>ジギョウシャ</t>
    </rPh>
    <rPh sb="102" eb="103">
      <t>タイ</t>
    </rPh>
    <rPh sb="106" eb="111">
      <t>トウガイニュウショシャ</t>
    </rPh>
    <rPh sb="112" eb="114">
      <t>ドウイ</t>
    </rPh>
    <rPh sb="115" eb="116">
      <t>エ</t>
    </rPh>
    <rPh sb="118" eb="123">
      <t>トウガイニュウショシャ</t>
    </rPh>
    <rPh sb="124" eb="126">
      <t>シンリョウ</t>
    </rPh>
    <rPh sb="126" eb="128">
      <t>ジョウキョウ</t>
    </rPh>
    <rPh sb="129" eb="130">
      <t>シメ</t>
    </rPh>
    <rPh sb="131" eb="133">
      <t>ブンショ</t>
    </rPh>
    <rPh sb="134" eb="135">
      <t>ソ</t>
    </rPh>
    <rPh sb="137" eb="142">
      <t>トウガイニュウショシャ</t>
    </rPh>
    <rPh sb="143" eb="144">
      <t>カカ</t>
    </rPh>
    <rPh sb="145" eb="147">
      <t>キョタク</t>
    </rPh>
    <rPh sb="151" eb="152">
      <t>マタ</t>
    </rPh>
    <rPh sb="153" eb="158">
      <t>チイキミッチャクガタ</t>
    </rPh>
    <rPh sb="163" eb="165">
      <t>ヒツヨウ</t>
    </rPh>
    <rPh sb="166" eb="168">
      <t>ジョウホウ</t>
    </rPh>
    <rPh sb="169" eb="171">
      <t>テイキョウ</t>
    </rPh>
    <rPh sb="176" eb="178">
      <t>トウガイ</t>
    </rPh>
    <rPh sb="178" eb="189">
      <t>シテイキョタクカイゴシエンジギョウシャ</t>
    </rPh>
    <rPh sb="190" eb="192">
      <t>レンケイ</t>
    </rPh>
    <rPh sb="194" eb="196">
      <t>タイショ</t>
    </rPh>
    <rPh sb="196" eb="197">
      <t>ゴ</t>
    </rPh>
    <rPh sb="198" eb="200">
      <t>キョタク</t>
    </rPh>
    <rPh sb="204" eb="205">
      <t>マタ</t>
    </rPh>
    <rPh sb="206" eb="211">
      <t>チイキミッチャクガタ</t>
    </rPh>
    <rPh sb="216" eb="218">
      <t>リヨウ</t>
    </rPh>
    <rPh sb="219" eb="220">
      <t>カン</t>
    </rPh>
    <rPh sb="222" eb="224">
      <t>チョウセイ</t>
    </rPh>
    <rPh sb="225" eb="226">
      <t>オコナ</t>
    </rPh>
    <phoneticPr fontId="9"/>
  </si>
  <si>
    <t>①</t>
    <phoneticPr fontId="9"/>
  </si>
  <si>
    <t>②</t>
    <phoneticPr fontId="9"/>
  </si>
  <si>
    <t>③</t>
    <phoneticPr fontId="9"/>
  </si>
  <si>
    <t>入退所前連携加算（Ⅰ）については、①・②のいずれにも適合する場合に、入所者1人につき1回を限度に算定している。</t>
    <rPh sb="0" eb="1">
      <t>イ</t>
    </rPh>
    <rPh sb="1" eb="3">
      <t>タイショ</t>
    </rPh>
    <rPh sb="3" eb="4">
      <t>マエ</t>
    </rPh>
    <rPh sb="4" eb="6">
      <t>レンケイ</t>
    </rPh>
    <rPh sb="6" eb="8">
      <t>カサン</t>
    </rPh>
    <rPh sb="26" eb="28">
      <t>テキゴウ</t>
    </rPh>
    <rPh sb="30" eb="32">
      <t>バアイ</t>
    </rPh>
    <rPh sb="34" eb="37">
      <t>ニュウショシャ</t>
    </rPh>
    <rPh sb="38" eb="39">
      <t>ニン</t>
    </rPh>
    <rPh sb="43" eb="44">
      <t>カイ</t>
    </rPh>
    <rPh sb="45" eb="47">
      <t>ゲンド</t>
    </rPh>
    <rPh sb="48" eb="50">
      <t>サンテイ</t>
    </rPh>
    <phoneticPr fontId="9"/>
  </si>
  <si>
    <t>歯科医師又は歯科医師の指示を受けた歯科衛生士の技術的助言及び指導に基づき、入所者の口腔衛生等の管理に係る計画が作成されていますか。</t>
    <rPh sb="0" eb="2">
      <t>シカ</t>
    </rPh>
    <rPh sb="2" eb="4">
      <t>イシ</t>
    </rPh>
    <rPh sb="4" eb="5">
      <t>マタ</t>
    </rPh>
    <rPh sb="6" eb="8">
      <t>シカ</t>
    </rPh>
    <rPh sb="8" eb="10">
      <t>イシ</t>
    </rPh>
    <rPh sb="11" eb="13">
      <t>シジ</t>
    </rPh>
    <rPh sb="14" eb="15">
      <t>ウ</t>
    </rPh>
    <rPh sb="17" eb="22">
      <t>シカエイセイシ</t>
    </rPh>
    <rPh sb="23" eb="26">
      <t>ギジュツテキ</t>
    </rPh>
    <rPh sb="26" eb="28">
      <t>ジョゲン</t>
    </rPh>
    <rPh sb="28" eb="29">
      <t>オヨ</t>
    </rPh>
    <rPh sb="30" eb="32">
      <t>シドウ</t>
    </rPh>
    <rPh sb="33" eb="34">
      <t>モト</t>
    </rPh>
    <rPh sb="37" eb="40">
      <t>ニュウショシャ</t>
    </rPh>
    <rPh sb="41" eb="43">
      <t>コウクウ</t>
    </rPh>
    <rPh sb="43" eb="45">
      <t>エイセイ</t>
    </rPh>
    <rPh sb="45" eb="46">
      <t>トウ</t>
    </rPh>
    <rPh sb="47" eb="49">
      <t>カンリ</t>
    </rPh>
    <rPh sb="50" eb="51">
      <t>カカ</t>
    </rPh>
    <rPh sb="52" eb="54">
      <t>ケイカク</t>
    </rPh>
    <rPh sb="55" eb="57">
      <t>サクセイ</t>
    </rPh>
    <phoneticPr fontId="9"/>
  </si>
  <si>
    <t>歯科衛生士が、①における入所者の口腔に関する介護職員からの相談等に必要に応じ対応していますか。</t>
    <rPh sb="19" eb="20">
      <t>カン</t>
    </rPh>
    <rPh sb="22" eb="24">
      <t>カイゴ</t>
    </rPh>
    <rPh sb="24" eb="26">
      <t>ショクイン</t>
    </rPh>
    <rPh sb="29" eb="32">
      <t>ソウダントウ</t>
    </rPh>
    <rPh sb="33" eb="35">
      <t>ヒツヨウ</t>
    </rPh>
    <rPh sb="36" eb="37">
      <t>オウ</t>
    </rPh>
    <rPh sb="38" eb="40">
      <t>タイオウ</t>
    </rPh>
    <phoneticPr fontId="9"/>
  </si>
  <si>
    <t>歯科医師の指示をうけた歯科衛生士が、入所者に対し、口腔衛生等の管理を月２回以上行っていますか。</t>
    <rPh sb="18" eb="21">
      <t>ニュウショシャ</t>
    </rPh>
    <rPh sb="22" eb="23">
      <t>タイ</t>
    </rPh>
    <rPh sb="25" eb="27">
      <t>コウクウ</t>
    </rPh>
    <rPh sb="27" eb="29">
      <t>エイセイ</t>
    </rPh>
    <rPh sb="29" eb="30">
      <t>トウ</t>
    </rPh>
    <rPh sb="31" eb="33">
      <t>カンリ</t>
    </rPh>
    <rPh sb="34" eb="35">
      <t>ツキ</t>
    </rPh>
    <rPh sb="36" eb="37">
      <t>カイ</t>
    </rPh>
    <rPh sb="37" eb="39">
      <t>イジョウ</t>
    </rPh>
    <rPh sb="39" eb="40">
      <t>オコナ</t>
    </rPh>
    <phoneticPr fontId="9"/>
  </si>
  <si>
    <t>歯科衛生士が、①における入所者に対して口腔衛生の管理を行ない、当該入所者に係る口腔清掃等について、介護職員へ具体的な技術的助言及び指導を行っていますか。</t>
    <rPh sb="0" eb="2">
      <t>シカ</t>
    </rPh>
    <rPh sb="2" eb="5">
      <t>エイセイシ</t>
    </rPh>
    <rPh sb="12" eb="15">
      <t>ニュウショシャ</t>
    </rPh>
    <rPh sb="16" eb="17">
      <t>タイ</t>
    </rPh>
    <rPh sb="19" eb="21">
      <t>コウクウ</t>
    </rPh>
    <rPh sb="21" eb="23">
      <t>エイセイ</t>
    </rPh>
    <rPh sb="24" eb="26">
      <t>カンリ</t>
    </rPh>
    <rPh sb="27" eb="28">
      <t>オコ</t>
    </rPh>
    <rPh sb="31" eb="36">
      <t>トウガイニュウショシャ</t>
    </rPh>
    <rPh sb="37" eb="38">
      <t>カカ</t>
    </rPh>
    <rPh sb="39" eb="41">
      <t>コウクウ</t>
    </rPh>
    <rPh sb="41" eb="43">
      <t>セイソウ</t>
    </rPh>
    <rPh sb="43" eb="44">
      <t>トウ</t>
    </rPh>
    <rPh sb="49" eb="51">
      <t>カイゴ</t>
    </rPh>
    <rPh sb="51" eb="53">
      <t>ショクイン</t>
    </rPh>
    <rPh sb="54" eb="57">
      <t>グタイテキ</t>
    </rPh>
    <rPh sb="58" eb="61">
      <t>ギジュツテキ</t>
    </rPh>
    <rPh sb="61" eb="63">
      <t>ジョゲン</t>
    </rPh>
    <rPh sb="63" eb="64">
      <t>オヨ</t>
    </rPh>
    <rPh sb="65" eb="67">
      <t>シドウ</t>
    </rPh>
    <rPh sb="68" eb="69">
      <t>オコナ</t>
    </rPh>
    <phoneticPr fontId="9"/>
  </si>
  <si>
    <t>②</t>
    <phoneticPr fontId="9"/>
  </si>
  <si>
    <t>疾病治療の直接手段として、医師の発行する食事せんに基づき提供された適切な栄養量及び内容を有する糖尿病食、腎臓病食、肝臓病食、胃潰瘍食、貧血食、膵臓病食、脂質異常症食、痛風食及び特別な場合の検査食を提供していますか。</t>
    <rPh sb="0" eb="4">
      <t>シッペイチリョウ</t>
    </rPh>
    <rPh sb="5" eb="7">
      <t>チョクセツ</t>
    </rPh>
    <rPh sb="7" eb="9">
      <t>シュダン</t>
    </rPh>
    <phoneticPr fontId="9"/>
  </si>
  <si>
    <t>介護老人保健施設の医師又は薬剤師が高齢者の薬物療法に関する研修を受講していますか。</t>
    <rPh sb="0" eb="2">
      <t>カイゴ</t>
    </rPh>
    <rPh sb="2" eb="4">
      <t>ロウジン</t>
    </rPh>
    <rPh sb="4" eb="8">
      <t>ホケンシセツ</t>
    </rPh>
    <rPh sb="9" eb="11">
      <t>イシ</t>
    </rPh>
    <rPh sb="11" eb="12">
      <t>マタ</t>
    </rPh>
    <rPh sb="13" eb="16">
      <t>ヤクザイシ</t>
    </rPh>
    <rPh sb="17" eb="20">
      <t>コウレイシャ</t>
    </rPh>
    <rPh sb="21" eb="23">
      <t>ヤクブツ</t>
    </rPh>
    <rPh sb="23" eb="25">
      <t>リョウホウ</t>
    </rPh>
    <rPh sb="26" eb="27">
      <t>カン</t>
    </rPh>
    <rPh sb="29" eb="31">
      <t>ケンシュウ</t>
    </rPh>
    <rPh sb="32" eb="34">
      <t>ジュコウ</t>
    </rPh>
    <phoneticPr fontId="9"/>
  </si>
  <si>
    <t>②</t>
    <phoneticPr fontId="9"/>
  </si>
  <si>
    <t>②</t>
    <phoneticPr fontId="9"/>
  </si>
  <si>
    <t>かかりつけ医連携薬剤調整加算（Ⅱ）を算定していますか。</t>
    <rPh sb="5" eb="6">
      <t>イ</t>
    </rPh>
    <rPh sb="6" eb="8">
      <t>レンケイ</t>
    </rPh>
    <rPh sb="8" eb="10">
      <t>ヤクザイ</t>
    </rPh>
    <rPh sb="10" eb="12">
      <t>チョウセイ</t>
    </rPh>
    <rPh sb="12" eb="14">
      <t>カサン</t>
    </rPh>
    <rPh sb="18" eb="20">
      <t>サンテイ</t>
    </rPh>
    <phoneticPr fontId="9"/>
  </si>
  <si>
    <t>退所時において処方されている内服薬の種類が、入所時に処方されていた内服薬の種類に比べて１種類以上減少していますか。</t>
    <rPh sb="0" eb="2">
      <t>タイショ</t>
    </rPh>
    <rPh sb="2" eb="3">
      <t>ジ</t>
    </rPh>
    <rPh sb="7" eb="9">
      <t>ショホウ</t>
    </rPh>
    <rPh sb="14" eb="17">
      <t>ナイフクヤク</t>
    </rPh>
    <rPh sb="18" eb="20">
      <t>シュルイ</t>
    </rPh>
    <rPh sb="22" eb="24">
      <t>ニュウショ</t>
    </rPh>
    <rPh sb="24" eb="25">
      <t>ジ</t>
    </rPh>
    <rPh sb="26" eb="28">
      <t>ショホウ</t>
    </rPh>
    <rPh sb="33" eb="36">
      <t>ナイフクヤク</t>
    </rPh>
    <rPh sb="37" eb="39">
      <t>シュルイ</t>
    </rPh>
    <rPh sb="40" eb="41">
      <t>クラ</t>
    </rPh>
    <rPh sb="44" eb="48">
      <t>シュルイイジョウ</t>
    </rPh>
    <rPh sb="48" eb="50">
      <t>ゲンショウ</t>
    </rPh>
    <phoneticPr fontId="9"/>
  </si>
  <si>
    <t>①</t>
    <phoneticPr fontId="9"/>
  </si>
  <si>
    <t>入所期間が３月以上であると見込まれる入所者ですか。</t>
    <rPh sb="0" eb="2">
      <t>ニュウショ</t>
    </rPh>
    <rPh sb="2" eb="4">
      <t>キカン</t>
    </rPh>
    <rPh sb="6" eb="9">
      <t>ツキイジョウ</t>
    </rPh>
    <rPh sb="13" eb="15">
      <t>ミコ</t>
    </rPh>
    <rPh sb="18" eb="21">
      <t>ニュウショシャ</t>
    </rPh>
    <phoneticPr fontId="9"/>
  </si>
  <si>
    <t>「認知症介護実践リーダー研修」及び認知症看護に係る適切な研修修了者を、対象者の数が20人未満の場合は１人以上、対象者が20人以上の場合は、１に対象者が19名を超えて10又はその端数を増すごとに１を加えた人数を配置し、チームとしての専門的な認知症ケアの実施をしていますか。</t>
    <rPh sb="15" eb="16">
      <t>オヨ</t>
    </rPh>
    <rPh sb="17" eb="20">
      <t>ニンチショウ</t>
    </rPh>
    <rPh sb="20" eb="22">
      <t>カンゴ</t>
    </rPh>
    <rPh sb="23" eb="24">
      <t>カカ</t>
    </rPh>
    <rPh sb="25" eb="27">
      <t>テキセツ</t>
    </rPh>
    <rPh sb="28" eb="30">
      <t>ケンシュウ</t>
    </rPh>
    <phoneticPr fontId="9"/>
  </si>
  <si>
    <t>従業者に対する認知症ケアに係る留意事項の伝達又は技術的指導に係る会議を定期的に実施していますか。</t>
    <rPh sb="0" eb="3">
      <t>ジュウギョウシャ</t>
    </rPh>
    <rPh sb="4" eb="5">
      <t>タイ</t>
    </rPh>
    <phoneticPr fontId="9"/>
  </si>
  <si>
    <t>「認知症介護実践リーダー研修」及び認知症看護に係る適切な研修修了者を、対象者の数が20人未満の場合は１人以上、対象者が20人以上の場合は、１に対象者が19名を超えて10又はその端数を増すごとに１を加えた人数を配置し、チームとしての専門的な認知症ケアの実施をしていますか。</t>
    <rPh sb="15" eb="16">
      <t>オヨ</t>
    </rPh>
    <rPh sb="17" eb="22">
      <t>ニンチショウカンゴ</t>
    </rPh>
    <rPh sb="23" eb="24">
      <t>カカ</t>
    </rPh>
    <rPh sb="25" eb="27">
      <t>テキセツ</t>
    </rPh>
    <rPh sb="28" eb="30">
      <t>ケンシュウ</t>
    </rPh>
    <phoneticPr fontId="9"/>
  </si>
  <si>
    <t>当該入所者が入所前1月の間に、当該介護老人保健施設に入所したことがない場合及び過去1月の間に当該加算（他サービスを含む。）を算定したことがない場合に限り算定している。</t>
    <rPh sb="0" eb="2">
      <t>トウガイ</t>
    </rPh>
    <rPh sb="2" eb="5">
      <t>ニュウショシャ</t>
    </rPh>
    <rPh sb="6" eb="8">
      <t>ニュウショ</t>
    </rPh>
    <rPh sb="8" eb="9">
      <t>マエ</t>
    </rPh>
    <rPh sb="10" eb="11">
      <t>ツキ</t>
    </rPh>
    <rPh sb="12" eb="13">
      <t>アイダ</t>
    </rPh>
    <rPh sb="15" eb="17">
      <t>トウガイ</t>
    </rPh>
    <rPh sb="17" eb="25">
      <t>カイゴロウジンホケンシセツ</t>
    </rPh>
    <rPh sb="26" eb="28">
      <t>ニュウショ</t>
    </rPh>
    <rPh sb="35" eb="37">
      <t>バアイ</t>
    </rPh>
    <rPh sb="37" eb="38">
      <t>オヨ</t>
    </rPh>
    <rPh sb="39" eb="41">
      <t>カコ</t>
    </rPh>
    <rPh sb="42" eb="43">
      <t>ツキ</t>
    </rPh>
    <rPh sb="44" eb="45">
      <t>アイダ</t>
    </rPh>
    <rPh sb="46" eb="48">
      <t>トウガイ</t>
    </rPh>
    <rPh sb="48" eb="50">
      <t>カサン</t>
    </rPh>
    <rPh sb="51" eb="52">
      <t>タ</t>
    </rPh>
    <rPh sb="57" eb="58">
      <t>フク</t>
    </rPh>
    <rPh sb="62" eb="64">
      <t>サンテイ</t>
    </rPh>
    <rPh sb="71" eb="73">
      <t>バアイ</t>
    </rPh>
    <rPh sb="74" eb="75">
      <t>カギ</t>
    </rPh>
    <rPh sb="76" eb="78">
      <t>サンテイ</t>
    </rPh>
    <phoneticPr fontId="9"/>
  </si>
  <si>
    <t>①の評価は、老企第40号別紙様式５を用いて褥瘡の状態及び褥瘡の発生と関連のあるリスクについて実施していますか。</t>
    <rPh sb="2" eb="4">
      <t>ヒョウカ</t>
    </rPh>
    <rPh sb="6" eb="7">
      <t>ロウ</t>
    </rPh>
    <rPh sb="7" eb="8">
      <t>キ</t>
    </rPh>
    <rPh sb="8" eb="9">
      <t>ダイ</t>
    </rPh>
    <rPh sb="11" eb="12">
      <t>ゴウ</t>
    </rPh>
    <rPh sb="12" eb="14">
      <t>ベッシ</t>
    </rPh>
    <rPh sb="14" eb="16">
      <t>ヨウシキ</t>
    </rPh>
    <rPh sb="18" eb="19">
      <t>モチ</t>
    </rPh>
    <rPh sb="21" eb="23">
      <t>ジョクソウ</t>
    </rPh>
    <rPh sb="24" eb="26">
      <t>ジョウタイ</t>
    </rPh>
    <rPh sb="26" eb="27">
      <t>オヨ</t>
    </rPh>
    <rPh sb="28" eb="30">
      <t>ジョクソウ</t>
    </rPh>
    <rPh sb="31" eb="33">
      <t>ハッセイ</t>
    </rPh>
    <rPh sb="34" eb="36">
      <t>カンレン</t>
    </rPh>
    <rPh sb="46" eb="48">
      <t>ジッシ</t>
    </rPh>
    <phoneticPr fontId="9"/>
  </si>
  <si>
    <t>①の評価の結果に基づき、少なくとも3月に１回入所者ごとに褥瘡ケア計画を見直していますか。</t>
    <rPh sb="5" eb="7">
      <t>ケッカ</t>
    </rPh>
    <rPh sb="8" eb="9">
      <t>モト</t>
    </rPh>
    <rPh sb="12" eb="13">
      <t>スク</t>
    </rPh>
    <rPh sb="18" eb="19">
      <t>ツキ</t>
    </rPh>
    <rPh sb="21" eb="22">
      <t>カイ</t>
    </rPh>
    <rPh sb="22" eb="25">
      <t>ニュウショシャ</t>
    </rPh>
    <rPh sb="28" eb="30">
      <t>ジョクソウ</t>
    </rPh>
    <rPh sb="32" eb="34">
      <t>ケイカク</t>
    </rPh>
    <rPh sb="35" eb="37">
      <t>ミナオ</t>
    </rPh>
    <phoneticPr fontId="9"/>
  </si>
  <si>
    <t>③</t>
    <phoneticPr fontId="9"/>
  </si>
  <si>
    <t>④</t>
    <phoneticPr fontId="9"/>
  </si>
  <si>
    <t>⑧</t>
    <phoneticPr fontId="9"/>
  </si>
  <si>
    <t>次のいずれかに適合していますか。</t>
    <rPh sb="0" eb="1">
      <t>ツギ</t>
    </rPh>
    <rPh sb="7" eb="9">
      <t>テキゴウ</t>
    </rPh>
    <phoneticPr fontId="9"/>
  </si>
  <si>
    <t>全ての入所者について、必要に応じ適切な介護が提供されていることを前提としつつ、さらに特別な支援を行うことにより、施設入所時と比較して排せつ状態が改善するようにしていますか。</t>
    <rPh sb="0" eb="1">
      <t>スベ</t>
    </rPh>
    <rPh sb="3" eb="6">
      <t>ニュウショシャ</t>
    </rPh>
    <rPh sb="11" eb="13">
      <t>ヒツヨウ</t>
    </rPh>
    <rPh sb="14" eb="15">
      <t>オウ</t>
    </rPh>
    <rPh sb="16" eb="18">
      <t>テキセツ</t>
    </rPh>
    <rPh sb="19" eb="21">
      <t>カイゴ</t>
    </rPh>
    <rPh sb="22" eb="24">
      <t>テイキョウ</t>
    </rPh>
    <rPh sb="32" eb="34">
      <t>ゼンテイ</t>
    </rPh>
    <rPh sb="42" eb="44">
      <t>トクベツ</t>
    </rPh>
    <rPh sb="45" eb="47">
      <t>シエン</t>
    </rPh>
    <rPh sb="48" eb="49">
      <t>オコナ</t>
    </rPh>
    <rPh sb="56" eb="58">
      <t>シセツ</t>
    </rPh>
    <rPh sb="58" eb="60">
      <t>ニュウショ</t>
    </rPh>
    <rPh sb="60" eb="61">
      <t>ジ</t>
    </rPh>
    <rPh sb="62" eb="64">
      <t>ヒカク</t>
    </rPh>
    <rPh sb="66" eb="67">
      <t>ハイ</t>
    </rPh>
    <rPh sb="69" eb="71">
      <t>ジョウタイ</t>
    </rPh>
    <rPh sb="72" eb="74">
      <t>カイゼン</t>
    </rPh>
    <phoneticPr fontId="9"/>
  </si>
  <si>
    <t>①の評価の結果、排せつに介護を要する入所者であって、適切な対応を行うことにより、要介護状態の軽減が見込まれるものについて、医師、看護師、介護支援専門員その他の職種の者が共同して、当該入所者が排せつに介護を要する要因を分析し、それに基づいた支援計画を作成し、当該支援計画に基づく支援を継続して実施していますか。</t>
    <rPh sb="2" eb="4">
      <t>ヒョウカ</t>
    </rPh>
    <rPh sb="5" eb="7">
      <t>ケッカ</t>
    </rPh>
    <rPh sb="8" eb="9">
      <t>ハイ</t>
    </rPh>
    <rPh sb="12" eb="14">
      <t>カイゴ</t>
    </rPh>
    <rPh sb="15" eb="16">
      <t>ヨウ</t>
    </rPh>
    <rPh sb="18" eb="21">
      <t>ニュウショシャ</t>
    </rPh>
    <rPh sb="26" eb="28">
      <t>テキセツ</t>
    </rPh>
    <rPh sb="29" eb="31">
      <t>タイオウ</t>
    </rPh>
    <rPh sb="32" eb="33">
      <t>オコナ</t>
    </rPh>
    <rPh sb="40" eb="43">
      <t>ヨウカイゴ</t>
    </rPh>
    <rPh sb="43" eb="45">
      <t>ジョウタイ</t>
    </rPh>
    <rPh sb="46" eb="48">
      <t>ケイゲン</t>
    </rPh>
    <rPh sb="49" eb="51">
      <t>ミコ</t>
    </rPh>
    <rPh sb="61" eb="63">
      <t>イシ</t>
    </rPh>
    <rPh sb="64" eb="67">
      <t>カンゴシ</t>
    </rPh>
    <rPh sb="68" eb="70">
      <t>カイゴ</t>
    </rPh>
    <rPh sb="70" eb="72">
      <t>シエン</t>
    </rPh>
    <rPh sb="72" eb="75">
      <t>センモンイン</t>
    </rPh>
    <rPh sb="77" eb="78">
      <t>タ</t>
    </rPh>
    <rPh sb="79" eb="81">
      <t>ショクシュ</t>
    </rPh>
    <rPh sb="82" eb="83">
      <t>モノ</t>
    </rPh>
    <rPh sb="84" eb="86">
      <t>キョウドウ</t>
    </rPh>
    <rPh sb="89" eb="91">
      <t>トウガイ</t>
    </rPh>
    <rPh sb="91" eb="94">
      <t>ニュウショシャ</t>
    </rPh>
    <rPh sb="95" eb="96">
      <t>ハイ</t>
    </rPh>
    <rPh sb="99" eb="101">
      <t>カイゴ</t>
    </rPh>
    <rPh sb="102" eb="103">
      <t>ヨウ</t>
    </rPh>
    <rPh sb="105" eb="107">
      <t>ヨウイン</t>
    </rPh>
    <rPh sb="108" eb="110">
      <t>ブンセキ</t>
    </rPh>
    <rPh sb="115" eb="116">
      <t>モト</t>
    </rPh>
    <rPh sb="119" eb="121">
      <t>シエン</t>
    </rPh>
    <rPh sb="121" eb="123">
      <t>ケイカク</t>
    </rPh>
    <rPh sb="124" eb="126">
      <t>サクセイ</t>
    </rPh>
    <rPh sb="128" eb="130">
      <t>トウガイ</t>
    </rPh>
    <rPh sb="130" eb="132">
      <t>シエン</t>
    </rPh>
    <rPh sb="132" eb="134">
      <t>ケイカク</t>
    </rPh>
    <rPh sb="135" eb="136">
      <t>モト</t>
    </rPh>
    <rPh sb="138" eb="140">
      <t>シエン</t>
    </rPh>
    <rPh sb="141" eb="143">
      <t>ケイゾク</t>
    </rPh>
    <rPh sb="145" eb="147">
      <t>ジッシ</t>
    </rPh>
    <phoneticPr fontId="9"/>
  </si>
  <si>
    <t>①</t>
    <phoneticPr fontId="9"/>
  </si>
  <si>
    <t>④</t>
    <phoneticPr fontId="9"/>
  </si>
  <si>
    <t>③の「適切な対応を行うことにより、要介護状態の軽減が見込まれる」とは、特別な支援を行わなかった場合には、当該排尿若しくは排便又はおむつ使用にかかる状態の評価が不変又は低下となることが見込まれるものの、適切な対応を行った場合には、排尿又は排便の状態の少なくとも一方が改善又はおむつ使用ありから使用なしに改善すること、あるいは、排尿又は排便の状態の少なくとも一方が改善し、かつ、おむつ使用ありから使用なしに改善することが見込まれることとしていますか。</t>
    <rPh sb="35" eb="37">
      <t>トクベツ</t>
    </rPh>
    <rPh sb="38" eb="40">
      <t>シエン</t>
    </rPh>
    <rPh sb="41" eb="42">
      <t>オコナ</t>
    </rPh>
    <rPh sb="47" eb="49">
      <t>バアイ</t>
    </rPh>
    <rPh sb="52" eb="54">
      <t>トウガイ</t>
    </rPh>
    <rPh sb="54" eb="56">
      <t>ハイニョウ</t>
    </rPh>
    <rPh sb="56" eb="57">
      <t>モ</t>
    </rPh>
    <rPh sb="60" eb="62">
      <t>ハイベン</t>
    </rPh>
    <rPh sb="62" eb="63">
      <t>マタ</t>
    </rPh>
    <rPh sb="67" eb="69">
      <t>シヨウ</t>
    </rPh>
    <rPh sb="73" eb="75">
      <t>ジョウタイ</t>
    </rPh>
    <rPh sb="76" eb="78">
      <t>ヒョウカ</t>
    </rPh>
    <rPh sb="79" eb="81">
      <t>フヘン</t>
    </rPh>
    <rPh sb="81" eb="82">
      <t>マタ</t>
    </rPh>
    <rPh sb="83" eb="85">
      <t>テイカ</t>
    </rPh>
    <rPh sb="91" eb="93">
      <t>ミコ</t>
    </rPh>
    <rPh sb="100" eb="102">
      <t>テキセツ</t>
    </rPh>
    <rPh sb="103" eb="105">
      <t>タイオウ</t>
    </rPh>
    <rPh sb="106" eb="107">
      <t>オコナ</t>
    </rPh>
    <rPh sb="109" eb="111">
      <t>バアイ</t>
    </rPh>
    <rPh sb="114" eb="116">
      <t>ハイニョウ</t>
    </rPh>
    <rPh sb="116" eb="117">
      <t>マタ</t>
    </rPh>
    <rPh sb="118" eb="120">
      <t>ハイベン</t>
    </rPh>
    <rPh sb="121" eb="123">
      <t>ジョウタイ</t>
    </rPh>
    <rPh sb="124" eb="125">
      <t>スク</t>
    </rPh>
    <rPh sb="129" eb="131">
      <t>イッポウ</t>
    </rPh>
    <rPh sb="132" eb="134">
      <t>カイゼン</t>
    </rPh>
    <rPh sb="134" eb="135">
      <t>マタ</t>
    </rPh>
    <rPh sb="139" eb="141">
      <t>シヨウ</t>
    </rPh>
    <rPh sb="145" eb="147">
      <t>シヨウ</t>
    </rPh>
    <rPh sb="150" eb="152">
      <t>カイゼン</t>
    </rPh>
    <rPh sb="162" eb="164">
      <t>ハイニョウ</t>
    </rPh>
    <rPh sb="164" eb="165">
      <t>マタ</t>
    </rPh>
    <rPh sb="166" eb="168">
      <t>ハイベン</t>
    </rPh>
    <rPh sb="169" eb="171">
      <t>ジョウタイ</t>
    </rPh>
    <rPh sb="172" eb="173">
      <t>スク</t>
    </rPh>
    <rPh sb="177" eb="179">
      <t>イッポウ</t>
    </rPh>
    <rPh sb="180" eb="182">
      <t>カイゼン</t>
    </rPh>
    <rPh sb="190" eb="192">
      <t>シヨウ</t>
    </rPh>
    <rPh sb="196" eb="198">
      <t>シヨウ</t>
    </rPh>
    <rPh sb="201" eb="203">
      <t>カイゼン</t>
    </rPh>
    <rPh sb="208" eb="210">
      <t>ミコ</t>
    </rPh>
    <phoneticPr fontId="9"/>
  </si>
  <si>
    <t>⑥</t>
    <phoneticPr fontId="9"/>
  </si>
  <si>
    <t>支援計画の実施にあたっては、計画の作成に関与した者が、入所者又はその家族に対し、排せつの状態及び今後の見込みの内容、支援の必要性、要因分析並びに支援計画の内容、当該支援は入所者又はその家族がこれらの説明を理解した上で支援の実施を希望する場合に行うものであること、及び支援開始後であってもいつでも入所者又はその家族の希望に応じて支援計画を中断又は中止できることを説明し、入所者及びその家族の理解と希望を確認した上で行っていますか。</t>
    <rPh sb="0" eb="2">
      <t>シエン</t>
    </rPh>
    <rPh sb="2" eb="4">
      <t>ケイカク</t>
    </rPh>
    <rPh sb="5" eb="7">
      <t>ジッシ</t>
    </rPh>
    <rPh sb="14" eb="16">
      <t>ケイカク</t>
    </rPh>
    <rPh sb="17" eb="19">
      <t>サクセイ</t>
    </rPh>
    <rPh sb="20" eb="22">
      <t>カンヨ</t>
    </rPh>
    <rPh sb="24" eb="25">
      <t>モノ</t>
    </rPh>
    <rPh sb="27" eb="30">
      <t>ニュウショシャ</t>
    </rPh>
    <rPh sb="30" eb="31">
      <t>マタ</t>
    </rPh>
    <rPh sb="34" eb="36">
      <t>カゾク</t>
    </rPh>
    <rPh sb="37" eb="38">
      <t>タイ</t>
    </rPh>
    <rPh sb="40" eb="41">
      <t>ハイ</t>
    </rPh>
    <rPh sb="44" eb="46">
      <t>ジョウタイ</t>
    </rPh>
    <rPh sb="46" eb="47">
      <t>オヨ</t>
    </rPh>
    <rPh sb="48" eb="50">
      <t>コンゴ</t>
    </rPh>
    <rPh sb="51" eb="53">
      <t>ミコ</t>
    </rPh>
    <rPh sb="55" eb="57">
      <t>ナイヨウ</t>
    </rPh>
    <rPh sb="58" eb="60">
      <t>シエン</t>
    </rPh>
    <rPh sb="61" eb="64">
      <t>ヒツヨウセイ</t>
    </rPh>
    <rPh sb="65" eb="67">
      <t>ヨウイン</t>
    </rPh>
    <rPh sb="67" eb="69">
      <t>ブンセキ</t>
    </rPh>
    <rPh sb="69" eb="70">
      <t>ナラ</t>
    </rPh>
    <rPh sb="72" eb="74">
      <t>シエン</t>
    </rPh>
    <rPh sb="74" eb="76">
      <t>ケイカク</t>
    </rPh>
    <rPh sb="77" eb="79">
      <t>ナイヨウ</t>
    </rPh>
    <rPh sb="80" eb="82">
      <t>トウガイ</t>
    </rPh>
    <rPh sb="82" eb="84">
      <t>シエン</t>
    </rPh>
    <rPh sb="85" eb="88">
      <t>ニュウショシャ</t>
    </rPh>
    <rPh sb="88" eb="89">
      <t>マタ</t>
    </rPh>
    <rPh sb="92" eb="94">
      <t>カゾク</t>
    </rPh>
    <rPh sb="99" eb="101">
      <t>セツメイ</t>
    </rPh>
    <rPh sb="102" eb="104">
      <t>リカイ</t>
    </rPh>
    <rPh sb="106" eb="107">
      <t>ウエ</t>
    </rPh>
    <rPh sb="108" eb="110">
      <t>シエン</t>
    </rPh>
    <rPh sb="111" eb="113">
      <t>ジッシ</t>
    </rPh>
    <rPh sb="114" eb="116">
      <t>キボウ</t>
    </rPh>
    <rPh sb="118" eb="120">
      <t>バアイ</t>
    </rPh>
    <rPh sb="121" eb="122">
      <t>オコナ</t>
    </rPh>
    <rPh sb="131" eb="132">
      <t>オヨ</t>
    </rPh>
    <rPh sb="133" eb="135">
      <t>シエン</t>
    </rPh>
    <rPh sb="135" eb="138">
      <t>カイシゴ</t>
    </rPh>
    <rPh sb="147" eb="150">
      <t>ニュウショシャ</t>
    </rPh>
    <rPh sb="150" eb="151">
      <t>マタ</t>
    </rPh>
    <rPh sb="154" eb="156">
      <t>カゾク</t>
    </rPh>
    <rPh sb="157" eb="159">
      <t>キボウ</t>
    </rPh>
    <rPh sb="160" eb="161">
      <t>オウ</t>
    </rPh>
    <rPh sb="163" eb="165">
      <t>シエン</t>
    </rPh>
    <rPh sb="165" eb="167">
      <t>ケイカク</t>
    </rPh>
    <rPh sb="168" eb="170">
      <t>チュウダン</t>
    </rPh>
    <rPh sb="170" eb="171">
      <t>マタ</t>
    </rPh>
    <rPh sb="172" eb="174">
      <t>チュウシ</t>
    </rPh>
    <rPh sb="180" eb="182">
      <t>セツメイ</t>
    </rPh>
    <rPh sb="184" eb="187">
      <t>ニュウショシャ</t>
    </rPh>
    <rPh sb="187" eb="188">
      <t>オヨ</t>
    </rPh>
    <rPh sb="191" eb="193">
      <t>カゾク</t>
    </rPh>
    <rPh sb="194" eb="196">
      <t>リカイ</t>
    </rPh>
    <rPh sb="197" eb="199">
      <t>キボウ</t>
    </rPh>
    <rPh sb="200" eb="202">
      <t>カクニン</t>
    </rPh>
    <rPh sb="204" eb="205">
      <t>ウエ</t>
    </rPh>
    <rPh sb="206" eb="207">
      <t>オコナ</t>
    </rPh>
    <phoneticPr fontId="9"/>
  </si>
  <si>
    <t>⑥における支援計画の見直しは、支援計画に実施上の問題（排せつ支援計画の変更の必要性、関連職種が共同して取り組むべき事項の見直しの必要性等）があれば直ちに実施していますか。</t>
    <rPh sb="5" eb="7">
      <t>シエン</t>
    </rPh>
    <rPh sb="7" eb="9">
      <t>ケイカク</t>
    </rPh>
    <rPh sb="10" eb="12">
      <t>ミナオ</t>
    </rPh>
    <rPh sb="15" eb="17">
      <t>シエン</t>
    </rPh>
    <rPh sb="17" eb="19">
      <t>ケイカク</t>
    </rPh>
    <rPh sb="20" eb="22">
      <t>ジッシ</t>
    </rPh>
    <rPh sb="22" eb="23">
      <t>ジョウ</t>
    </rPh>
    <rPh sb="24" eb="26">
      <t>モンダイ</t>
    </rPh>
    <rPh sb="27" eb="28">
      <t>ハイ</t>
    </rPh>
    <rPh sb="30" eb="32">
      <t>シエン</t>
    </rPh>
    <rPh sb="32" eb="34">
      <t>ケイカク</t>
    </rPh>
    <rPh sb="35" eb="37">
      <t>ヘンコウ</t>
    </rPh>
    <rPh sb="38" eb="41">
      <t>ヒツヨウセイ</t>
    </rPh>
    <rPh sb="42" eb="46">
      <t>カンレンショクシュ</t>
    </rPh>
    <rPh sb="47" eb="49">
      <t>キョウドウ</t>
    </rPh>
    <rPh sb="51" eb="52">
      <t>ト</t>
    </rPh>
    <rPh sb="53" eb="54">
      <t>ク</t>
    </rPh>
    <rPh sb="57" eb="59">
      <t>ジコウ</t>
    </rPh>
    <rPh sb="60" eb="62">
      <t>ミナオ</t>
    </rPh>
    <rPh sb="64" eb="67">
      <t>ヒツヨウセイ</t>
    </rPh>
    <rPh sb="67" eb="68">
      <t>トウ</t>
    </rPh>
    <rPh sb="73" eb="74">
      <t>タダ</t>
    </rPh>
    <rPh sb="76" eb="78">
      <t>ジッシ</t>
    </rPh>
    <phoneticPr fontId="9"/>
  </si>
  <si>
    <t>①の評価に基づき、少なくとも３月に１回入所者ごとに支援計画を見直していますか。</t>
    <rPh sb="2" eb="4">
      <t>ヒョウカ</t>
    </rPh>
    <rPh sb="5" eb="6">
      <t>モト</t>
    </rPh>
    <rPh sb="9" eb="10">
      <t>スク</t>
    </rPh>
    <rPh sb="15" eb="16">
      <t>ツキ</t>
    </rPh>
    <rPh sb="18" eb="19">
      <t>カイ</t>
    </rPh>
    <rPh sb="19" eb="22">
      <t>ニュウショシャ</t>
    </rPh>
    <rPh sb="25" eb="27">
      <t>シエン</t>
    </rPh>
    <rPh sb="27" eb="29">
      <t>ケイカク</t>
    </rPh>
    <rPh sb="30" eb="32">
      <t>ミナオ</t>
    </rPh>
    <phoneticPr fontId="9"/>
  </si>
  <si>
    <t>排せつ支援加算（Ⅰ）の①、③及び⑥のいずれにも適合していますか。</t>
    <rPh sb="0" eb="1">
      <t>ハイ</t>
    </rPh>
    <rPh sb="3" eb="7">
      <t>シエンカサン</t>
    </rPh>
    <rPh sb="14" eb="15">
      <t>オヨ</t>
    </rPh>
    <rPh sb="23" eb="25">
      <t>テキゴウ</t>
    </rPh>
    <phoneticPr fontId="9"/>
  </si>
  <si>
    <t>排せつ支援加算（Ⅰ）の①の評価の結果、要介護状態の軽減が見込まれる者について、施設入所時と比較して、排尿又は排便の状態の少なくとも一方が改善するとともにいずれにも悪化がないこと。</t>
    <rPh sb="0" eb="1">
      <t>ハイ</t>
    </rPh>
    <rPh sb="3" eb="5">
      <t>シエン</t>
    </rPh>
    <rPh sb="5" eb="7">
      <t>カサン</t>
    </rPh>
    <rPh sb="13" eb="15">
      <t>ヒョウカ</t>
    </rPh>
    <rPh sb="16" eb="18">
      <t>ケッカ</t>
    </rPh>
    <rPh sb="19" eb="22">
      <t>ヨウカイゴ</t>
    </rPh>
    <rPh sb="22" eb="24">
      <t>ジョウタイ</t>
    </rPh>
    <rPh sb="25" eb="27">
      <t>ケイゲン</t>
    </rPh>
    <rPh sb="28" eb="30">
      <t>ミコ</t>
    </rPh>
    <rPh sb="33" eb="34">
      <t>モノ</t>
    </rPh>
    <rPh sb="39" eb="41">
      <t>シセツ</t>
    </rPh>
    <rPh sb="41" eb="43">
      <t>ニュウショ</t>
    </rPh>
    <rPh sb="43" eb="44">
      <t>ジ</t>
    </rPh>
    <rPh sb="45" eb="47">
      <t>ヒカク</t>
    </rPh>
    <rPh sb="50" eb="52">
      <t>ハイニョウ</t>
    </rPh>
    <rPh sb="52" eb="53">
      <t>マタ</t>
    </rPh>
    <rPh sb="68" eb="70">
      <t>カイゼン</t>
    </rPh>
    <rPh sb="81" eb="83">
      <t>アッカ</t>
    </rPh>
    <phoneticPr fontId="9"/>
  </si>
  <si>
    <t>①</t>
    <phoneticPr fontId="9"/>
  </si>
  <si>
    <t>②</t>
    <phoneticPr fontId="9"/>
  </si>
  <si>
    <t>①の医学的評価の結果、自立支援の促進が必要であるとされた入所者ごとに、医師、看護職員、介護職員、介護支援専門員その他の職種の者が共同して、自立支援に係る支援計画を策定し、支援計画に従ったケアを実施していますか。</t>
    <rPh sb="2" eb="7">
      <t>イガクテキヒョウカ</t>
    </rPh>
    <rPh sb="8" eb="10">
      <t>ケッカ</t>
    </rPh>
    <rPh sb="11" eb="13">
      <t>ジリツ</t>
    </rPh>
    <rPh sb="13" eb="15">
      <t>シエン</t>
    </rPh>
    <rPh sb="16" eb="18">
      <t>ソクシン</t>
    </rPh>
    <rPh sb="19" eb="21">
      <t>ヒツヨウ</t>
    </rPh>
    <rPh sb="28" eb="31">
      <t>ニュウショシャ</t>
    </rPh>
    <rPh sb="35" eb="37">
      <t>イシ</t>
    </rPh>
    <rPh sb="38" eb="40">
      <t>カンゴ</t>
    </rPh>
    <rPh sb="40" eb="42">
      <t>ショクイン</t>
    </rPh>
    <rPh sb="43" eb="47">
      <t>カイゴショクイン</t>
    </rPh>
    <rPh sb="48" eb="50">
      <t>カイゴ</t>
    </rPh>
    <rPh sb="50" eb="52">
      <t>シエン</t>
    </rPh>
    <rPh sb="52" eb="55">
      <t>センモンイン</t>
    </rPh>
    <rPh sb="57" eb="58">
      <t>タ</t>
    </rPh>
    <rPh sb="59" eb="61">
      <t>ショクシュ</t>
    </rPh>
    <rPh sb="62" eb="63">
      <t>モノ</t>
    </rPh>
    <rPh sb="64" eb="66">
      <t>キョウドウ</t>
    </rPh>
    <rPh sb="69" eb="71">
      <t>ジリツ</t>
    </rPh>
    <rPh sb="71" eb="73">
      <t>シエン</t>
    </rPh>
    <rPh sb="74" eb="75">
      <t>カカ</t>
    </rPh>
    <rPh sb="76" eb="78">
      <t>シエン</t>
    </rPh>
    <rPh sb="78" eb="80">
      <t>ケイカク</t>
    </rPh>
    <rPh sb="81" eb="83">
      <t>サクテイ</t>
    </rPh>
    <rPh sb="85" eb="87">
      <t>シエン</t>
    </rPh>
    <rPh sb="87" eb="89">
      <t>ケイカク</t>
    </rPh>
    <rPh sb="90" eb="91">
      <t>シタガ</t>
    </rPh>
    <rPh sb="96" eb="98">
      <t>ジッシ</t>
    </rPh>
    <phoneticPr fontId="9"/>
  </si>
  <si>
    <t>支援計画に基づいたケアを実施する際には、対象となる入所者又はその家族に説明し、その同意を得ていますか。</t>
    <rPh sb="0" eb="4">
      <t>シエンケイカク</t>
    </rPh>
    <rPh sb="5" eb="6">
      <t>モト</t>
    </rPh>
    <rPh sb="12" eb="14">
      <t>ジッシ</t>
    </rPh>
    <rPh sb="16" eb="17">
      <t>サイ</t>
    </rPh>
    <rPh sb="20" eb="22">
      <t>タイショウ</t>
    </rPh>
    <rPh sb="25" eb="28">
      <t>ニュウショシャ</t>
    </rPh>
    <rPh sb="28" eb="29">
      <t>マタ</t>
    </rPh>
    <rPh sb="32" eb="34">
      <t>カゾク</t>
    </rPh>
    <rPh sb="35" eb="37">
      <t>セツメイ</t>
    </rPh>
    <rPh sb="41" eb="43">
      <t>ドウイ</t>
    </rPh>
    <rPh sb="44" eb="45">
      <t>エ</t>
    </rPh>
    <phoneticPr fontId="9"/>
  </si>
  <si>
    <t>①の医学的評価に基づき、少なくとも３月に１回、入所者ごとに支援計画を見直している。</t>
    <rPh sb="2" eb="7">
      <t>イガクテキヒョウカ</t>
    </rPh>
    <rPh sb="8" eb="9">
      <t>モト</t>
    </rPh>
    <rPh sb="12" eb="13">
      <t>スク</t>
    </rPh>
    <rPh sb="18" eb="19">
      <t>ツキ</t>
    </rPh>
    <rPh sb="21" eb="22">
      <t>カイ</t>
    </rPh>
    <rPh sb="23" eb="26">
      <t>ニュウショシャ</t>
    </rPh>
    <rPh sb="29" eb="33">
      <t>シエンケイカク</t>
    </rPh>
    <rPh sb="34" eb="36">
      <t>ミナオ</t>
    </rPh>
    <phoneticPr fontId="9"/>
  </si>
  <si>
    <t>支援計画の見直しは、支援計画に実施上に当たっての課題（入所者の自立に係る状態の変化、支援の実施時における医学的観点からの留意事項に関する大きな変更、関連職種が共同して取り組むべき事項の見直しの必要性等）に応じ、必要に応じた見直しを行っていますか。</t>
    <rPh sb="0" eb="4">
      <t>シエンケイカク</t>
    </rPh>
    <rPh sb="5" eb="7">
      <t>ミナオ</t>
    </rPh>
    <rPh sb="10" eb="12">
      <t>シエン</t>
    </rPh>
    <rPh sb="12" eb="14">
      <t>ケイカク</t>
    </rPh>
    <rPh sb="15" eb="17">
      <t>ジッシ</t>
    </rPh>
    <rPh sb="17" eb="18">
      <t>ジョウ</t>
    </rPh>
    <rPh sb="19" eb="20">
      <t>ア</t>
    </rPh>
    <rPh sb="24" eb="26">
      <t>カダイ</t>
    </rPh>
    <rPh sb="27" eb="30">
      <t>ニュウショシャ</t>
    </rPh>
    <rPh sb="31" eb="33">
      <t>ジリツ</t>
    </rPh>
    <rPh sb="34" eb="35">
      <t>カカ</t>
    </rPh>
    <rPh sb="36" eb="38">
      <t>ジョウタイ</t>
    </rPh>
    <rPh sb="39" eb="41">
      <t>ヘンカ</t>
    </rPh>
    <rPh sb="42" eb="44">
      <t>シエン</t>
    </rPh>
    <rPh sb="45" eb="47">
      <t>ジッシ</t>
    </rPh>
    <rPh sb="47" eb="48">
      <t>ジ</t>
    </rPh>
    <rPh sb="52" eb="55">
      <t>イガクテキ</t>
    </rPh>
    <rPh sb="55" eb="57">
      <t>カンテン</t>
    </rPh>
    <rPh sb="60" eb="62">
      <t>リュウイ</t>
    </rPh>
    <rPh sb="62" eb="64">
      <t>ジコウ</t>
    </rPh>
    <rPh sb="65" eb="66">
      <t>カン</t>
    </rPh>
    <rPh sb="68" eb="69">
      <t>オオ</t>
    </rPh>
    <rPh sb="71" eb="73">
      <t>ヘンコウ</t>
    </rPh>
    <rPh sb="74" eb="76">
      <t>カンレン</t>
    </rPh>
    <rPh sb="76" eb="78">
      <t>ショクシュ</t>
    </rPh>
    <rPh sb="79" eb="81">
      <t>キョウドウ</t>
    </rPh>
    <rPh sb="83" eb="84">
      <t>ト</t>
    </rPh>
    <rPh sb="85" eb="86">
      <t>ク</t>
    </rPh>
    <rPh sb="89" eb="91">
      <t>ジコウ</t>
    </rPh>
    <rPh sb="92" eb="94">
      <t>ミナオ</t>
    </rPh>
    <rPh sb="96" eb="99">
      <t>ヒツヨウセイ</t>
    </rPh>
    <rPh sb="99" eb="100">
      <t>トウ</t>
    </rPh>
    <rPh sb="102" eb="103">
      <t>オウ</t>
    </rPh>
    <rPh sb="105" eb="107">
      <t>ヒツヨウ</t>
    </rPh>
    <rPh sb="108" eb="109">
      <t>オウ</t>
    </rPh>
    <rPh sb="111" eb="113">
      <t>ミナオ</t>
    </rPh>
    <rPh sb="115" eb="116">
      <t>オコナ</t>
    </rPh>
    <phoneticPr fontId="9"/>
  </si>
  <si>
    <t>医師が自立支援に係る支援計画の策定等に参加していますか。</t>
    <rPh sb="0" eb="2">
      <t>イシ</t>
    </rPh>
    <rPh sb="3" eb="5">
      <t>ジリツ</t>
    </rPh>
    <rPh sb="5" eb="7">
      <t>シエン</t>
    </rPh>
    <rPh sb="8" eb="9">
      <t>カカ</t>
    </rPh>
    <rPh sb="10" eb="12">
      <t>シエン</t>
    </rPh>
    <rPh sb="12" eb="14">
      <t>ケイカク</t>
    </rPh>
    <rPh sb="15" eb="17">
      <t>サクテイ</t>
    </rPh>
    <rPh sb="17" eb="18">
      <t>トウ</t>
    </rPh>
    <rPh sb="19" eb="21">
      <t>サンカ</t>
    </rPh>
    <phoneticPr fontId="9"/>
  </si>
  <si>
    <t>④</t>
    <phoneticPr fontId="9"/>
  </si>
  <si>
    <t>⑥</t>
    <phoneticPr fontId="9"/>
  </si>
  <si>
    <t>⑦</t>
    <phoneticPr fontId="9"/>
  </si>
  <si>
    <t>⑧</t>
    <phoneticPr fontId="9"/>
  </si>
  <si>
    <t>必要に応じて施設サービス計画を見直すなど、サービスの提供に当たって①に規定する情報その他サービスを適切かつ有効に提供するために必要な情報を活用していますか。</t>
    <rPh sb="0" eb="2">
      <t>ヒツヨウ</t>
    </rPh>
    <rPh sb="3" eb="4">
      <t>オウ</t>
    </rPh>
    <rPh sb="6" eb="8">
      <t>シセツ</t>
    </rPh>
    <rPh sb="12" eb="14">
      <t>ケイカク</t>
    </rPh>
    <rPh sb="15" eb="17">
      <t>ミナオ</t>
    </rPh>
    <rPh sb="26" eb="28">
      <t>テイキョウ</t>
    </rPh>
    <rPh sb="29" eb="30">
      <t>ア</t>
    </rPh>
    <rPh sb="35" eb="37">
      <t>キテイ</t>
    </rPh>
    <rPh sb="39" eb="41">
      <t>ジョウホウ</t>
    </rPh>
    <rPh sb="43" eb="44">
      <t>タ</t>
    </rPh>
    <rPh sb="49" eb="51">
      <t>テキセツ</t>
    </rPh>
    <rPh sb="53" eb="55">
      <t>ユウコウ</t>
    </rPh>
    <rPh sb="56" eb="58">
      <t>テイキョウ</t>
    </rPh>
    <rPh sb="63" eb="65">
      <t>ヒツヨウ</t>
    </rPh>
    <rPh sb="66" eb="68">
      <t>ジョウホウ</t>
    </rPh>
    <rPh sb="69" eb="71">
      <t>カツヨウ</t>
    </rPh>
    <phoneticPr fontId="9"/>
  </si>
  <si>
    <t>②</t>
    <phoneticPr fontId="9"/>
  </si>
  <si>
    <t>必要に応じて施設サービス計画を見直すなど、サービスの実施に当たって、科学的介護推進体制加算（Ⅰ）の①に規定する情報、①に規定する情報その他サービスを適切かつ有効な実施のために必要な情報を活用していますか。</t>
    <rPh sb="0" eb="2">
      <t>ヒツヨウ</t>
    </rPh>
    <rPh sb="3" eb="4">
      <t>オウ</t>
    </rPh>
    <rPh sb="6" eb="8">
      <t>シセツ</t>
    </rPh>
    <rPh sb="12" eb="14">
      <t>ケイカク</t>
    </rPh>
    <rPh sb="15" eb="17">
      <t>ミナオ</t>
    </rPh>
    <rPh sb="26" eb="28">
      <t>ジッシ</t>
    </rPh>
    <rPh sb="29" eb="30">
      <t>ア</t>
    </rPh>
    <rPh sb="34" eb="45">
      <t>カガクテキカイゴスイシンタイセイカサン</t>
    </rPh>
    <rPh sb="51" eb="53">
      <t>キテイ</t>
    </rPh>
    <rPh sb="55" eb="57">
      <t>ジョウホウ</t>
    </rPh>
    <rPh sb="60" eb="62">
      <t>キテイ</t>
    </rPh>
    <rPh sb="64" eb="66">
      <t>ジョウホウ</t>
    </rPh>
    <rPh sb="68" eb="69">
      <t>タ</t>
    </rPh>
    <rPh sb="74" eb="76">
      <t>テキセツ</t>
    </rPh>
    <rPh sb="93" eb="95">
      <t>カツヨウ</t>
    </rPh>
    <phoneticPr fontId="9"/>
  </si>
  <si>
    <t>①</t>
    <phoneticPr fontId="9"/>
  </si>
  <si>
    <t>当該介護老人保健施設内に安全管理部門を設置し、組織的に安全対策を実施する体制が整備されていますか。</t>
    <rPh sb="0" eb="2">
      <t>トウガイ</t>
    </rPh>
    <rPh sb="2" eb="4">
      <t>カイゴ</t>
    </rPh>
    <rPh sb="4" eb="10">
      <t>ロウジンホケンシセツ</t>
    </rPh>
    <rPh sb="10" eb="11">
      <t>ナイ</t>
    </rPh>
    <rPh sb="12" eb="14">
      <t>アンゼン</t>
    </rPh>
    <rPh sb="14" eb="16">
      <t>カンリ</t>
    </rPh>
    <rPh sb="16" eb="18">
      <t>ブモン</t>
    </rPh>
    <rPh sb="19" eb="21">
      <t>セッチ</t>
    </rPh>
    <rPh sb="23" eb="26">
      <t>ソシキテキ</t>
    </rPh>
    <rPh sb="27" eb="29">
      <t>アンゼン</t>
    </rPh>
    <rPh sb="29" eb="31">
      <t>タイサク</t>
    </rPh>
    <rPh sb="32" eb="34">
      <t>ジッシ</t>
    </rPh>
    <rPh sb="36" eb="38">
      <t>タイセイ</t>
    </rPh>
    <rPh sb="39" eb="41">
      <t>セイビ</t>
    </rPh>
    <phoneticPr fontId="9"/>
  </si>
  <si>
    <t>入所初日に限り算定していますか。</t>
    <rPh sb="0" eb="2">
      <t>ニュウショ</t>
    </rPh>
    <rPh sb="2" eb="4">
      <t>ショニチ</t>
    </rPh>
    <rPh sb="5" eb="6">
      <t>カギ</t>
    </rPh>
    <rPh sb="7" eb="9">
      <t>サンテイ</t>
    </rPh>
    <phoneticPr fontId="9"/>
  </si>
  <si>
    <t>オ　安全管理体制未実施減算</t>
    <rPh sb="2" eb="4">
      <t>アンゼン</t>
    </rPh>
    <rPh sb="4" eb="6">
      <t>カンリ</t>
    </rPh>
    <rPh sb="6" eb="8">
      <t>タイセイ</t>
    </rPh>
    <rPh sb="8" eb="11">
      <t>ミジッシ</t>
    </rPh>
    <rPh sb="11" eb="13">
      <t>ゲンサン</t>
    </rPh>
    <phoneticPr fontId="9"/>
  </si>
  <si>
    <t>介護老人保健施設基準第36条第1項（事故発生防止のための指針の作成・委員会の開催・従業者に対する研修の実施等）の基準に適合していますか。</t>
    <rPh sb="0" eb="8">
      <t>カイゴロウジンホケンシセツ</t>
    </rPh>
    <rPh sb="8" eb="11">
      <t>キジュンダイ</t>
    </rPh>
    <rPh sb="13" eb="14">
      <t>ジョウ</t>
    </rPh>
    <rPh sb="14" eb="15">
      <t>ダイ</t>
    </rPh>
    <rPh sb="16" eb="17">
      <t>コウ</t>
    </rPh>
    <rPh sb="18" eb="20">
      <t>ジコ</t>
    </rPh>
    <rPh sb="20" eb="22">
      <t>ハッセイ</t>
    </rPh>
    <rPh sb="22" eb="24">
      <t>ボウシ</t>
    </rPh>
    <rPh sb="28" eb="30">
      <t>シシン</t>
    </rPh>
    <rPh sb="31" eb="33">
      <t>サクセイ</t>
    </rPh>
    <rPh sb="34" eb="37">
      <t>イインカイ</t>
    </rPh>
    <rPh sb="38" eb="40">
      <t>カイサイ</t>
    </rPh>
    <rPh sb="41" eb="44">
      <t>ジュウギョウシャ</t>
    </rPh>
    <rPh sb="45" eb="46">
      <t>タイ</t>
    </rPh>
    <rPh sb="48" eb="50">
      <t>ケンシュウ</t>
    </rPh>
    <rPh sb="51" eb="53">
      <t>ジッシ</t>
    </rPh>
    <rPh sb="53" eb="54">
      <t>トウ</t>
    </rPh>
    <rPh sb="56" eb="58">
      <t>キジュン</t>
    </rPh>
    <rPh sb="59" eb="61">
      <t>テキゴウ</t>
    </rPh>
    <phoneticPr fontId="9"/>
  </si>
  <si>
    <t>介護老人保健施設基準第２条に定める栄養士又は管理栄養士の員数を置いていること及び同基準第17条の2（栄養管理。ユニット型を含む。）に規定する基準に適合していますか。</t>
    <rPh sb="0" eb="11">
      <t>カイゴロウジンホケンシセツキジュンダイ</t>
    </rPh>
    <rPh sb="12" eb="13">
      <t>ジョウ</t>
    </rPh>
    <rPh sb="14" eb="15">
      <t>サダ</t>
    </rPh>
    <rPh sb="17" eb="20">
      <t>エイヨウシ</t>
    </rPh>
    <rPh sb="20" eb="21">
      <t>マタ</t>
    </rPh>
    <rPh sb="22" eb="24">
      <t>カンリ</t>
    </rPh>
    <rPh sb="24" eb="27">
      <t>エイヨウシ</t>
    </rPh>
    <rPh sb="28" eb="30">
      <t>インズウ</t>
    </rPh>
    <rPh sb="31" eb="32">
      <t>オ</t>
    </rPh>
    <rPh sb="38" eb="39">
      <t>オヨ</t>
    </rPh>
    <rPh sb="40" eb="41">
      <t>ドウ</t>
    </rPh>
    <rPh sb="41" eb="43">
      <t>キジュン</t>
    </rPh>
    <rPh sb="43" eb="44">
      <t>ダイ</t>
    </rPh>
    <rPh sb="46" eb="47">
      <t>ジョウ</t>
    </rPh>
    <rPh sb="50" eb="54">
      <t>エイヨウカンリ</t>
    </rPh>
    <rPh sb="59" eb="60">
      <t>カタ</t>
    </rPh>
    <rPh sb="61" eb="62">
      <t>フク</t>
    </rPh>
    <rPh sb="66" eb="68">
      <t>キテイ</t>
    </rPh>
    <rPh sb="70" eb="72">
      <t>キジュン</t>
    </rPh>
    <rPh sb="73" eb="75">
      <t>テキゴウ</t>
    </rPh>
    <phoneticPr fontId="9"/>
  </si>
  <si>
    <t>カ　栄養管理に係る減算</t>
    <rPh sb="2" eb="4">
      <t>エイヨウ</t>
    </rPh>
    <rPh sb="4" eb="6">
      <t>カンリ</t>
    </rPh>
    <rPh sb="7" eb="8">
      <t>カカ</t>
    </rPh>
    <rPh sb="9" eb="11">
      <t>ゲンサン</t>
    </rPh>
    <phoneticPr fontId="9"/>
  </si>
  <si>
    <t>個別リハビリテーション計画に基づき、医師又は医師の指示を受けた理学療法士、作業療法士又は言語聴覚士が、利用者に対して、個別リハビリテーションを20分以上実施した場合に算定していますか。</t>
    <rPh sb="0" eb="2">
      <t>コベツ</t>
    </rPh>
    <rPh sb="11" eb="13">
      <t>ケイカク</t>
    </rPh>
    <rPh sb="14" eb="15">
      <t>モト</t>
    </rPh>
    <rPh sb="18" eb="20">
      <t>イシ</t>
    </rPh>
    <rPh sb="20" eb="21">
      <t>マタ</t>
    </rPh>
    <rPh sb="22" eb="24">
      <t>イシ</t>
    </rPh>
    <rPh sb="25" eb="27">
      <t>シジ</t>
    </rPh>
    <rPh sb="28" eb="29">
      <t>ウ</t>
    </rPh>
    <rPh sb="31" eb="33">
      <t>リガク</t>
    </rPh>
    <rPh sb="33" eb="36">
      <t>リョウホウシ</t>
    </rPh>
    <rPh sb="37" eb="39">
      <t>サギョウ</t>
    </rPh>
    <rPh sb="39" eb="42">
      <t>リョウホウシ</t>
    </rPh>
    <rPh sb="42" eb="43">
      <t>マタ</t>
    </rPh>
    <rPh sb="44" eb="46">
      <t>ゲンゴ</t>
    </rPh>
    <rPh sb="46" eb="48">
      <t>チョウカク</t>
    </rPh>
    <rPh sb="48" eb="49">
      <t>シ</t>
    </rPh>
    <phoneticPr fontId="9"/>
  </si>
  <si>
    <t>②</t>
    <phoneticPr fontId="9"/>
  </si>
  <si>
    <t>医師、看護職員、理学療法士、作業療法士、言語聴覚士等が共同して利用者ごとに個別リハビリテーション計画を作成していますか。</t>
    <rPh sb="0" eb="2">
      <t>イシ</t>
    </rPh>
    <rPh sb="3" eb="5">
      <t>カンゴ</t>
    </rPh>
    <rPh sb="5" eb="7">
      <t>ショクイン</t>
    </rPh>
    <rPh sb="8" eb="13">
      <t>リガクリョウホウシ</t>
    </rPh>
    <rPh sb="14" eb="19">
      <t>サギョウリョウホウシ</t>
    </rPh>
    <rPh sb="20" eb="25">
      <t>ゲンゴチョウカクシ</t>
    </rPh>
    <rPh sb="25" eb="26">
      <t>トウ</t>
    </rPh>
    <rPh sb="27" eb="29">
      <t>キョウドウ</t>
    </rPh>
    <rPh sb="31" eb="34">
      <t>リヨウシャ</t>
    </rPh>
    <rPh sb="37" eb="39">
      <t>コベツ</t>
    </rPh>
    <rPh sb="48" eb="50">
      <t>ケイカク</t>
    </rPh>
    <rPh sb="51" eb="53">
      <t>サクセイ</t>
    </rPh>
    <phoneticPr fontId="9"/>
  </si>
  <si>
    <t>利用を開始した日から起算して７日（利用者の日常生活上の世話を行う家族の疾病等やむを得ない事情がある場合は、14日）を限度として算定していますか。</t>
    <rPh sb="0" eb="2">
      <t>リヨウ</t>
    </rPh>
    <rPh sb="3" eb="5">
      <t>カイシ</t>
    </rPh>
    <rPh sb="17" eb="20">
      <t>リヨウシャ</t>
    </rPh>
    <rPh sb="21" eb="23">
      <t>ニチジョウ</t>
    </rPh>
    <rPh sb="23" eb="25">
      <t>セイカツ</t>
    </rPh>
    <rPh sb="25" eb="26">
      <t>ジョウ</t>
    </rPh>
    <rPh sb="27" eb="29">
      <t>セワ</t>
    </rPh>
    <rPh sb="30" eb="31">
      <t>オコナ</t>
    </rPh>
    <rPh sb="32" eb="34">
      <t>カゾク</t>
    </rPh>
    <rPh sb="35" eb="37">
      <t>シッペイ</t>
    </rPh>
    <rPh sb="37" eb="38">
      <t>トウ</t>
    </rPh>
    <rPh sb="41" eb="42">
      <t>エ</t>
    </rPh>
    <rPh sb="44" eb="46">
      <t>ジジョウ</t>
    </rPh>
    <rPh sb="49" eb="51">
      <t>バアイ</t>
    </rPh>
    <rPh sb="55" eb="56">
      <t>ニチ</t>
    </rPh>
    <phoneticPr fontId="9"/>
  </si>
  <si>
    <t>緊急受け入れに対応するため、居宅介護支援事業所や近隣の他事業所との情報共有に努め、緊急的な利用ニーズの調整を行うための窓口を明確化していますか。</t>
    <rPh sb="0" eb="2">
      <t>キンキュウ</t>
    </rPh>
    <rPh sb="2" eb="3">
      <t>ウ</t>
    </rPh>
    <rPh sb="4" eb="5">
      <t>イ</t>
    </rPh>
    <rPh sb="7" eb="9">
      <t>タイオウ</t>
    </rPh>
    <rPh sb="38" eb="39">
      <t>ツト</t>
    </rPh>
    <rPh sb="51" eb="53">
      <t>チョウセイ</t>
    </rPh>
    <rPh sb="54" eb="55">
      <t>オコナ</t>
    </rPh>
    <rPh sb="59" eb="61">
      <t>マドグチ</t>
    </rPh>
    <phoneticPr fontId="9"/>
  </si>
  <si>
    <t>情報公表システム、事業所のホームページ又は地域包括支援センターへの情報提供等により、空床情報を公表するよう努めていますか。</t>
    <rPh sb="0" eb="2">
      <t>ジョウホウ</t>
    </rPh>
    <rPh sb="2" eb="4">
      <t>コウヒョウ</t>
    </rPh>
    <rPh sb="9" eb="12">
      <t>ジギョウショ</t>
    </rPh>
    <rPh sb="19" eb="20">
      <t>マタ</t>
    </rPh>
    <rPh sb="21" eb="23">
      <t>チイキ</t>
    </rPh>
    <rPh sb="53" eb="54">
      <t>ツト</t>
    </rPh>
    <phoneticPr fontId="9"/>
  </si>
  <si>
    <t>加算を算定する場合は、当該医学的管理の内容等を診療録に記載していますか。</t>
    <rPh sb="0" eb="2">
      <t>カサン</t>
    </rPh>
    <rPh sb="3" eb="5">
      <t>サンテイ</t>
    </rPh>
    <rPh sb="7" eb="9">
      <t>バアイ</t>
    </rPh>
    <rPh sb="11" eb="13">
      <t>トウガイ</t>
    </rPh>
    <rPh sb="13" eb="16">
      <t>イガクテキ</t>
    </rPh>
    <rPh sb="16" eb="18">
      <t>カンリ</t>
    </rPh>
    <rPh sb="19" eb="21">
      <t>ナイヨウ</t>
    </rPh>
    <rPh sb="21" eb="22">
      <t>トウ</t>
    </rPh>
    <rPh sb="23" eb="26">
      <t>シンリョウロク</t>
    </rPh>
    <rPh sb="27" eb="29">
      <t>キサイ</t>
    </rPh>
    <phoneticPr fontId="9"/>
  </si>
  <si>
    <t>前年度の実績が６ヶ月に満たない事業所（新たに事業を開始し、又は再開した事業所を含みます）はｂに、それ以外の事業所はａに記入してください。（小数点第１位まで）</t>
    <phoneticPr fontId="9"/>
  </si>
  <si>
    <t>サービス提供体制強化加算（Ⅰ）</t>
    <phoneticPr fontId="9"/>
  </si>
  <si>
    <t>前年度の実績が６ヶ月に満たない事業所（新たに事業を開始し、又は再開した事業所を含みます）はbに、それ以外の事業所はａに記入してください。（小数点第１位まで）</t>
    <phoneticPr fontId="9"/>
  </si>
  <si>
    <t>ロ</t>
    <phoneticPr fontId="9"/>
  </si>
  <si>
    <t xml:space="preserve"> </t>
    <phoneticPr fontId="9"/>
  </si>
  <si>
    <t>10年以上介福の員数※</t>
    <rPh sb="2" eb="5">
      <t>ネンイジョウ</t>
    </rPh>
    <rPh sb="5" eb="6">
      <t>スケ</t>
    </rPh>
    <rPh sb="6" eb="7">
      <t>フク</t>
    </rPh>
    <phoneticPr fontId="9"/>
  </si>
  <si>
    <t>介護職員の総数※</t>
    <rPh sb="5" eb="7">
      <t>ソウスウ</t>
    </rPh>
    <phoneticPr fontId="9"/>
  </si>
  <si>
    <t>サービス提供体制強化加算Ⅱ　</t>
    <phoneticPr fontId="9"/>
  </si>
  <si>
    <t>ｅ：４～２月における実績のあった月数</t>
    <phoneticPr fontId="9"/>
  </si>
  <si>
    <t>〈前年度の月平均〉</t>
    <phoneticPr fontId="9"/>
  </si>
  <si>
    <t>令和
年度</t>
    <rPh sb="0" eb="2">
      <t>レイワ</t>
    </rPh>
    <phoneticPr fontId="9"/>
  </si>
  <si>
    <t>合計
a</t>
    <phoneticPr fontId="9"/>
  </si>
  <si>
    <t>４月</t>
    <rPh sb="1" eb="2">
      <t>ガツ</t>
    </rPh>
    <phoneticPr fontId="9"/>
  </si>
  <si>
    <t>５月</t>
    <rPh sb="1" eb="2">
      <t>ガツ</t>
    </rPh>
    <phoneticPr fontId="9"/>
  </si>
  <si>
    <t>６月</t>
    <rPh sb="1" eb="2">
      <t>ガツ</t>
    </rPh>
    <phoneticPr fontId="9"/>
  </si>
  <si>
    <t>７月</t>
    <rPh sb="1" eb="2">
      <t>ガツ</t>
    </rPh>
    <phoneticPr fontId="9"/>
  </si>
  <si>
    <t>８月</t>
    <rPh sb="1" eb="2">
      <t>ガツ</t>
    </rPh>
    <phoneticPr fontId="9"/>
  </si>
  <si>
    <t>９月</t>
    <rPh sb="1" eb="2">
      <t>ガツ</t>
    </rPh>
    <phoneticPr fontId="9"/>
  </si>
  <si>
    <t>10月</t>
    <rPh sb="2" eb="3">
      <t>ガツ</t>
    </rPh>
    <phoneticPr fontId="9"/>
  </si>
  <si>
    <t>11月</t>
    <rPh sb="2" eb="3">
      <t>ガツ</t>
    </rPh>
    <phoneticPr fontId="9"/>
  </si>
  <si>
    <t>12月</t>
    <rPh sb="2" eb="3">
      <t>ガツ</t>
    </rPh>
    <phoneticPr fontId="9"/>
  </si>
  <si>
    <t>２月</t>
    <rPh sb="1" eb="2">
      <t>ガツ</t>
    </rPh>
    <phoneticPr fontId="9"/>
  </si>
  <si>
    <t>( c )</t>
    <phoneticPr fontId="9"/>
  </si>
  <si>
    <t>介護福祉士の員数※</t>
    <phoneticPr fontId="9"/>
  </si>
  <si>
    <t>(d)</t>
    <phoneticPr fontId="9"/>
  </si>
  <si>
    <t>ｃ</t>
    <phoneticPr fontId="9"/>
  </si>
  <si>
    <t>※ 常勤換算後の員数</t>
    <phoneticPr fontId="9"/>
  </si>
  <si>
    <t>※ 常勤換算後の員数</t>
    <phoneticPr fontId="9"/>
  </si>
  <si>
    <t>・ｄがｃに占める割合（ｄ÷ｃ×１００）＝　　　　％</t>
    <phoneticPr fontId="9"/>
  </si>
  <si>
    <t>当該加算の届出月　　　月⇒ア</t>
    <phoneticPr fontId="9"/>
  </si>
  <si>
    <t>アの前３月の介護福祉士の常勤換算後の員数  １月前　　  　人  ２月前   　　人  ３月前    　　人</t>
    <phoneticPr fontId="9"/>
  </si>
  <si>
    <t>②</t>
    <phoneticPr fontId="9"/>
  </si>
  <si>
    <t>サービス提供体制強化加算（Ⅲ）</t>
    <phoneticPr fontId="9"/>
  </si>
  <si>
    <t>勤続７年以上の員数※</t>
    <phoneticPr fontId="9"/>
  </si>
  <si>
    <t>前年度の実績が６ヶ月に満たない事業所（新たに事業を開始し、又は再開した事業所を含みます）はｂに、それ以外の事業所はａに記入してください。（小数点第１位まで）</t>
    <phoneticPr fontId="9"/>
  </si>
  <si>
    <t>サービスを利用者に直接提供する職員の総数のうち、勤続年数（各月の前月末日時点における勤続年数）７年以上の者の占める割合が、加算算定月の前３月の平均で100分の30以上ですか。</t>
    <phoneticPr fontId="9"/>
  </si>
  <si>
    <t>診療方針、診断、診断を行った日、実施した投薬、検査、注射、処置等の内容等を診療録に記載していますか。</t>
    <rPh sb="0" eb="2">
      <t>シンリョウ</t>
    </rPh>
    <rPh sb="2" eb="4">
      <t>ホウシン</t>
    </rPh>
    <rPh sb="5" eb="7">
      <t>シンダン</t>
    </rPh>
    <rPh sb="8" eb="10">
      <t>シンダン</t>
    </rPh>
    <rPh sb="11" eb="12">
      <t>オコナ</t>
    </rPh>
    <rPh sb="14" eb="15">
      <t>ヒ</t>
    </rPh>
    <rPh sb="16" eb="18">
      <t>ジッシ</t>
    </rPh>
    <rPh sb="20" eb="22">
      <t>トウヤク</t>
    </rPh>
    <rPh sb="23" eb="25">
      <t>ケンサ</t>
    </rPh>
    <rPh sb="26" eb="28">
      <t>チュウシャ</t>
    </rPh>
    <rPh sb="29" eb="31">
      <t>ショチ</t>
    </rPh>
    <rPh sb="31" eb="32">
      <t>トウ</t>
    </rPh>
    <rPh sb="33" eb="35">
      <t>ナイヨウ</t>
    </rPh>
    <rPh sb="35" eb="36">
      <t>トウ</t>
    </rPh>
    <rPh sb="37" eb="40">
      <t>シンリョウロク</t>
    </rPh>
    <rPh sb="41" eb="43">
      <t>キサイ</t>
    </rPh>
    <phoneticPr fontId="9"/>
  </si>
  <si>
    <t>緊急時施設診療費を算定した日は、算定していない。</t>
    <rPh sb="0" eb="3">
      <t>キンキュウジ</t>
    </rPh>
    <rPh sb="3" eb="5">
      <t>シセツ</t>
    </rPh>
    <rPh sb="5" eb="7">
      <t>シンリョウ</t>
    </rPh>
    <rPh sb="7" eb="8">
      <t>ヒ</t>
    </rPh>
    <rPh sb="9" eb="11">
      <t>サンテイ</t>
    </rPh>
    <rPh sb="13" eb="14">
      <t>ヒ</t>
    </rPh>
    <rPh sb="16" eb="18">
      <t>サンテイ</t>
    </rPh>
    <phoneticPr fontId="9"/>
  </si>
  <si>
    <t>①</t>
    <phoneticPr fontId="9"/>
  </si>
  <si>
    <t>④</t>
    <phoneticPr fontId="9"/>
  </si>
  <si>
    <t>⑤</t>
    <phoneticPr fontId="9"/>
  </si>
  <si>
    <t>診療方針を定め、治療管理として、投薬、検査、注射、処置等を行っていますか。</t>
    <rPh sb="0" eb="2">
      <t>シンリョウ</t>
    </rPh>
    <rPh sb="2" eb="4">
      <t>ホウシン</t>
    </rPh>
    <rPh sb="5" eb="6">
      <t>サダ</t>
    </rPh>
    <rPh sb="8" eb="12">
      <t>チリョウカンリ</t>
    </rPh>
    <rPh sb="16" eb="18">
      <t>トウヤク</t>
    </rPh>
    <rPh sb="19" eb="21">
      <t>ケンサ</t>
    </rPh>
    <rPh sb="22" eb="24">
      <t>チュウシャ</t>
    </rPh>
    <rPh sb="25" eb="27">
      <t>ショチ</t>
    </rPh>
    <rPh sb="27" eb="28">
      <t>トウ</t>
    </rPh>
    <rPh sb="29" eb="30">
      <t>オコナ</t>
    </rPh>
    <phoneticPr fontId="9"/>
  </si>
  <si>
    <t>利用者の主治の医師に対して、当該利用者の同意を得て、当該利用者の診療状況を示す文書を添えて必要な情報の提供を行っていますか。</t>
    <rPh sb="0" eb="3">
      <t>リヨウシャ</t>
    </rPh>
    <rPh sb="4" eb="6">
      <t>シュジ</t>
    </rPh>
    <rPh sb="7" eb="9">
      <t>イシ</t>
    </rPh>
    <rPh sb="10" eb="11">
      <t>タイ</t>
    </rPh>
    <rPh sb="14" eb="19">
      <t>トウガイリヨウシャ</t>
    </rPh>
    <rPh sb="20" eb="22">
      <t>ドウイ</t>
    </rPh>
    <rPh sb="23" eb="24">
      <t>エ</t>
    </rPh>
    <rPh sb="26" eb="31">
      <t>トウガイリヨウシャ</t>
    </rPh>
    <rPh sb="32" eb="36">
      <t>シンリョウジョウキョウ</t>
    </rPh>
    <rPh sb="37" eb="38">
      <t>シメ</t>
    </rPh>
    <rPh sb="39" eb="41">
      <t>ブンショ</t>
    </rPh>
    <rPh sb="42" eb="43">
      <t>ソ</t>
    </rPh>
    <rPh sb="45" eb="47">
      <t>ヒツヨウ</t>
    </rPh>
    <rPh sb="48" eb="50">
      <t>ジョウホウ</t>
    </rPh>
    <rPh sb="51" eb="53">
      <t>テイキョウ</t>
    </rPh>
    <rPh sb="54" eb="55">
      <t>オコナ</t>
    </rPh>
    <phoneticPr fontId="9"/>
  </si>
  <si>
    <t>従業者に対し、業務継続計画について周知するとともに、必要な研修及び訓練を定期的に実施するよう努めている。</t>
    <rPh sb="0" eb="3">
      <t>ジュウギョウシャ</t>
    </rPh>
    <rPh sb="4" eb="5">
      <t>タイ</t>
    </rPh>
    <rPh sb="7" eb="13">
      <t>ギョウムケイゾクケイカク</t>
    </rPh>
    <rPh sb="17" eb="19">
      <t>シュウチ</t>
    </rPh>
    <rPh sb="26" eb="28">
      <t>ヒツヨウ</t>
    </rPh>
    <rPh sb="29" eb="32">
      <t>ケンシュウオヨ</t>
    </rPh>
    <rPh sb="33" eb="35">
      <t>クンレン</t>
    </rPh>
    <rPh sb="36" eb="39">
      <t>テイキテキ</t>
    </rPh>
    <rPh sb="40" eb="42">
      <t>ジッシ</t>
    </rPh>
    <rPh sb="46" eb="47">
      <t>ツト</t>
    </rPh>
    <phoneticPr fontId="9"/>
  </si>
  <si>
    <t>介護職員その他の従業者に対し、身体的拘束等の適正化のための研修を定期的（年２回以上）するとともに、新規採用時にも研修を実施していますか。</t>
    <rPh sb="0" eb="2">
      <t>カイゴ</t>
    </rPh>
    <rPh sb="2" eb="4">
      <t>ショクイン</t>
    </rPh>
    <rPh sb="6" eb="7">
      <t>タ</t>
    </rPh>
    <rPh sb="8" eb="11">
      <t>ジュウギョウシャ</t>
    </rPh>
    <rPh sb="12" eb="13">
      <t>タイ</t>
    </rPh>
    <rPh sb="15" eb="17">
      <t>シンタイ</t>
    </rPh>
    <rPh sb="17" eb="18">
      <t>テキ</t>
    </rPh>
    <rPh sb="18" eb="20">
      <t>コウソク</t>
    </rPh>
    <rPh sb="20" eb="21">
      <t>トウ</t>
    </rPh>
    <rPh sb="22" eb="25">
      <t>テキセイカ</t>
    </rPh>
    <phoneticPr fontId="9"/>
  </si>
  <si>
    <t>入所者の栄養状態を施設入所時に把握し、医師、管理栄養士、歯科医師、看護師、介護支援専門員その他の職種の者が共同して、入所者ごとの摂食・嚥下機能及び食形態にも配慮した栄養ケア計画を作成していますか。
また、施設サービス計画との整合性も図られていますか。</t>
    <rPh sb="0" eb="3">
      <t>ニュウショシャ</t>
    </rPh>
    <rPh sb="4" eb="6">
      <t>エイヨウ</t>
    </rPh>
    <rPh sb="6" eb="8">
      <t>ジョウタイ</t>
    </rPh>
    <rPh sb="9" eb="11">
      <t>シセツ</t>
    </rPh>
    <rPh sb="11" eb="13">
      <t>ニュウショ</t>
    </rPh>
    <rPh sb="13" eb="14">
      <t>ジ</t>
    </rPh>
    <rPh sb="15" eb="17">
      <t>ハアク</t>
    </rPh>
    <rPh sb="19" eb="21">
      <t>イシ</t>
    </rPh>
    <rPh sb="22" eb="24">
      <t>カンリ</t>
    </rPh>
    <rPh sb="24" eb="27">
      <t>エイヨウシ</t>
    </rPh>
    <rPh sb="28" eb="30">
      <t>シカ</t>
    </rPh>
    <rPh sb="30" eb="32">
      <t>イシ</t>
    </rPh>
    <rPh sb="33" eb="36">
      <t>カンゴシ</t>
    </rPh>
    <rPh sb="37" eb="39">
      <t>カイゴ</t>
    </rPh>
    <rPh sb="39" eb="41">
      <t>シエン</t>
    </rPh>
    <rPh sb="41" eb="44">
      <t>センモンイン</t>
    </rPh>
    <rPh sb="46" eb="47">
      <t>タ</t>
    </rPh>
    <rPh sb="48" eb="50">
      <t>ショクシュ</t>
    </rPh>
    <rPh sb="51" eb="52">
      <t>モノ</t>
    </rPh>
    <rPh sb="53" eb="55">
      <t>キョウドウ</t>
    </rPh>
    <rPh sb="58" eb="61">
      <t>ニュウショシャ</t>
    </rPh>
    <rPh sb="64" eb="66">
      <t>セッショク</t>
    </rPh>
    <rPh sb="67" eb="69">
      <t>エンゲ</t>
    </rPh>
    <rPh sb="69" eb="71">
      <t>キノウ</t>
    </rPh>
    <rPh sb="71" eb="72">
      <t>オヨ</t>
    </rPh>
    <rPh sb="73" eb="74">
      <t>ショク</t>
    </rPh>
    <rPh sb="74" eb="76">
      <t>ケイタイ</t>
    </rPh>
    <rPh sb="78" eb="80">
      <t>ハイリョ</t>
    </rPh>
    <rPh sb="82" eb="84">
      <t>エイヨウ</t>
    </rPh>
    <rPh sb="86" eb="88">
      <t>ケイカク</t>
    </rPh>
    <rPh sb="89" eb="91">
      <t>サクセイ</t>
    </rPh>
    <rPh sb="102" eb="104">
      <t>シセツ</t>
    </rPh>
    <rPh sb="108" eb="110">
      <t>ケイカク</t>
    </rPh>
    <rPh sb="112" eb="115">
      <t>セイゴウセイ</t>
    </rPh>
    <rPh sb="116" eb="117">
      <t>ハカ</t>
    </rPh>
    <phoneticPr fontId="9"/>
  </si>
  <si>
    <t>入所者ごとの栄養ケア計画に従い、管理栄養士が栄養管理を行うとともに、入所者の栄養状態を定期的に記録していますか。</t>
    <phoneticPr fontId="9"/>
  </si>
  <si>
    <t>入所者ごとの栄養ケア計画の進捗状況を定期的に評価し、必要に応じて当該計画を見直していますか。</t>
    <phoneticPr fontId="9"/>
  </si>
  <si>
    <t>歯科医師又は歯科医師の指示を受けた歯科衛生士が、当該施設の介護職員に対する口腔衛生の管理に係る技術的助言及び指導を年２回以上行っていますか。</t>
    <phoneticPr fontId="9"/>
  </si>
  <si>
    <t>医療保険において歯科訪問診療料が算定された日に、介護職員又は（12）問2の計画に対する口腔清掃等に係る技術的助言及び指導を行うにあたっては、歯科訪問診療又は訪問歯科衛生指導の実施時間以外の時間帯に行っていますか。</t>
    <phoneticPr fontId="9"/>
  </si>
  <si>
    <t>①</t>
    <phoneticPr fontId="9"/>
  </si>
  <si>
    <t>（１５）看護及び医学的管理下の介護</t>
    <phoneticPr fontId="9"/>
  </si>
  <si>
    <t>⑦</t>
    <phoneticPr fontId="9"/>
  </si>
  <si>
    <t>①～④のほか、入所者等に対して離床、着替え、整容その他日常生活上の世話を適切に行っていますか。</t>
    <phoneticPr fontId="9"/>
  </si>
  <si>
    <t>入所者等の負担により、当該施設の従業者以外の者による看護及び介護を受けさせていませんか。</t>
    <rPh sb="13" eb="15">
      <t>シセツ</t>
    </rPh>
    <phoneticPr fontId="9"/>
  </si>
  <si>
    <t>（１６）食事の提供</t>
    <phoneticPr fontId="9"/>
  </si>
  <si>
    <t>（１７）相談及び援助、その他のサービスの提供</t>
    <phoneticPr fontId="9"/>
  </si>
  <si>
    <t>（１８）入所者等に関する市町村への通知</t>
    <phoneticPr fontId="9"/>
  </si>
  <si>
    <t>以下のような場合には、遅滞なく、施設の意見を付して市町村へ通知しなければなりません。実施状況を点検し、通知を行っている場合には「○」をつけてください。該当するケースがない場合には「－」を記入してください。</t>
    <phoneticPr fontId="9"/>
  </si>
  <si>
    <t>入所者等が、正当な理由なしにサービスの利用に関する指示に従わないことにより、要介護状態の程度を増進させたと認められるとき。</t>
    <phoneticPr fontId="9"/>
  </si>
  <si>
    <t>入所者等が、偽りその他不正の行為によって保険給付を受け、又は受けようとしたとき。</t>
    <phoneticPr fontId="9"/>
  </si>
  <si>
    <t>（１９）管理者による管理、管理者の責務</t>
    <phoneticPr fontId="9"/>
  </si>
  <si>
    <t>（２０）計画担当介護支援専門員の責務</t>
    <phoneticPr fontId="9"/>
  </si>
  <si>
    <t>介護に直接携わる職員のうち、医療・福祉関係の資格を有さない者に、認知症介護基礎研修を受講させるために必要な措置を講じていますか。</t>
    <rPh sb="0" eb="2">
      <t>カイゴ</t>
    </rPh>
    <rPh sb="3" eb="5">
      <t>チョクセツ</t>
    </rPh>
    <rPh sb="5" eb="6">
      <t>タズサ</t>
    </rPh>
    <rPh sb="8" eb="10">
      <t>ショクイン</t>
    </rPh>
    <rPh sb="14" eb="16">
      <t>イリョウ</t>
    </rPh>
    <rPh sb="32" eb="41">
      <t>ニンチショウカイゴキソケンシュウ</t>
    </rPh>
    <rPh sb="42" eb="44">
      <t>ジュコウ</t>
    </rPh>
    <rPh sb="50" eb="52">
      <t>ヒツヨウ</t>
    </rPh>
    <rPh sb="53" eb="55">
      <t>ソチ</t>
    </rPh>
    <rPh sb="56" eb="57">
      <t>コウ</t>
    </rPh>
    <phoneticPr fontId="9"/>
  </si>
  <si>
    <t>感染症や非常災害の発生時において、入所者に対する介護保健施設サービスの提供を継続的に実施するための、及び非常時の体制で早期の業務再開を図るための計画（以下「業務継続計画」という。）を策定し、当該業務継続計画に従い必要な措置を講じていますか。</t>
    <rPh sb="0" eb="3">
      <t>カンセンショウ</t>
    </rPh>
    <rPh sb="4" eb="8">
      <t>ヒジョウサイガイ</t>
    </rPh>
    <rPh sb="9" eb="12">
      <t>ハッセイジ</t>
    </rPh>
    <rPh sb="17" eb="20">
      <t>ニュウショシャ</t>
    </rPh>
    <rPh sb="21" eb="22">
      <t>タイ</t>
    </rPh>
    <rPh sb="24" eb="30">
      <t>カイゴホケンシセツ</t>
    </rPh>
    <rPh sb="35" eb="37">
      <t>テイキョウ</t>
    </rPh>
    <rPh sb="38" eb="41">
      <t>ケイゾクテキ</t>
    </rPh>
    <rPh sb="42" eb="44">
      <t>ジッシ</t>
    </rPh>
    <rPh sb="50" eb="51">
      <t>オヨ</t>
    </rPh>
    <rPh sb="67" eb="68">
      <t>ハカ</t>
    </rPh>
    <rPh sb="72" eb="74">
      <t>ケイカク</t>
    </rPh>
    <rPh sb="75" eb="77">
      <t>イカ</t>
    </rPh>
    <rPh sb="78" eb="84">
      <t>ギョウムケイゾクケイカク</t>
    </rPh>
    <rPh sb="91" eb="93">
      <t>サクテイ</t>
    </rPh>
    <rPh sb="95" eb="103">
      <t>トウガイギョウムケイゾクケイカク</t>
    </rPh>
    <rPh sb="104" eb="105">
      <t>シタガ</t>
    </rPh>
    <rPh sb="106" eb="108">
      <t>ヒツヨウ</t>
    </rPh>
    <rPh sb="109" eb="111">
      <t>ソチ</t>
    </rPh>
    <rPh sb="112" eb="113">
      <t>コウ</t>
    </rPh>
    <phoneticPr fontId="9"/>
  </si>
  <si>
    <t>火災（消防法施行規則に規定する消防計画）</t>
    <rPh sb="0" eb="2">
      <t>カサイ</t>
    </rPh>
    <phoneticPr fontId="9"/>
  </si>
  <si>
    <t>地震</t>
    <rPh sb="0" eb="2">
      <t>ジシン</t>
    </rPh>
    <phoneticPr fontId="9"/>
  </si>
  <si>
    <t>土砂・風水害</t>
    <rPh sb="0" eb="2">
      <t>ドシャ</t>
    </rPh>
    <rPh sb="3" eb="6">
      <t>フウスイガイ</t>
    </rPh>
    <phoneticPr fontId="9"/>
  </si>
  <si>
    <t>その他想定している災害（　　　　　　　　　　　　　　　　　　　　　　　　）</t>
    <rPh sb="2" eb="3">
      <t>タ</t>
    </rPh>
    <rPh sb="3" eb="5">
      <t>ソウテイ</t>
    </rPh>
    <rPh sb="9" eb="11">
      <t>サイガイ</t>
    </rPh>
    <phoneticPr fontId="9"/>
  </si>
  <si>
    <t>消防法第8条の規定により防火管理者を置いていますか。（置かなくてよいとされている場合、防火責任者を置いていますか。）</t>
    <rPh sb="0" eb="3">
      <t>ショウボウホウ</t>
    </rPh>
    <rPh sb="3" eb="4">
      <t>ダイ</t>
    </rPh>
    <rPh sb="5" eb="6">
      <t>ジョウ</t>
    </rPh>
    <rPh sb="7" eb="9">
      <t>キテイ</t>
    </rPh>
    <rPh sb="12" eb="14">
      <t>ボウカ</t>
    </rPh>
    <rPh sb="14" eb="17">
      <t>カンリシャ</t>
    </rPh>
    <rPh sb="18" eb="19">
      <t>オ</t>
    </rPh>
    <rPh sb="27" eb="28">
      <t>オ</t>
    </rPh>
    <rPh sb="40" eb="42">
      <t>バアイ</t>
    </rPh>
    <rPh sb="43" eb="45">
      <t>ボウカ</t>
    </rPh>
    <rPh sb="45" eb="48">
      <t>セキニンシャ</t>
    </rPh>
    <rPh sb="49" eb="50">
      <t>オ</t>
    </rPh>
    <phoneticPr fontId="9"/>
  </si>
  <si>
    <t>非常災害訓練を実施していますか。</t>
    <rPh sb="7" eb="9">
      <t>ジッシ</t>
    </rPh>
    <phoneticPr fontId="9"/>
  </si>
  <si>
    <t>　避難訓練</t>
    <rPh sb="1" eb="3">
      <t>ヒナン</t>
    </rPh>
    <rPh sb="3" eb="5">
      <t>クンレン</t>
    </rPh>
    <phoneticPr fontId="9"/>
  </si>
  <si>
    <t>＜令和</t>
    <rPh sb="1" eb="3">
      <t>レイワ</t>
    </rPh>
    <phoneticPr fontId="9"/>
  </si>
  <si>
    <t>年</t>
    <rPh sb="0" eb="1">
      <t>ネン</t>
    </rPh>
    <phoneticPr fontId="9"/>
  </si>
  <si>
    <t>月</t>
    <rPh sb="0" eb="1">
      <t>ガツ</t>
    </rPh>
    <phoneticPr fontId="9"/>
  </si>
  <si>
    <t>日＞</t>
    <rPh sb="0" eb="1">
      <t>ニチ</t>
    </rPh>
    <phoneticPr fontId="9"/>
  </si>
  <si>
    <t>　救出訓練</t>
    <rPh sb="1" eb="3">
      <t>キュウシュツ</t>
    </rPh>
    <rPh sb="3" eb="5">
      <t>クンレン</t>
    </rPh>
    <phoneticPr fontId="9"/>
  </si>
  <si>
    <t xml:space="preserve">  その他（</t>
    <rPh sb="4" eb="5">
      <t>タ</t>
    </rPh>
    <phoneticPr fontId="9"/>
  </si>
  <si>
    <t>）訓練</t>
    <rPh sb="1" eb="3">
      <t>クンレン</t>
    </rPh>
    <phoneticPr fontId="9"/>
  </si>
  <si>
    <t>火災等の災害時に、地域の消防機関へ速やかに通報する体制をとるよう従業員に周知していますか。</t>
    <phoneticPr fontId="9"/>
  </si>
  <si>
    <t>日頃から消防団や地域住民との連携を図り、火事等の際に消火・避難等に協力してもらえる体制をとっていますか。</t>
    <rPh sb="41" eb="43">
      <t>タイセイ</t>
    </rPh>
    <phoneticPr fontId="9"/>
  </si>
  <si>
    <t>消防法その他の法令等に規定された必要な消火設備、非常災害用設備について定期的に設備点検を受けていますか。</t>
    <rPh sb="41" eb="43">
      <t>テンケン</t>
    </rPh>
    <rPh sb="44" eb="45">
      <t>ウ</t>
    </rPh>
    <phoneticPr fontId="9"/>
  </si>
  <si>
    <t>①</t>
    <phoneticPr fontId="9"/>
  </si>
  <si>
    <t>②</t>
    <phoneticPr fontId="9"/>
  </si>
  <si>
    <t>③</t>
    <phoneticPr fontId="9"/>
  </si>
  <si>
    <t>非常災害に関する具体的計画を立てていますか。また、以下の災害が想定されていますか。（ⅰ・ⅱ・ⅲすべてが想定されていなければ、”×”）</t>
    <rPh sb="0" eb="2">
      <t>ヒジョウ</t>
    </rPh>
    <rPh sb="2" eb="4">
      <t>サイガイ</t>
    </rPh>
    <rPh sb="5" eb="6">
      <t>カン</t>
    </rPh>
    <rPh sb="8" eb="11">
      <t>グタイテキ</t>
    </rPh>
    <rPh sb="11" eb="13">
      <t>ケイカク</t>
    </rPh>
    <rPh sb="14" eb="15">
      <t>タ</t>
    </rPh>
    <rPh sb="25" eb="27">
      <t>イカ</t>
    </rPh>
    <rPh sb="28" eb="30">
      <t>サイガイ</t>
    </rPh>
    <rPh sb="31" eb="33">
      <t>ソウテイ</t>
    </rPh>
    <rPh sb="51" eb="53">
      <t>ソウテイ</t>
    </rPh>
    <phoneticPr fontId="9"/>
  </si>
  <si>
    <t>ⅰ</t>
    <phoneticPr fontId="9"/>
  </si>
  <si>
    <t>ⅱ</t>
    <phoneticPr fontId="9"/>
  </si>
  <si>
    <t>ⅲ</t>
    <phoneticPr fontId="9"/>
  </si>
  <si>
    <t>ⅳ</t>
    <phoneticPr fontId="9"/>
  </si>
  <si>
    <t>入所者等の使用する施設、食器その他の設備又は飲用に供する水について、衛生的な管理に努め、又は衛生上必要な措置を講ずると共に医薬品及び医療機器の管理を適正に行っていますか。</t>
    <rPh sb="0" eb="3">
      <t>ニュウショシャ</t>
    </rPh>
    <rPh sb="3" eb="4">
      <t>トウ</t>
    </rPh>
    <rPh sb="5" eb="7">
      <t>シヨウ</t>
    </rPh>
    <rPh sb="9" eb="11">
      <t>シセツ</t>
    </rPh>
    <rPh sb="12" eb="14">
      <t>ショッキ</t>
    </rPh>
    <rPh sb="16" eb="17">
      <t>タ</t>
    </rPh>
    <rPh sb="18" eb="20">
      <t>セツビ</t>
    </rPh>
    <rPh sb="20" eb="21">
      <t>マタ</t>
    </rPh>
    <rPh sb="22" eb="24">
      <t>インヨウ</t>
    </rPh>
    <rPh sb="25" eb="26">
      <t>キョウ</t>
    </rPh>
    <rPh sb="28" eb="29">
      <t>ミズ</t>
    </rPh>
    <rPh sb="34" eb="37">
      <t>エイセイテキ</t>
    </rPh>
    <rPh sb="38" eb="40">
      <t>カンリ</t>
    </rPh>
    <rPh sb="41" eb="42">
      <t>ツト</t>
    </rPh>
    <rPh sb="44" eb="45">
      <t>マタ</t>
    </rPh>
    <rPh sb="46" eb="48">
      <t>エイセイ</t>
    </rPh>
    <rPh sb="48" eb="49">
      <t>ジョウ</t>
    </rPh>
    <rPh sb="49" eb="51">
      <t>ヒツヨウ</t>
    </rPh>
    <rPh sb="52" eb="54">
      <t>ソチ</t>
    </rPh>
    <rPh sb="55" eb="56">
      <t>コウ</t>
    </rPh>
    <rPh sb="59" eb="60">
      <t>トモ</t>
    </rPh>
    <rPh sb="61" eb="64">
      <t>イヤクヒン</t>
    </rPh>
    <rPh sb="64" eb="65">
      <t>オヨ</t>
    </rPh>
    <rPh sb="66" eb="68">
      <t>イリョウ</t>
    </rPh>
    <rPh sb="68" eb="70">
      <t>キキ</t>
    </rPh>
    <rPh sb="71" eb="73">
      <t>カンリ</t>
    </rPh>
    <rPh sb="74" eb="76">
      <t>テキセイ</t>
    </rPh>
    <rPh sb="77" eb="78">
      <t>オコナ</t>
    </rPh>
    <phoneticPr fontId="9"/>
  </si>
  <si>
    <t>幅広い職種で構成した「感染症又は食中毒の予防及びまん延の防止のための対策を検討する委員会（以下、「感染対策委員会」という。）」を、施設内の他の委員会とは独立して設置・運営していますか。</t>
    <rPh sb="11" eb="14">
      <t>カンセンショウ</t>
    </rPh>
    <rPh sb="14" eb="15">
      <t>マタ</t>
    </rPh>
    <rPh sb="16" eb="19">
      <t>ショクチュウドク</t>
    </rPh>
    <rPh sb="20" eb="22">
      <t>ヨボウ</t>
    </rPh>
    <rPh sb="22" eb="23">
      <t>オヨ</t>
    </rPh>
    <rPh sb="26" eb="27">
      <t>エン</t>
    </rPh>
    <rPh sb="28" eb="30">
      <t>ボウシ</t>
    </rPh>
    <rPh sb="34" eb="36">
      <t>タイサク</t>
    </rPh>
    <rPh sb="37" eb="39">
      <t>ケントウ</t>
    </rPh>
    <rPh sb="41" eb="44">
      <t>イインカイ</t>
    </rPh>
    <rPh sb="45" eb="47">
      <t>イカ</t>
    </rPh>
    <rPh sb="51" eb="53">
      <t>タイサク</t>
    </rPh>
    <rPh sb="53" eb="56">
      <t>イインカイ</t>
    </rPh>
    <rPh sb="65" eb="67">
      <t>シセツ</t>
    </rPh>
    <rPh sb="67" eb="68">
      <t>ナイ</t>
    </rPh>
    <rPh sb="69" eb="70">
      <t>タ</t>
    </rPh>
    <rPh sb="71" eb="74">
      <t>イインカイ</t>
    </rPh>
    <rPh sb="76" eb="78">
      <t>ドクリツ</t>
    </rPh>
    <rPh sb="83" eb="85">
      <t>ウンエイ</t>
    </rPh>
    <phoneticPr fontId="9"/>
  </si>
  <si>
    <t>感染対策委員会はおおむね3月に1回以上開催され、その結果について介護職員その他の従業者に周知徹底されていますか。</t>
    <rPh sb="0" eb="2">
      <t>カンセン</t>
    </rPh>
    <rPh sb="2" eb="4">
      <t>タイサク</t>
    </rPh>
    <rPh sb="4" eb="7">
      <t>イインカイ</t>
    </rPh>
    <rPh sb="13" eb="14">
      <t>ガツ</t>
    </rPh>
    <rPh sb="16" eb="19">
      <t>カイイジョウ</t>
    </rPh>
    <rPh sb="19" eb="21">
      <t>カイサイ</t>
    </rPh>
    <rPh sb="26" eb="28">
      <t>ケッカ</t>
    </rPh>
    <rPh sb="32" eb="34">
      <t>カイゴ</t>
    </rPh>
    <rPh sb="34" eb="36">
      <t>ショクイン</t>
    </rPh>
    <rPh sb="38" eb="39">
      <t>タ</t>
    </rPh>
    <rPh sb="40" eb="43">
      <t>ジュウギョウシャ</t>
    </rPh>
    <rPh sb="44" eb="46">
      <t>シュウチ</t>
    </rPh>
    <rPh sb="46" eb="48">
      <t>テッテイ</t>
    </rPh>
    <phoneticPr fontId="9"/>
  </si>
  <si>
    <t xml:space="preserve">以下のような内容を盛り込んだ感染症及び食中毒の予防及びまん延の防止のための指針を策定していますか。
</t>
    <rPh sb="0" eb="2">
      <t>イカ</t>
    </rPh>
    <rPh sb="6" eb="8">
      <t>ナイヨウ</t>
    </rPh>
    <rPh sb="9" eb="10">
      <t>モ</t>
    </rPh>
    <rPh sb="11" eb="12">
      <t>コ</t>
    </rPh>
    <rPh sb="14" eb="17">
      <t>カンセンショウ</t>
    </rPh>
    <rPh sb="17" eb="18">
      <t>オヨ</t>
    </rPh>
    <rPh sb="19" eb="22">
      <t>ショクチュウドク</t>
    </rPh>
    <rPh sb="23" eb="25">
      <t>ヨボウ</t>
    </rPh>
    <rPh sb="25" eb="26">
      <t>オヨ</t>
    </rPh>
    <rPh sb="29" eb="30">
      <t>エン</t>
    </rPh>
    <rPh sb="31" eb="33">
      <t>ボウシ</t>
    </rPh>
    <rPh sb="37" eb="39">
      <t>シシン</t>
    </rPh>
    <rPh sb="40" eb="42">
      <t>サクテイ</t>
    </rPh>
    <phoneticPr fontId="9"/>
  </si>
  <si>
    <t>介護従業者その他の従業者に対し、感染症及び食中毒の予防及びまん延防止のための研修を定期的（年２回以上）するとともに、新規採用時にも研修を実施していますか。</t>
    <rPh sb="0" eb="2">
      <t>カイゴ</t>
    </rPh>
    <rPh sb="2" eb="5">
      <t>ジュウギョウシャ</t>
    </rPh>
    <rPh sb="7" eb="8">
      <t>タ</t>
    </rPh>
    <rPh sb="9" eb="12">
      <t>ジュウギョウシャ</t>
    </rPh>
    <rPh sb="13" eb="14">
      <t>タイ</t>
    </rPh>
    <rPh sb="16" eb="19">
      <t>カンセンショウ</t>
    </rPh>
    <rPh sb="19" eb="20">
      <t>オヨ</t>
    </rPh>
    <rPh sb="21" eb="24">
      <t>ショクチュウドク</t>
    </rPh>
    <rPh sb="25" eb="27">
      <t>ヨボウ</t>
    </rPh>
    <rPh sb="27" eb="28">
      <t>オヨ</t>
    </rPh>
    <rPh sb="31" eb="32">
      <t>エン</t>
    </rPh>
    <rPh sb="32" eb="34">
      <t>ボウシ</t>
    </rPh>
    <rPh sb="38" eb="40">
      <t>ケンシュウ</t>
    </rPh>
    <rPh sb="41" eb="44">
      <t>テイキテキ</t>
    </rPh>
    <rPh sb="45" eb="46">
      <t>ネン</t>
    </rPh>
    <rPh sb="47" eb="50">
      <t>カイイジョウ</t>
    </rPh>
    <rPh sb="58" eb="60">
      <t>シンキ</t>
    </rPh>
    <rPh sb="60" eb="62">
      <t>サイヨウ</t>
    </rPh>
    <rPh sb="62" eb="63">
      <t>ジ</t>
    </rPh>
    <rPh sb="65" eb="67">
      <t>ケンシュウ</t>
    </rPh>
    <rPh sb="68" eb="70">
      <t>ジッシ</t>
    </rPh>
    <phoneticPr fontId="9"/>
  </si>
  <si>
    <t>感染症が発生した場合において迅速に行動できるように、施設内の役割分担の確認、感染症や災害が発生した場合に実践するケアの演習等の訓練を定期的（年２回以上）に実施していますか。</t>
    <rPh sb="0" eb="3">
      <t>カンセンショウ</t>
    </rPh>
    <rPh sb="4" eb="6">
      <t>ハッセイ</t>
    </rPh>
    <rPh sb="8" eb="10">
      <t>バアイ</t>
    </rPh>
    <rPh sb="14" eb="16">
      <t>ジンソク</t>
    </rPh>
    <rPh sb="17" eb="19">
      <t>コウドウ</t>
    </rPh>
    <rPh sb="26" eb="28">
      <t>シセツ</t>
    </rPh>
    <rPh sb="28" eb="29">
      <t>ナイ</t>
    </rPh>
    <rPh sb="30" eb="32">
      <t>ヤクワリ</t>
    </rPh>
    <rPh sb="32" eb="34">
      <t>ブンタン</t>
    </rPh>
    <rPh sb="35" eb="37">
      <t>カクニン</t>
    </rPh>
    <rPh sb="38" eb="41">
      <t>カンセンショウ</t>
    </rPh>
    <rPh sb="42" eb="44">
      <t>サイガイ</t>
    </rPh>
    <rPh sb="45" eb="47">
      <t>ハッセイ</t>
    </rPh>
    <rPh sb="49" eb="51">
      <t>バアイ</t>
    </rPh>
    <rPh sb="52" eb="54">
      <t>ジッセン</t>
    </rPh>
    <rPh sb="59" eb="62">
      <t>エンシュウナド</t>
    </rPh>
    <rPh sb="63" eb="65">
      <t>クンレン</t>
    </rPh>
    <rPh sb="66" eb="69">
      <t>テイキテキ</t>
    </rPh>
    <rPh sb="70" eb="71">
      <t>ネン</t>
    </rPh>
    <rPh sb="72" eb="75">
      <t>カイイジョウ</t>
    </rPh>
    <rPh sb="77" eb="79">
      <t>ジッシ</t>
    </rPh>
    <phoneticPr fontId="9"/>
  </si>
  <si>
    <t>別に厚生労働大臣が定める感染症又は食中毒が疑われる際の対処等に関する手順（厚労告第268号）に沿った対応を行っていますか。</t>
    <rPh sb="0" eb="1">
      <t>ベツ</t>
    </rPh>
    <rPh sb="2" eb="4">
      <t>コウセイ</t>
    </rPh>
    <rPh sb="4" eb="6">
      <t>ロウドウ</t>
    </rPh>
    <rPh sb="6" eb="8">
      <t>ダイジン</t>
    </rPh>
    <rPh sb="9" eb="10">
      <t>サダ</t>
    </rPh>
    <rPh sb="12" eb="15">
      <t>カンセンショウ</t>
    </rPh>
    <rPh sb="15" eb="16">
      <t>マタ</t>
    </rPh>
    <rPh sb="17" eb="20">
      <t>ショクチュウドク</t>
    </rPh>
    <rPh sb="21" eb="22">
      <t>ウタガ</t>
    </rPh>
    <rPh sb="25" eb="26">
      <t>サイ</t>
    </rPh>
    <rPh sb="27" eb="29">
      <t>タイショ</t>
    </rPh>
    <rPh sb="29" eb="30">
      <t>トウ</t>
    </rPh>
    <rPh sb="31" eb="32">
      <t>カン</t>
    </rPh>
    <rPh sb="34" eb="36">
      <t>テジュン</t>
    </rPh>
    <rPh sb="37" eb="41">
      <t>アツシロウコクダイ</t>
    </rPh>
    <rPh sb="44" eb="45">
      <t>ゴウ</t>
    </rPh>
    <rPh sb="47" eb="48">
      <t>ソ</t>
    </rPh>
    <rPh sb="50" eb="52">
      <t>タイオウ</t>
    </rPh>
    <rPh sb="53" eb="54">
      <t>オコナ</t>
    </rPh>
    <phoneticPr fontId="9"/>
  </si>
  <si>
    <t>⑤</t>
    <phoneticPr fontId="9"/>
  </si>
  <si>
    <t>２　異  動  区  分</t>
    <rPh sb="2" eb="3">
      <t>イ</t>
    </rPh>
    <rPh sb="5" eb="6">
      <t>ドウ</t>
    </rPh>
    <rPh sb="8" eb="9">
      <t>ク</t>
    </rPh>
    <rPh sb="11" eb="12">
      <t>ブン</t>
    </rPh>
    <phoneticPr fontId="25"/>
  </si>
  <si>
    <t>３　人員配置区分</t>
    <rPh sb="2" eb="4">
      <t>ジンイン</t>
    </rPh>
    <rPh sb="4" eb="6">
      <t>ハイチ</t>
    </rPh>
    <rPh sb="6" eb="8">
      <t>クブン</t>
    </rPh>
    <phoneticPr fontId="25"/>
  </si>
  <si>
    <t>４　届  出  項  目</t>
    <rPh sb="2" eb="3">
      <t>トドケ</t>
    </rPh>
    <rPh sb="5" eb="6">
      <t>デ</t>
    </rPh>
    <rPh sb="8" eb="9">
      <t>コウ</t>
    </rPh>
    <rPh sb="11" eb="12">
      <t>モク</t>
    </rPh>
    <phoneticPr fontId="25"/>
  </si>
  <si>
    <t>２サービス（訪問リハビリテーションを含む）</t>
    <rPh sb="6" eb="8">
      <t>ホウモン</t>
    </rPh>
    <rPh sb="18" eb="19">
      <t>フク</t>
    </rPh>
    <phoneticPr fontId="25"/>
  </si>
  <si>
    <t>２サービス（訪問リハビリテーションを含まない）</t>
    <rPh sb="6" eb="8">
      <t>ホウモン</t>
    </rPh>
    <rPh sb="18" eb="19">
      <t>フク</t>
    </rPh>
    <phoneticPr fontId="25"/>
  </si>
  <si>
    <t>１サービス以下</t>
    <rPh sb="5" eb="7">
      <t>イカ</t>
    </rPh>
    <phoneticPr fontId="25"/>
  </si>
  <si>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5"/>
  </si>
  <si>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5"/>
  </si>
  <si>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5"/>
  </si>
  <si>
    <t>６　介護老人保健施設の基本サービス費に係る届出内容</t>
    <rPh sb="11" eb="13">
      <t>キホン</t>
    </rPh>
    <rPh sb="17" eb="18">
      <t>ヒ</t>
    </rPh>
    <phoneticPr fontId="25"/>
  </si>
  <si>
    <t>７　在宅復帰・在宅療養支援機能加算に係る届出内容</t>
    <rPh sb="18" eb="19">
      <t>カカ</t>
    </rPh>
    <rPh sb="20" eb="22">
      <t>トドケデ</t>
    </rPh>
    <rPh sb="22" eb="24">
      <t>ナイヨウ</t>
    </rPh>
    <phoneticPr fontId="25"/>
  </si>
  <si>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5"/>
  </si>
  <si>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5"/>
  </si>
  <si>
    <t>ターミナルケアを受けた入所者が死亡した場合に、死亡日を含めて45日を上限として算定していますか。</t>
    <phoneticPr fontId="9"/>
  </si>
  <si>
    <t>退所した日の翌日から死亡日までの期間が45日以上あった場合には算定していませんか。　＊算定していない場合は○</t>
    <phoneticPr fontId="9"/>
  </si>
  <si>
    <t>入所者が外泊した場合（外泊加算を算定した場合は除く）には、当該外泊期間が死亡日45日以前の範囲内において、当該外泊期間を除いた期間について算定するようにしていますか。</t>
    <phoneticPr fontId="9"/>
  </si>
  <si>
    <t>本人が十分に判断できる状態になく、かつ、家族の来所が見込めないような場合でも、医師、看護師、介護職、支援相談員、管理栄養士等が入所者の状態等に応じて随時、入所者に対するターミナルケアについて相談し、適切なターミナルケアが行われていることが担保されるよう、職員間の相談日時、内容等を記録するとともに本人の状態や、家族と連絡を取ったにもかかわらず来所がなかった旨を記載していますか。</t>
    <rPh sb="23" eb="25">
      <t>ライショ</t>
    </rPh>
    <rPh sb="26" eb="28">
      <t>ミコ</t>
    </rPh>
    <rPh sb="50" eb="52">
      <t>シエン</t>
    </rPh>
    <rPh sb="52" eb="55">
      <t>ソウダンイン</t>
    </rPh>
    <rPh sb="56" eb="61">
      <t>カンリエイヨウシ</t>
    </rPh>
    <rPh sb="171" eb="173">
      <t>ライショ</t>
    </rPh>
    <phoneticPr fontId="9"/>
  </si>
  <si>
    <t>本人又はその家族が個室でのターミナルケアを希望する場合には、その意向に沿えるよう考慮し、個室に移行した場合は、介護保険施設サービス費（Ⅰ）の（ⅲ）若しくは（ⅳ）、（Ⅱ）・（Ⅲ）・（Ⅳ）の（ⅱ）の算定の対象としていますか。</t>
    <rPh sb="73" eb="74">
      <t>モ</t>
    </rPh>
    <phoneticPr fontId="9"/>
  </si>
  <si>
    <t>⑧</t>
    <phoneticPr fontId="9"/>
  </si>
  <si>
    <t>⑨</t>
    <phoneticPr fontId="9"/>
  </si>
  <si>
    <t>⑪</t>
    <phoneticPr fontId="9"/>
  </si>
  <si>
    <t>⑫</t>
    <phoneticPr fontId="9"/>
  </si>
  <si>
    <t>ターミナルケアに係る計画の作成及びターミナルケアにあたっては、厚生労働省「人生の最終段階における医療・ケアの決定プロセスに関するガイドライン」等を参考にしつつ、本人の意思を尊重した医療・ケアの方針が実施できるよう、多職種が連携し、本人及びその家族と必要な情報の共有等に努めていますか。</t>
    <phoneticPr fontId="9"/>
  </si>
  <si>
    <t>　それぞれの算定区分に係る施設基準に適合していますか。
　※別紙「基本報酬施設基準/在宅復帰・在宅療養支援機能加算」を提出すること。</t>
    <rPh sb="13" eb="15">
      <t>シセツ</t>
    </rPh>
    <rPh sb="15" eb="17">
      <t>キジュン</t>
    </rPh>
    <rPh sb="18" eb="20">
      <t>テキゴウ</t>
    </rPh>
    <rPh sb="30" eb="32">
      <t>ベッシ</t>
    </rPh>
    <rPh sb="59" eb="61">
      <t>テイシュツ</t>
    </rPh>
    <phoneticPr fontId="9"/>
  </si>
  <si>
    <t>ケ　初期加算（介護老人保健施設）</t>
    <rPh sb="7" eb="9">
      <t>カイゴ</t>
    </rPh>
    <rPh sb="9" eb="11">
      <t>ロウジン</t>
    </rPh>
    <rPh sb="11" eb="13">
      <t>ホケン</t>
    </rPh>
    <rPh sb="13" eb="15">
      <t>シセツ</t>
    </rPh>
    <phoneticPr fontId="9"/>
  </si>
  <si>
    <t>指導又はカンファレンスへの同席をテレビ電話装置等を活用して行う場合で、当該者又はその家族が参加する場合に、テレビ電話装置等の活用について当該者又はその家族の同意を得ていますか。</t>
    <phoneticPr fontId="9"/>
  </si>
  <si>
    <t>　リハビリテーションを担当する理学療法士、作業療法士又は言語聴覚士と医師、看護職員、支援相談員、栄養士、介護支援専門員等が協力して在宅復帰に向けた施設サービス計画を策定できる体制を整備していますか。</t>
    <phoneticPr fontId="9"/>
  </si>
  <si>
    <t>　人員基準に適合していますか。</t>
    <phoneticPr fontId="9"/>
  </si>
  <si>
    <t>　当該基本施設サービス費の算定に係る算定根拠等の関係書類を整備していますか。</t>
    <phoneticPr fontId="9"/>
  </si>
  <si>
    <t xml:space="preserve">
　</t>
    <phoneticPr fontId="9"/>
  </si>
  <si>
    <t>・食事、入浴、健康管理等居宅療養に関する内容
・退所する者の運動機能及び日常生活動作能力の維持及び向上を目的として行う
　体位変換、起座又は離床訓練、起立訓練、食事訓練、排泄訓練の内容
・家屋の改善の内容
・退所する者の介助方法の内容</t>
    <phoneticPr fontId="9"/>
  </si>
  <si>
    <t>管理栄養士を常勤換算方法で、入所者の数を50で除して得た数以上配置していますか。ただし、常勤の栄養士を1名以上配置し、当該栄養士が給食管理を行なっている場合は、管理栄養士を常勤換算方法で、入所者の数を70で除した数以上配置している。</t>
    <phoneticPr fontId="9"/>
  </si>
  <si>
    <t>定員超過利用・人員基準欠如に該当していない。</t>
    <rPh sb="0" eb="2">
      <t>テイイン</t>
    </rPh>
    <rPh sb="2" eb="4">
      <t>チョウカ</t>
    </rPh>
    <rPh sb="4" eb="6">
      <t>リヨウ</t>
    </rPh>
    <rPh sb="7" eb="9">
      <t>ジンイン</t>
    </rPh>
    <rPh sb="9" eb="11">
      <t>キジュン</t>
    </rPh>
    <rPh sb="11" eb="13">
      <t>ケツジョ</t>
    </rPh>
    <rPh sb="14" eb="16">
      <t>ガイトウ</t>
    </rPh>
    <phoneticPr fontId="9"/>
  </si>
  <si>
    <t>月１回以上、食事の観察及び会議等を行い、経口維持計画を作成を行うとともに、必要に応じ見直しを行っていますか。</t>
    <rPh sb="0" eb="1">
      <t>ツキ</t>
    </rPh>
    <rPh sb="2" eb="5">
      <t>カイイジョウ</t>
    </rPh>
    <rPh sb="6" eb="8">
      <t>ショクジ</t>
    </rPh>
    <rPh sb="9" eb="11">
      <t>カンサツ</t>
    </rPh>
    <rPh sb="11" eb="12">
      <t>オヨ</t>
    </rPh>
    <rPh sb="13" eb="15">
      <t>カイギ</t>
    </rPh>
    <rPh sb="15" eb="16">
      <t>トウ</t>
    </rPh>
    <rPh sb="17" eb="18">
      <t>オコナ</t>
    </rPh>
    <rPh sb="20" eb="22">
      <t>ケイコウ</t>
    </rPh>
    <rPh sb="22" eb="24">
      <t>イジ</t>
    </rPh>
    <rPh sb="24" eb="26">
      <t>ケイカク</t>
    </rPh>
    <rPh sb="27" eb="29">
      <t>サクセイ</t>
    </rPh>
    <rPh sb="30" eb="31">
      <t>オコナ</t>
    </rPh>
    <rPh sb="37" eb="39">
      <t>ヒツヨウ</t>
    </rPh>
    <rPh sb="40" eb="41">
      <t>オウ</t>
    </rPh>
    <rPh sb="42" eb="44">
      <t>ミナオ</t>
    </rPh>
    <rPh sb="46" eb="47">
      <t>オコナ</t>
    </rPh>
    <phoneticPr fontId="9"/>
  </si>
  <si>
    <t>経口維持計画を作成及び見直しを行った場合、入所者又はその家族に説明し、同意を得ていますか。</t>
    <rPh sb="9" eb="10">
      <t>オヨ</t>
    </rPh>
    <rPh sb="11" eb="13">
      <t>ミナオ</t>
    </rPh>
    <rPh sb="15" eb="16">
      <t>オコナ</t>
    </rPh>
    <rPh sb="18" eb="20">
      <t>バアイ</t>
    </rPh>
    <phoneticPr fontId="9"/>
  </si>
  <si>
    <t>　入所者の栄養管理をするための会議を、テレビ電話装置等を活用して行った場合、個人情報保護委員会・厚生労働省「医療・介護関係事業者における個人情報の適切な取扱いのためのガイダンス」、厚生労働省「医療情報システムの安全管理に関するガイドライン」等を遵守していますか。</t>
    <phoneticPr fontId="9"/>
  </si>
  <si>
    <t>口腔衛生管理加算（Ⅰ）の①から⑨のいずれにも適合していますか。</t>
    <phoneticPr fontId="9"/>
  </si>
  <si>
    <t>入所後１月以内に、老企第40号通知別紙様式８を参考に、状況に応じて該当入所者の処方の内容を変更する可能性があることについて当該入所者の主治の医師に説明し、当該主治の医師が合意していますか。（その際、処方経緯等の情報を収集することが望ましいこと。）</t>
    <phoneticPr fontId="9"/>
  </si>
  <si>
    <t>総合的な評価及び変更に当たっては、「高齢者の医薬品適正使用の指針（総論編）」（厚生労働省）、「高齢者の医薬品適正使用の指針（各論編（療養環境別））」（厚生労働省）及び日本老年医学会の関連ガイドライン（高齢者の安全な薬物療法ガイドライン）等を参考にしていますか。</t>
    <phoneticPr fontId="9"/>
  </si>
  <si>
    <t>退所時又は退所後１月以内に、別紙様式９を参考に、評価の内容、処方内容の変更の理由・経緯、変更後の状態等について、主治の医師に情報提供を行い、その内容を診療録に記載している場合に、当該入所者１人につき１回を限度として、当該入所者の退所時に加算していますか。</t>
    <phoneticPr fontId="9"/>
  </si>
  <si>
    <t>内服薬の種類数の計算に当たって、錠剤、カプセル剤、散剤、顆粒剤及び液剤については、１銘柄ごとに１種類として計算していますか。</t>
    <phoneticPr fontId="9"/>
  </si>
  <si>
    <t>褥瘡マネジメント加算（Ⅰ）の①から⑨のいずれにも適合していますか。</t>
    <rPh sb="0" eb="2">
      <t>ジョクソウ</t>
    </rPh>
    <rPh sb="8" eb="10">
      <t>カサン</t>
    </rPh>
    <rPh sb="24" eb="26">
      <t>テキゴウ</t>
    </rPh>
    <phoneticPr fontId="9"/>
  </si>
  <si>
    <t>介護老人保健施設基準省令第36条第1項（事故発生の防止のための指針の作成・委員会の開催等）に規定する基準に適合していますか。</t>
    <rPh sb="0" eb="8">
      <t>カイゴロウジンホケンシセツ</t>
    </rPh>
    <rPh sb="8" eb="10">
      <t>キジュン</t>
    </rPh>
    <rPh sb="10" eb="12">
      <t>ショウレイ</t>
    </rPh>
    <rPh sb="12" eb="13">
      <t>ダイ</t>
    </rPh>
    <rPh sb="15" eb="16">
      <t>ジョウ</t>
    </rPh>
    <rPh sb="16" eb="17">
      <t>ダイ</t>
    </rPh>
    <rPh sb="18" eb="19">
      <t>コウ</t>
    </rPh>
    <rPh sb="20" eb="22">
      <t>ジコ</t>
    </rPh>
    <rPh sb="22" eb="24">
      <t>ハッセイ</t>
    </rPh>
    <rPh sb="25" eb="27">
      <t>ボウシ</t>
    </rPh>
    <rPh sb="31" eb="33">
      <t>シシン</t>
    </rPh>
    <rPh sb="34" eb="36">
      <t>サクセイ</t>
    </rPh>
    <rPh sb="37" eb="40">
      <t>イインカイ</t>
    </rPh>
    <rPh sb="41" eb="43">
      <t>カイサイ</t>
    </rPh>
    <rPh sb="43" eb="44">
      <t>トウ</t>
    </rPh>
    <rPh sb="46" eb="48">
      <t>キテイ</t>
    </rPh>
    <rPh sb="50" eb="52">
      <t>キジュン</t>
    </rPh>
    <rPh sb="53" eb="55">
      <t>テキゴウ</t>
    </rPh>
    <phoneticPr fontId="9"/>
  </si>
  <si>
    <t>介護老人保健施設基準省令第36条第1項第4号（事故発生防止等の措置を適切に実施するための担当者の配置）に規定する担当者が安全対策に係る外部における研修（介護現場における事故の内容、発生防止の取組、施設のマネジメント等の内容を含むもの。）を受けていますか。</t>
    <rPh sb="0" eb="8">
      <t>カイゴロウジンホケンシセツ</t>
    </rPh>
    <rPh sb="8" eb="10">
      <t>キジュン</t>
    </rPh>
    <rPh sb="10" eb="12">
      <t>ショウレイ</t>
    </rPh>
    <rPh sb="12" eb="13">
      <t>ダイ</t>
    </rPh>
    <rPh sb="15" eb="16">
      <t>ジョウ</t>
    </rPh>
    <rPh sb="16" eb="17">
      <t>ダイ</t>
    </rPh>
    <rPh sb="18" eb="19">
      <t>コウ</t>
    </rPh>
    <rPh sb="19" eb="20">
      <t>ダイ</t>
    </rPh>
    <rPh sb="21" eb="22">
      <t>ゴウ</t>
    </rPh>
    <rPh sb="23" eb="25">
      <t>ジコ</t>
    </rPh>
    <rPh sb="25" eb="27">
      <t>ハッセイ</t>
    </rPh>
    <rPh sb="27" eb="29">
      <t>ボウシ</t>
    </rPh>
    <rPh sb="29" eb="30">
      <t>トウ</t>
    </rPh>
    <rPh sb="31" eb="33">
      <t>ソチ</t>
    </rPh>
    <rPh sb="34" eb="36">
      <t>テキセツ</t>
    </rPh>
    <rPh sb="37" eb="39">
      <t>ジッシ</t>
    </rPh>
    <rPh sb="44" eb="47">
      <t>タントウシャ</t>
    </rPh>
    <rPh sb="48" eb="50">
      <t>ハイチ</t>
    </rPh>
    <rPh sb="52" eb="54">
      <t>キテイ</t>
    </rPh>
    <rPh sb="56" eb="59">
      <t>タントウシャ</t>
    </rPh>
    <rPh sb="60" eb="64">
      <t>アンゼンタイサク</t>
    </rPh>
    <rPh sb="65" eb="66">
      <t>カカ</t>
    </rPh>
    <rPh sb="67" eb="69">
      <t>ガイブ</t>
    </rPh>
    <rPh sb="73" eb="75">
      <t>ケンシュウ</t>
    </rPh>
    <rPh sb="76" eb="78">
      <t>カイゴ</t>
    </rPh>
    <rPh sb="78" eb="80">
      <t>ゲンバ</t>
    </rPh>
    <rPh sb="84" eb="86">
      <t>ジコ</t>
    </rPh>
    <rPh sb="87" eb="89">
      <t>ナイヨウ</t>
    </rPh>
    <rPh sb="90" eb="92">
      <t>ハッセイ</t>
    </rPh>
    <rPh sb="92" eb="94">
      <t>ボウシ</t>
    </rPh>
    <rPh sb="95" eb="97">
      <t>トリクミ</t>
    </rPh>
    <rPh sb="98" eb="100">
      <t>シセツ</t>
    </rPh>
    <rPh sb="107" eb="108">
      <t>トウ</t>
    </rPh>
    <rPh sb="109" eb="111">
      <t>ナイヨウ</t>
    </rPh>
    <rPh sb="112" eb="113">
      <t>フク</t>
    </rPh>
    <rPh sb="119" eb="120">
      <t>ウ</t>
    </rPh>
    <phoneticPr fontId="9"/>
  </si>
  <si>
    <t>※「×」の場合は、基準を満たさない事実が生じた場合に、その翌月から基準に満たない状況が解消されるに至った月まで、入所者全員について、所定単位数から減算することとなります。</t>
    <rPh sb="9" eb="11">
      <t>キジュン</t>
    </rPh>
    <rPh sb="12" eb="13">
      <t>ミ</t>
    </rPh>
    <rPh sb="17" eb="19">
      <t>ジジツ</t>
    </rPh>
    <rPh sb="20" eb="21">
      <t>ショウ</t>
    </rPh>
    <rPh sb="23" eb="25">
      <t>バアイ</t>
    </rPh>
    <rPh sb="29" eb="31">
      <t>ヨクゲツ</t>
    </rPh>
    <rPh sb="33" eb="35">
      <t>キジュン</t>
    </rPh>
    <rPh sb="36" eb="37">
      <t>ミ</t>
    </rPh>
    <rPh sb="40" eb="42">
      <t>ジョウキョウ</t>
    </rPh>
    <rPh sb="43" eb="45">
      <t>カイショウ</t>
    </rPh>
    <rPh sb="49" eb="50">
      <t>イタ</t>
    </rPh>
    <rPh sb="52" eb="53">
      <t>ツキ</t>
    </rPh>
    <rPh sb="56" eb="59">
      <t>ニュウショシャ</t>
    </rPh>
    <rPh sb="59" eb="61">
      <t>ゼンイン</t>
    </rPh>
    <rPh sb="66" eb="68">
      <t>ショテイ</t>
    </rPh>
    <rPh sb="68" eb="71">
      <t>タンイスウ</t>
    </rPh>
    <rPh sb="73" eb="75">
      <t>ゲンサン</t>
    </rPh>
    <phoneticPr fontId="9"/>
  </si>
  <si>
    <t>指定介護老人保健施設（ユニット型）</t>
    <rPh sb="0" eb="2">
      <t>シテイ</t>
    </rPh>
    <rPh sb="2" eb="4">
      <t>カイゴ</t>
    </rPh>
    <rPh sb="4" eb="6">
      <t>ロウジン</t>
    </rPh>
    <rPh sb="6" eb="8">
      <t>ホケン</t>
    </rPh>
    <rPh sb="8" eb="10">
      <t>シセツ</t>
    </rPh>
    <rPh sb="15" eb="16">
      <t>ガタ</t>
    </rPh>
    <phoneticPr fontId="78"/>
  </si>
  <si>
    <t>管理者</t>
    <rPh sb="0" eb="3">
      <t>カンリシャ</t>
    </rPh>
    <phoneticPr fontId="78"/>
  </si>
  <si>
    <t>医師</t>
    <rPh sb="0" eb="2">
      <t>イシ</t>
    </rPh>
    <phoneticPr fontId="78"/>
  </si>
  <si>
    <t>薬剤師</t>
    <rPh sb="0" eb="3">
      <t>ヤクザイシ</t>
    </rPh>
    <phoneticPr fontId="78"/>
  </si>
  <si>
    <t>支援相談員</t>
    <rPh sb="0" eb="2">
      <t>シエン</t>
    </rPh>
    <rPh sb="2" eb="5">
      <t>ソウダンイン</t>
    </rPh>
    <phoneticPr fontId="78"/>
  </si>
  <si>
    <t>理学療法士</t>
    <rPh sb="0" eb="2">
      <t>リガク</t>
    </rPh>
    <rPh sb="2" eb="5">
      <t>リョウホウシ</t>
    </rPh>
    <phoneticPr fontId="78"/>
  </si>
  <si>
    <t>介護支援専門員</t>
    <rPh sb="0" eb="2">
      <t>カイゴ</t>
    </rPh>
    <rPh sb="2" eb="4">
      <t>シエン</t>
    </rPh>
    <rPh sb="4" eb="7">
      <t>センモンイン</t>
    </rPh>
    <phoneticPr fontId="78"/>
  </si>
  <si>
    <t>看護職員</t>
    <rPh sb="0" eb="2">
      <t>カンゴ</t>
    </rPh>
    <rPh sb="2" eb="4">
      <t>ショクイン</t>
    </rPh>
    <phoneticPr fontId="78"/>
  </si>
  <si>
    <t>看護師</t>
    <rPh sb="0" eb="3">
      <t>カンゴシ</t>
    </rPh>
    <phoneticPr fontId="79"/>
  </si>
  <si>
    <t>介護職員</t>
    <rPh sb="0" eb="2">
      <t>カイゴ</t>
    </rPh>
    <rPh sb="2" eb="4">
      <t>ショクイン</t>
    </rPh>
    <phoneticPr fontId="78"/>
  </si>
  <si>
    <t>介護福祉士</t>
    <rPh sb="0" eb="2">
      <t>カイゴ</t>
    </rPh>
    <rPh sb="2" eb="5">
      <t>フクシシ</t>
    </rPh>
    <phoneticPr fontId="78"/>
  </si>
  <si>
    <t>No</t>
    <phoneticPr fontId="78"/>
  </si>
  <si>
    <t>職種名</t>
    <rPh sb="0" eb="2">
      <t>ショクシュ</t>
    </rPh>
    <rPh sb="2" eb="3">
      <t>メイ</t>
    </rPh>
    <phoneticPr fontId="78"/>
  </si>
  <si>
    <t>作業療法士</t>
    <rPh sb="0" eb="2">
      <t>サギョウ</t>
    </rPh>
    <rPh sb="2" eb="5">
      <t>リョウホウシ</t>
    </rPh>
    <phoneticPr fontId="78"/>
  </si>
  <si>
    <t>言語聴覚士</t>
    <rPh sb="0" eb="2">
      <t>ゲンゴ</t>
    </rPh>
    <rPh sb="2" eb="5">
      <t>チョウカクシ</t>
    </rPh>
    <phoneticPr fontId="78"/>
  </si>
  <si>
    <t>栄養士</t>
    <rPh sb="0" eb="3">
      <t>エイヨウシ</t>
    </rPh>
    <phoneticPr fontId="78"/>
  </si>
  <si>
    <t>調理員</t>
    <rPh sb="0" eb="3">
      <t>チョウリイン</t>
    </rPh>
    <phoneticPr fontId="78"/>
  </si>
  <si>
    <t>事務員</t>
    <rPh sb="0" eb="3">
      <t>ジムイン</t>
    </rPh>
    <phoneticPr fontId="78"/>
  </si>
  <si>
    <t>その他の従業者</t>
    <rPh sb="2" eb="3">
      <t>タ</t>
    </rPh>
    <rPh sb="4" eb="7">
      <t>ジュウギョウシャ</t>
    </rPh>
    <phoneticPr fontId="78"/>
  </si>
  <si>
    <t>１．サービス種別</t>
    <rPh sb="6" eb="8">
      <t>シュベツ</t>
    </rPh>
    <phoneticPr fontId="78"/>
  </si>
  <si>
    <t>サービス種別</t>
    <rPh sb="4" eb="6">
      <t>シュベツ</t>
    </rPh>
    <phoneticPr fontId="78"/>
  </si>
  <si>
    <t>指定介護老人保健施設（従来型）</t>
    <rPh sb="0" eb="2">
      <t>シテイ</t>
    </rPh>
    <rPh sb="2" eb="4">
      <t>カイゴ</t>
    </rPh>
    <rPh sb="4" eb="6">
      <t>ロウジン</t>
    </rPh>
    <rPh sb="6" eb="8">
      <t>ホケン</t>
    </rPh>
    <rPh sb="8" eb="10">
      <t>シセツ</t>
    </rPh>
    <rPh sb="11" eb="13">
      <t>ジュウライ</t>
    </rPh>
    <rPh sb="13" eb="14">
      <t>ガタ</t>
    </rPh>
    <phoneticPr fontId="78"/>
  </si>
  <si>
    <t>指定介護老人保健施設（サテライト型）</t>
    <rPh sb="0" eb="2">
      <t>シテイ</t>
    </rPh>
    <rPh sb="2" eb="4">
      <t>カイゴ</t>
    </rPh>
    <rPh sb="4" eb="6">
      <t>ロウジン</t>
    </rPh>
    <rPh sb="6" eb="8">
      <t>ホケン</t>
    </rPh>
    <rPh sb="8" eb="10">
      <t>シセツ</t>
    </rPh>
    <rPh sb="16" eb="17">
      <t>ガタ</t>
    </rPh>
    <phoneticPr fontId="78"/>
  </si>
  <si>
    <t>指定介護老人保健施設（医療機関併設型）</t>
    <rPh sb="0" eb="2">
      <t>シテイ</t>
    </rPh>
    <rPh sb="2" eb="4">
      <t>カイゴ</t>
    </rPh>
    <rPh sb="4" eb="6">
      <t>ロウジン</t>
    </rPh>
    <rPh sb="6" eb="8">
      <t>ホケン</t>
    </rPh>
    <rPh sb="8" eb="10">
      <t>シセツ</t>
    </rPh>
    <rPh sb="11" eb="13">
      <t>イリョウ</t>
    </rPh>
    <rPh sb="13" eb="15">
      <t>キカン</t>
    </rPh>
    <rPh sb="15" eb="17">
      <t>ヘイセツ</t>
    </rPh>
    <rPh sb="17" eb="18">
      <t>ガタ</t>
    </rPh>
    <phoneticPr fontId="78"/>
  </si>
  <si>
    <t>指定介護老人保健施設（分館型）</t>
    <rPh sb="0" eb="2">
      <t>シテイ</t>
    </rPh>
    <rPh sb="2" eb="4">
      <t>カイゴ</t>
    </rPh>
    <rPh sb="4" eb="6">
      <t>ロウジン</t>
    </rPh>
    <rPh sb="6" eb="8">
      <t>ホケン</t>
    </rPh>
    <rPh sb="8" eb="10">
      <t>シセツ</t>
    </rPh>
    <rPh sb="11" eb="13">
      <t>ブンカン</t>
    </rPh>
    <rPh sb="13" eb="14">
      <t>ガタ</t>
    </rPh>
    <phoneticPr fontId="78"/>
  </si>
  <si>
    <t>短期入所療養介護</t>
    <rPh sb="0" eb="2">
      <t>タンキ</t>
    </rPh>
    <rPh sb="2" eb="4">
      <t>ニュウショ</t>
    </rPh>
    <rPh sb="4" eb="6">
      <t>リョウヨウ</t>
    </rPh>
    <rPh sb="6" eb="8">
      <t>カイゴ</t>
    </rPh>
    <phoneticPr fontId="78"/>
  </si>
  <si>
    <t>指定介護老人保健施設（従来型）・短期入所療養介護</t>
    <rPh sb="0" eb="2">
      <t>シテイ</t>
    </rPh>
    <rPh sb="2" eb="4">
      <t>カイゴ</t>
    </rPh>
    <rPh sb="4" eb="6">
      <t>ロウジン</t>
    </rPh>
    <rPh sb="6" eb="8">
      <t>ホケン</t>
    </rPh>
    <rPh sb="8" eb="10">
      <t>シセツ</t>
    </rPh>
    <rPh sb="11" eb="13">
      <t>ジュウライ</t>
    </rPh>
    <rPh sb="13" eb="14">
      <t>ガタ</t>
    </rPh>
    <rPh sb="16" eb="18">
      <t>タンキ</t>
    </rPh>
    <rPh sb="18" eb="20">
      <t>ニュウショ</t>
    </rPh>
    <rPh sb="20" eb="22">
      <t>リョウヨウ</t>
    </rPh>
    <rPh sb="22" eb="24">
      <t>カイゴ</t>
    </rPh>
    <phoneticPr fontId="78"/>
  </si>
  <si>
    <t>指定介護老人保健施設（従来型）・短期入所生活介護</t>
    <rPh sb="0" eb="2">
      <t>シテイ</t>
    </rPh>
    <rPh sb="2" eb="4">
      <t>カイゴ</t>
    </rPh>
    <rPh sb="4" eb="6">
      <t>ロウジン</t>
    </rPh>
    <rPh sb="6" eb="8">
      <t>ホケン</t>
    </rPh>
    <rPh sb="8" eb="10">
      <t>シセツ</t>
    </rPh>
    <rPh sb="11" eb="13">
      <t>ジュウライ</t>
    </rPh>
    <rPh sb="13" eb="14">
      <t>ガタ</t>
    </rPh>
    <rPh sb="16" eb="18">
      <t>タンキ</t>
    </rPh>
    <rPh sb="18" eb="20">
      <t>ニュウショ</t>
    </rPh>
    <rPh sb="20" eb="22">
      <t>セイカツ</t>
    </rPh>
    <rPh sb="22" eb="24">
      <t>カイゴ</t>
    </rPh>
    <phoneticPr fontId="78"/>
  </si>
  <si>
    <t>２．職種名・資格名称</t>
    <rPh sb="2" eb="4">
      <t>ショクシュ</t>
    </rPh>
    <rPh sb="4" eb="5">
      <t>メイ</t>
    </rPh>
    <rPh sb="6" eb="8">
      <t>シカク</t>
    </rPh>
    <rPh sb="8" eb="10">
      <t>メイショウ</t>
    </rPh>
    <phoneticPr fontId="78"/>
  </si>
  <si>
    <t>資格</t>
    <rPh sb="0" eb="2">
      <t>シカク</t>
    </rPh>
    <phoneticPr fontId="78"/>
  </si>
  <si>
    <t>ー</t>
    <phoneticPr fontId="78"/>
  </si>
  <si>
    <t>ー</t>
    <phoneticPr fontId="78"/>
  </si>
  <si>
    <t>ー</t>
    <phoneticPr fontId="78"/>
  </si>
  <si>
    <t>准看護師</t>
    <rPh sb="0" eb="4">
      <t>ジュンカンゴシ</t>
    </rPh>
    <phoneticPr fontId="78"/>
  </si>
  <si>
    <t>【自治体の皆様へ】</t>
    <rPh sb="1" eb="4">
      <t>ジチタイ</t>
    </rPh>
    <rPh sb="5" eb="7">
      <t>ミナサマ</t>
    </rPh>
    <phoneticPr fontId="78"/>
  </si>
  <si>
    <t>※ INDIRECT関数使用のため、以下のとおりセルに「名前の定義」をしています。</t>
    <rPh sb="10" eb="12">
      <t>カンスウ</t>
    </rPh>
    <rPh sb="12" eb="14">
      <t>シヨウ</t>
    </rPh>
    <rPh sb="18" eb="20">
      <t>イカ</t>
    </rPh>
    <rPh sb="28" eb="30">
      <t>ナマエ</t>
    </rPh>
    <rPh sb="31" eb="33">
      <t>テイギ</t>
    </rPh>
    <phoneticPr fontId="78"/>
  </si>
  <si>
    <t>　19行目・・・「職種」</t>
    <rPh sb="3" eb="5">
      <t>ギョウメ</t>
    </rPh>
    <rPh sb="9" eb="11">
      <t>ショクシュ</t>
    </rPh>
    <phoneticPr fontId="78"/>
  </si>
  <si>
    <t>　C列・・・「管理者」</t>
    <rPh sb="2" eb="3">
      <t>レツ</t>
    </rPh>
    <rPh sb="7" eb="10">
      <t>カンリシャ</t>
    </rPh>
    <phoneticPr fontId="78"/>
  </si>
  <si>
    <t>　D列・・・「医師」</t>
    <rPh sb="2" eb="3">
      <t>レツ</t>
    </rPh>
    <rPh sb="7" eb="9">
      <t>イシ</t>
    </rPh>
    <phoneticPr fontId="78"/>
  </si>
  <si>
    <t>　E列・・・「薬剤師」</t>
    <rPh sb="2" eb="3">
      <t>レツ</t>
    </rPh>
    <rPh sb="7" eb="10">
      <t>ヤクザイシ</t>
    </rPh>
    <phoneticPr fontId="78"/>
  </si>
  <si>
    <t>　F列・・・「看護職員」</t>
    <rPh sb="2" eb="3">
      <t>レツ</t>
    </rPh>
    <rPh sb="7" eb="9">
      <t>カンゴ</t>
    </rPh>
    <rPh sb="9" eb="11">
      <t>ショクイン</t>
    </rPh>
    <phoneticPr fontId="78"/>
  </si>
  <si>
    <t>　G列・・・「介護職員」</t>
    <rPh sb="2" eb="3">
      <t>レツ</t>
    </rPh>
    <rPh sb="7" eb="9">
      <t>カイゴ</t>
    </rPh>
    <rPh sb="9" eb="11">
      <t>ショクイン</t>
    </rPh>
    <phoneticPr fontId="78"/>
  </si>
  <si>
    <t>　H列・・・「支援相談員」</t>
    <rPh sb="2" eb="3">
      <t>レツ</t>
    </rPh>
    <rPh sb="7" eb="9">
      <t>シエン</t>
    </rPh>
    <rPh sb="9" eb="12">
      <t>ソウダンイン</t>
    </rPh>
    <phoneticPr fontId="78"/>
  </si>
  <si>
    <t>　I列・・・「理学療法士」</t>
    <rPh sb="2" eb="3">
      <t>レツ</t>
    </rPh>
    <rPh sb="7" eb="9">
      <t>リガク</t>
    </rPh>
    <rPh sb="9" eb="12">
      <t>リョウホウシ</t>
    </rPh>
    <phoneticPr fontId="78"/>
  </si>
  <si>
    <t>　J列・・・「作業療法士」</t>
    <rPh sb="2" eb="3">
      <t>レツ</t>
    </rPh>
    <rPh sb="7" eb="9">
      <t>サギョウ</t>
    </rPh>
    <rPh sb="9" eb="12">
      <t>リョウホウシ</t>
    </rPh>
    <phoneticPr fontId="78"/>
  </si>
  <si>
    <t>　K列・・・「言語聴覚士」</t>
    <rPh sb="2" eb="3">
      <t>レツ</t>
    </rPh>
    <rPh sb="7" eb="9">
      <t>ゲンゴ</t>
    </rPh>
    <rPh sb="9" eb="12">
      <t>チョウカクシ</t>
    </rPh>
    <phoneticPr fontId="78"/>
  </si>
  <si>
    <t>　L列・・・「栄養士」</t>
    <rPh sb="2" eb="3">
      <t>レツ</t>
    </rPh>
    <rPh sb="7" eb="10">
      <t>エイヨウシ</t>
    </rPh>
    <phoneticPr fontId="78"/>
  </si>
  <si>
    <t>　M列・・・「介護支援専門員」</t>
    <rPh sb="2" eb="3">
      <t>レツ</t>
    </rPh>
    <rPh sb="7" eb="9">
      <t>カイゴ</t>
    </rPh>
    <rPh sb="9" eb="11">
      <t>シエン</t>
    </rPh>
    <rPh sb="11" eb="14">
      <t>センモンイン</t>
    </rPh>
    <phoneticPr fontId="78"/>
  </si>
  <si>
    <t>　N列・・・「調理員」</t>
    <rPh sb="2" eb="3">
      <t>レツ</t>
    </rPh>
    <rPh sb="7" eb="10">
      <t>チョウリイン</t>
    </rPh>
    <phoneticPr fontId="78"/>
  </si>
  <si>
    <t>　O列・・・「事務員」</t>
    <rPh sb="2" eb="3">
      <t>レツ</t>
    </rPh>
    <rPh sb="7" eb="10">
      <t>ジムイン</t>
    </rPh>
    <phoneticPr fontId="78"/>
  </si>
  <si>
    <t>　P列・・・「その他の従業者」</t>
    <rPh sb="2" eb="3">
      <t>レツ</t>
    </rPh>
    <rPh sb="9" eb="10">
      <t>タ</t>
    </rPh>
    <rPh sb="11" eb="14">
      <t>ジュウギョウシャ</t>
    </rPh>
    <phoneticPr fontId="78"/>
  </si>
  <si>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78"/>
  </si>
  <si>
    <t>　行が足りない場合は、適宜追加してください。</t>
    <rPh sb="1" eb="2">
      <t>ギョウ</t>
    </rPh>
    <rPh sb="3" eb="4">
      <t>タ</t>
    </rPh>
    <rPh sb="7" eb="9">
      <t>バアイ</t>
    </rPh>
    <rPh sb="11" eb="13">
      <t>テキギ</t>
    </rPh>
    <rPh sb="13" eb="15">
      <t>ツイカ</t>
    </rPh>
    <phoneticPr fontId="78"/>
  </si>
  <si>
    <t>※職種を追加したい場合は、19行目に職種名を追加し、それぞれの列に必要資格を入力してください。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78"/>
  </si>
  <si>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78"/>
  </si>
  <si>
    <t>　・「数式」タブ　⇒　「名前の定義」を選択</t>
    <rPh sb="3" eb="5">
      <t>スウシキ</t>
    </rPh>
    <rPh sb="12" eb="14">
      <t>ナマエ</t>
    </rPh>
    <rPh sb="15" eb="17">
      <t>テイギ</t>
    </rPh>
    <rPh sb="19" eb="21">
      <t>センタク</t>
    </rPh>
    <phoneticPr fontId="78"/>
  </si>
  <si>
    <t>　・「名前」に職種名を入力</t>
    <rPh sb="3" eb="5">
      <t>ナマエ</t>
    </rPh>
    <rPh sb="7" eb="9">
      <t>ショクシュ</t>
    </rPh>
    <rPh sb="9" eb="10">
      <t>メイ</t>
    </rPh>
    <rPh sb="11" eb="13">
      <t>ニュウリョク</t>
    </rPh>
    <phoneticPr fontId="78"/>
  </si>
  <si>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78"/>
  </si>
  <si>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78"/>
  </si>
  <si>
    <t>（２４）定員の遵守</t>
    <phoneticPr fontId="9"/>
  </si>
  <si>
    <t>（２５）非常災害対策</t>
    <phoneticPr fontId="9"/>
  </si>
  <si>
    <t>（２８）掲示</t>
    <phoneticPr fontId="9"/>
  </si>
  <si>
    <t>（２９）秘密保持等</t>
    <phoneticPr fontId="9"/>
  </si>
  <si>
    <t>（３０）苦情処理</t>
    <phoneticPr fontId="9"/>
  </si>
  <si>
    <t>（３１）地域との連携等</t>
    <phoneticPr fontId="9"/>
  </si>
  <si>
    <t>（３２）事故発生防止及び事故発生時の対応</t>
    <phoneticPr fontId="9"/>
  </si>
  <si>
    <t>⑤</t>
    <phoneticPr fontId="9"/>
  </si>
  <si>
    <t>非常災害訓練の実施に当たって、地域住民の参加が得られるよう連携に努めていますか。</t>
    <rPh sb="7" eb="9">
      <t>ジッシ</t>
    </rPh>
    <rPh sb="10" eb="11">
      <t>ア</t>
    </rPh>
    <rPh sb="15" eb="17">
      <t>チイキ</t>
    </rPh>
    <rPh sb="17" eb="19">
      <t>ジュウミン</t>
    </rPh>
    <rPh sb="20" eb="22">
      <t>サンカ</t>
    </rPh>
    <rPh sb="23" eb="24">
      <t>エ</t>
    </rPh>
    <rPh sb="29" eb="31">
      <t>レンケイ</t>
    </rPh>
    <rPh sb="32" eb="33">
      <t>ツト</t>
    </rPh>
    <phoneticPr fontId="9"/>
  </si>
  <si>
    <t>イ　a：施設（短期入所療養介護事業所）の介護職員の総数のうち、介護福祉士の占める割合が、前年度（３月を除く）の月平均で100分の80以上ですか。</t>
    <rPh sb="4" eb="6">
      <t>シセツ</t>
    </rPh>
    <rPh sb="7" eb="9">
      <t>タンキ</t>
    </rPh>
    <rPh sb="9" eb="11">
      <t>ニュウショ</t>
    </rPh>
    <rPh sb="11" eb="15">
      <t>リョウヨウカイゴ</t>
    </rPh>
    <rPh sb="15" eb="18">
      <t>ジギョウショ</t>
    </rPh>
    <rPh sb="20" eb="22">
      <t>カイゴ</t>
    </rPh>
    <rPh sb="22" eb="24">
      <t>ショクイン</t>
    </rPh>
    <rPh sb="25" eb="27">
      <t>ソウスウ</t>
    </rPh>
    <rPh sb="31" eb="33">
      <t>カイゴ</t>
    </rPh>
    <rPh sb="33" eb="35">
      <t>フクシ</t>
    </rPh>
    <rPh sb="35" eb="36">
      <t>シ</t>
    </rPh>
    <rPh sb="37" eb="38">
      <t>シ</t>
    </rPh>
    <rPh sb="40" eb="42">
      <t>ワリアイ</t>
    </rPh>
    <rPh sb="44" eb="46">
      <t>ゼンネン</t>
    </rPh>
    <rPh sb="46" eb="47">
      <t>ド</t>
    </rPh>
    <rPh sb="49" eb="50">
      <t>ガツ</t>
    </rPh>
    <rPh sb="51" eb="52">
      <t>ノゾ</t>
    </rPh>
    <rPh sb="55" eb="58">
      <t>ツキヘイキン</t>
    </rPh>
    <rPh sb="62" eb="63">
      <t>ブン</t>
    </rPh>
    <rPh sb="66" eb="68">
      <t>イジョウ</t>
    </rPh>
    <phoneticPr fontId="9"/>
  </si>
  <si>
    <t>b：施設の介護職員の総数のうち、介護福祉士の占める割合が、加算算定月の前３月の平均で100分の80以上ですか。</t>
    <rPh sb="2" eb="4">
      <t>シセツ</t>
    </rPh>
    <rPh sb="5" eb="7">
      <t>カイゴ</t>
    </rPh>
    <rPh sb="7" eb="9">
      <t>ショクイン</t>
    </rPh>
    <rPh sb="10" eb="12">
      <t>ソウスウ</t>
    </rPh>
    <rPh sb="16" eb="18">
      <t>カイゴ</t>
    </rPh>
    <rPh sb="18" eb="21">
      <t>フクシシ</t>
    </rPh>
    <rPh sb="22" eb="23">
      <t>シ</t>
    </rPh>
    <rPh sb="25" eb="27">
      <t>ワリアイ</t>
    </rPh>
    <rPh sb="29" eb="31">
      <t>カサン</t>
    </rPh>
    <rPh sb="31" eb="33">
      <t>サンテイ</t>
    </rPh>
    <rPh sb="33" eb="34">
      <t>ツキ</t>
    </rPh>
    <rPh sb="35" eb="36">
      <t>マエ</t>
    </rPh>
    <rPh sb="37" eb="38">
      <t>ツキ</t>
    </rPh>
    <rPh sb="39" eb="41">
      <t>ヘイキン</t>
    </rPh>
    <rPh sb="45" eb="46">
      <t>ブン</t>
    </rPh>
    <rPh sb="49" eb="51">
      <t>イジョウ</t>
    </rPh>
    <phoneticPr fontId="9"/>
  </si>
  <si>
    <t xml:space="preserve"> a  施設（短期事業所）の介護職員の総数のうち、勤続年数10年以上の介護福祉士の占める割合が、前年度（３月を除く）の月平均で100分の35以上ですか。</t>
    <rPh sb="7" eb="9">
      <t>タンキ</t>
    </rPh>
    <rPh sb="9" eb="12">
      <t>ジギョウショ</t>
    </rPh>
    <rPh sb="25" eb="29">
      <t>キンゾクネンスウ</t>
    </rPh>
    <rPh sb="31" eb="34">
      <t>ネンイジョウ</t>
    </rPh>
    <rPh sb="35" eb="37">
      <t>カイゴ</t>
    </rPh>
    <rPh sb="37" eb="40">
      <t>フクシシ</t>
    </rPh>
    <phoneticPr fontId="9"/>
  </si>
  <si>
    <t>ｂ　施設の介護職員の総数のうち、勤続年数10年以上の介護福祉士の占める割合が、加算算定月の前３月の平均で100分の35以上ですか。</t>
    <rPh sb="16" eb="20">
      <t>キンゾクネンスウ</t>
    </rPh>
    <rPh sb="22" eb="25">
      <t>ネンイジョウ</t>
    </rPh>
    <rPh sb="26" eb="31">
      <t>カイゴフクシシ</t>
    </rPh>
    <phoneticPr fontId="9"/>
  </si>
  <si>
    <t>ａ　施設（短期事業所）の介護職員の総数のうち、介護福祉士の占める割合が100分の60以上であること。</t>
    <rPh sb="2" eb="4">
      <t>シセツ</t>
    </rPh>
    <rPh sb="5" eb="7">
      <t>タンキ</t>
    </rPh>
    <rPh sb="7" eb="10">
      <t>ジギョウショ</t>
    </rPh>
    <rPh sb="12" eb="16">
      <t>カイゴショクイン</t>
    </rPh>
    <rPh sb="17" eb="19">
      <t>ソウスウ</t>
    </rPh>
    <rPh sb="23" eb="25">
      <t>カイゴフ</t>
    </rPh>
    <rPh sb="25" eb="28">
      <t>フクシシ</t>
    </rPh>
    <rPh sb="29" eb="30">
      <t>シ</t>
    </rPh>
    <rPh sb="32" eb="34">
      <t>ワリアイ</t>
    </rPh>
    <rPh sb="38" eb="39">
      <t>ブン</t>
    </rPh>
    <rPh sb="42" eb="44">
      <t>イジョウ</t>
    </rPh>
    <phoneticPr fontId="9"/>
  </si>
  <si>
    <t>b：施設の介護職員の総数のうち、介護福祉士の占める割合が、加算算定月の前３月の平均で100分の60以上ですか。</t>
    <phoneticPr fontId="9"/>
  </si>
  <si>
    <t>イ　a：施設（短期入所療養介護事業所）の介護職員の総数のうち、介護福祉士の占める割合が、前年度（３月を除く）の月平均で100分の50以上ですか。</t>
    <phoneticPr fontId="9"/>
  </si>
  <si>
    <t>ロ ａ：施設（短期入所療養介護養事業所）の看護・介護職員の総数のうち、常勤職員の占める割合が、前年度（3月を除く）の月平均で100分の75以上ですか。　</t>
    <rPh sb="4" eb="6">
      <t>シセツ</t>
    </rPh>
    <rPh sb="7" eb="11">
      <t>タンキニュウショ</t>
    </rPh>
    <rPh sb="11" eb="13">
      <t>リョウヨウ</t>
    </rPh>
    <rPh sb="13" eb="15">
      <t>カイゴ</t>
    </rPh>
    <rPh sb="15" eb="16">
      <t>ヨウ</t>
    </rPh>
    <rPh sb="16" eb="19">
      <t>ジギョウショ</t>
    </rPh>
    <rPh sb="21" eb="23">
      <t>カンゴ</t>
    </rPh>
    <rPh sb="24" eb="26">
      <t>カイゴ</t>
    </rPh>
    <rPh sb="26" eb="28">
      <t>ショクイン</t>
    </rPh>
    <rPh sb="29" eb="31">
      <t>ソウスウ</t>
    </rPh>
    <rPh sb="35" eb="36">
      <t>ジョウ</t>
    </rPh>
    <rPh sb="36" eb="37">
      <t>ツトム</t>
    </rPh>
    <rPh sb="37" eb="39">
      <t>ショクイン</t>
    </rPh>
    <rPh sb="40" eb="41">
      <t>シ</t>
    </rPh>
    <rPh sb="43" eb="45">
      <t>ワリアイ</t>
    </rPh>
    <rPh sb="47" eb="50">
      <t>ゼンネンド</t>
    </rPh>
    <rPh sb="52" eb="53">
      <t>ガツ</t>
    </rPh>
    <rPh sb="54" eb="55">
      <t>ノゾ</t>
    </rPh>
    <rPh sb="58" eb="61">
      <t>ツキヘイキン</t>
    </rPh>
    <rPh sb="65" eb="66">
      <t>ブン</t>
    </rPh>
    <rPh sb="69" eb="71">
      <t>イジョウ</t>
    </rPh>
    <phoneticPr fontId="9"/>
  </si>
  <si>
    <t>ハ　ａ：施設（短期入所療養介護事業所）を入所者（利用者）に直接提供する職員（生活（支援）相談員、介護職員、看護職員及び機能訓練指導員として勤務を行う職員）の総数のうち、勤続年数（各月の前月の末日時点における勤続年数）７年以上の者の占める割合が、前年度（３月を除く）の月平均で100分の30以上ですか。　</t>
    <rPh sb="4" eb="6">
      <t>シセツ</t>
    </rPh>
    <rPh sb="7" eb="11">
      <t>タンキニュウショ</t>
    </rPh>
    <rPh sb="11" eb="15">
      <t>リョウヨウカイゴ</t>
    </rPh>
    <rPh sb="15" eb="18">
      <t>ジギョウショ</t>
    </rPh>
    <rPh sb="20" eb="23">
      <t>ニュウショシャ</t>
    </rPh>
    <rPh sb="24" eb="26">
      <t>リヨウ</t>
    </rPh>
    <rPh sb="26" eb="27">
      <t>シャ</t>
    </rPh>
    <rPh sb="29" eb="31">
      <t>チョクセツ</t>
    </rPh>
    <rPh sb="31" eb="33">
      <t>テイキョウ</t>
    </rPh>
    <rPh sb="35" eb="37">
      <t>ショクイン</t>
    </rPh>
    <rPh sb="38" eb="40">
      <t>セイカツ</t>
    </rPh>
    <rPh sb="41" eb="43">
      <t>シエン</t>
    </rPh>
    <rPh sb="44" eb="47">
      <t>ソウダンイン</t>
    </rPh>
    <rPh sb="48" eb="50">
      <t>カイゴ</t>
    </rPh>
    <rPh sb="50" eb="52">
      <t>ショクイン</t>
    </rPh>
    <rPh sb="53" eb="55">
      <t>カンゴ</t>
    </rPh>
    <rPh sb="55" eb="57">
      <t>ショクイン</t>
    </rPh>
    <rPh sb="57" eb="58">
      <t>オヨ</t>
    </rPh>
    <rPh sb="59" eb="66">
      <t>キノウクンレンシドウイン</t>
    </rPh>
    <rPh sb="69" eb="71">
      <t>キンム</t>
    </rPh>
    <rPh sb="72" eb="73">
      <t>オコナ</t>
    </rPh>
    <rPh sb="74" eb="76">
      <t>ショクイン</t>
    </rPh>
    <rPh sb="78" eb="80">
      <t>ソウスウ</t>
    </rPh>
    <rPh sb="84" eb="86">
      <t>キンゾク</t>
    </rPh>
    <rPh sb="86" eb="88">
      <t>ネンスウ</t>
    </rPh>
    <rPh sb="89" eb="91">
      <t>カクツキ</t>
    </rPh>
    <rPh sb="92" eb="94">
      <t>ゼンゲツ</t>
    </rPh>
    <rPh sb="95" eb="97">
      <t>マツジツ</t>
    </rPh>
    <rPh sb="97" eb="99">
      <t>ジテン</t>
    </rPh>
    <rPh sb="103" eb="105">
      <t>キンゾク</t>
    </rPh>
    <rPh sb="105" eb="107">
      <t>ネンスウ</t>
    </rPh>
    <rPh sb="109" eb="112">
      <t>ネンイジョウ</t>
    </rPh>
    <rPh sb="113" eb="114">
      <t>モノ</t>
    </rPh>
    <rPh sb="115" eb="116">
      <t>シ</t>
    </rPh>
    <rPh sb="118" eb="120">
      <t>ワリアイ</t>
    </rPh>
    <rPh sb="122" eb="125">
      <t>ゼンネンド</t>
    </rPh>
    <rPh sb="127" eb="128">
      <t>ガツ</t>
    </rPh>
    <rPh sb="129" eb="130">
      <t>ノゾ</t>
    </rPh>
    <rPh sb="133" eb="136">
      <t>ツキヘイキン</t>
    </rPh>
    <rPh sb="140" eb="141">
      <t>ブン</t>
    </rPh>
    <rPh sb="144" eb="146">
      <t>イジョウ</t>
    </rPh>
    <phoneticPr fontId="9"/>
  </si>
  <si>
    <t>この運営状況点検書は、点検後は施設で保管しておいてください。なお、運営指導を実施する際は、指導を所管する市福祉基盤課に事前に提出していただくことがあります。</t>
    <rPh sb="33" eb="35">
      <t>ウンエイ</t>
    </rPh>
    <rPh sb="52" eb="53">
      <t>シ</t>
    </rPh>
    <rPh sb="53" eb="55">
      <t>フクシ</t>
    </rPh>
    <rPh sb="55" eb="57">
      <t>キバン</t>
    </rPh>
    <rPh sb="57" eb="58">
      <t>カ</t>
    </rPh>
    <phoneticPr fontId="9"/>
  </si>
  <si>
    <t>施設の医師は、入所者のために往診を求め、又は入所者を病院若しくは診療所に通院させる場合には、当該病院又は診療所の医師又は歯科医師に対し、当該入所者の診療状況に関する情報の提供を行っていますか。</t>
    <rPh sb="0" eb="2">
      <t>シセツ</t>
    </rPh>
    <rPh sb="3" eb="5">
      <t>イシ</t>
    </rPh>
    <rPh sb="7" eb="10">
      <t>ニュウショシャ</t>
    </rPh>
    <rPh sb="14" eb="16">
      <t>オウシン</t>
    </rPh>
    <rPh sb="17" eb="18">
      <t>モト</t>
    </rPh>
    <rPh sb="20" eb="21">
      <t>マタ</t>
    </rPh>
    <rPh sb="22" eb="25">
      <t>ニュウショシャ</t>
    </rPh>
    <rPh sb="26" eb="28">
      <t>ビョウイン</t>
    </rPh>
    <rPh sb="28" eb="29">
      <t>モ</t>
    </rPh>
    <rPh sb="32" eb="35">
      <t>シンリョウジョ</t>
    </rPh>
    <rPh sb="36" eb="38">
      <t>ツウイン</t>
    </rPh>
    <rPh sb="41" eb="43">
      <t>バアイ</t>
    </rPh>
    <rPh sb="46" eb="48">
      <t>トウガイ</t>
    </rPh>
    <rPh sb="48" eb="50">
      <t>ビョウイン</t>
    </rPh>
    <rPh sb="50" eb="51">
      <t>マタ</t>
    </rPh>
    <rPh sb="52" eb="55">
      <t>シンリョウジョ</t>
    </rPh>
    <rPh sb="56" eb="59">
      <t>イシマタ</t>
    </rPh>
    <rPh sb="60" eb="62">
      <t>シカ</t>
    </rPh>
    <rPh sb="62" eb="64">
      <t>イシ</t>
    </rPh>
    <rPh sb="65" eb="66">
      <t>タイ</t>
    </rPh>
    <rPh sb="68" eb="70">
      <t>トウガイ</t>
    </rPh>
    <rPh sb="70" eb="73">
      <t>ニュウショシャ</t>
    </rPh>
    <rPh sb="74" eb="76">
      <t>シンリョウ</t>
    </rPh>
    <rPh sb="76" eb="78">
      <t>ジョウキョウ</t>
    </rPh>
    <rPh sb="79" eb="80">
      <t>カン</t>
    </rPh>
    <rPh sb="82" eb="84">
      <t>ジョウホウ</t>
    </rPh>
    <rPh sb="85" eb="87">
      <t>テイキョウ</t>
    </rPh>
    <rPh sb="88" eb="89">
      <t>オコナ</t>
    </rPh>
    <phoneticPr fontId="9"/>
  </si>
  <si>
    <t>②</t>
    <phoneticPr fontId="9"/>
  </si>
  <si>
    <t>③</t>
    <phoneticPr fontId="9"/>
  </si>
  <si>
    <t>食事内容については、施設の医師又は栄養士若しくは管理栄養士を含む会議において検討が加えられていますか。</t>
    <rPh sb="20" eb="21">
      <t>モ</t>
    </rPh>
    <rPh sb="24" eb="26">
      <t>カンリ</t>
    </rPh>
    <rPh sb="26" eb="29">
      <t>エイヨウシ</t>
    </rPh>
    <phoneticPr fontId="9"/>
  </si>
  <si>
    <t>「介護老人保健施設の人員、施設及び設備並びに運営に関する基準」（平成１１年3月厚生省令第４０号）の第４章「運営に関する基準」の規定を従業者に遵守させるために必要な指揮命令を行っていますか。</t>
    <rPh sb="38" eb="39">
      <t>ガツ</t>
    </rPh>
    <rPh sb="39" eb="42">
      <t>コウセイショウ</t>
    </rPh>
    <rPh sb="42" eb="43">
      <t>レイ</t>
    </rPh>
    <rPh sb="43" eb="44">
      <t>ダイ</t>
    </rPh>
    <phoneticPr fontId="9"/>
  </si>
  <si>
    <t>事故発生の防止のための委員会（テレビ電話装置等を活用して行うことができる。）及び従業者に対する研修を定期的（年2回以上）に開催していますか。</t>
    <rPh sb="18" eb="23">
      <t>デンワソウチトウ</t>
    </rPh>
    <rPh sb="24" eb="26">
      <t>カツヨウ</t>
    </rPh>
    <rPh sb="28" eb="29">
      <t>オコナ</t>
    </rPh>
    <rPh sb="54" eb="55">
      <t>ネン</t>
    </rPh>
    <rPh sb="56" eb="59">
      <t>カイイジョウ</t>
    </rPh>
    <phoneticPr fontId="9"/>
  </si>
  <si>
    <t>サービスの単位ごとに固定した介護職員又は看護職員を配置していますか。</t>
    <rPh sb="5" eb="7">
      <t>タンイ</t>
    </rPh>
    <rPh sb="10" eb="12">
      <t>コテイ</t>
    </rPh>
    <rPh sb="14" eb="16">
      <t>カイゴ</t>
    </rPh>
    <rPh sb="16" eb="18">
      <t>ショクイン</t>
    </rPh>
    <rPh sb="18" eb="19">
      <t>マタ</t>
    </rPh>
    <rPh sb="20" eb="22">
      <t>カンゴ</t>
    </rPh>
    <rPh sb="22" eb="24">
      <t>ショクイン</t>
    </rPh>
    <rPh sb="25" eb="27">
      <t>ハイチ</t>
    </rPh>
    <phoneticPr fontId="9"/>
  </si>
  <si>
    <t>⑨</t>
    <phoneticPr fontId="9"/>
  </si>
  <si>
    <t>⑪</t>
    <phoneticPr fontId="9"/>
  </si>
  <si>
    <t>医師が一般に認められている医学的知見に基づき回復の見込みがないと診断した者を対象にしていますか。</t>
    <rPh sb="3" eb="5">
      <t>イッパン</t>
    </rPh>
    <rPh sb="6" eb="7">
      <t>ミト</t>
    </rPh>
    <phoneticPr fontId="9"/>
  </si>
  <si>
    <t>医師、看護師、介護職員、支援相談員、管理栄養士等が共同して、入所者の状態又は家族の求め等に応じ随時説明を行い、同意を得てターミナルケアが行われていますか。</t>
    <rPh sb="12" eb="14">
      <t>シエン</t>
    </rPh>
    <rPh sb="14" eb="17">
      <t>ソウダンイン</t>
    </rPh>
    <rPh sb="18" eb="20">
      <t>カンリ</t>
    </rPh>
    <rPh sb="20" eb="23">
      <t>エイヨウシ</t>
    </rPh>
    <phoneticPr fontId="9"/>
  </si>
  <si>
    <t>ターミナル加算は死亡月にまとめて算定することから、入所者が退所する際、翌月に亡くなった場合に、前月分の当該加算に係る一部負担の請求を行う場合があることを説明し、文書にて同意を得ていますか。</t>
    <rPh sb="5" eb="7">
      <t>カサン</t>
    </rPh>
    <rPh sb="8" eb="10">
      <t>シボウ</t>
    </rPh>
    <rPh sb="10" eb="11">
      <t>ツキ</t>
    </rPh>
    <rPh sb="16" eb="18">
      <t>サンテイ</t>
    </rPh>
    <phoneticPr fontId="9"/>
  </si>
  <si>
    <t>施設としては、１度連絡を取ったにもかかわらず来所がなかったとしても、定期的に連絡を取り続け、可能な限り家族の意思を確認しながらターミナルケアを進めていますか。</t>
    <rPh sb="8" eb="9">
      <t>ド</t>
    </rPh>
    <rPh sb="9" eb="11">
      <t>レンラク</t>
    </rPh>
    <rPh sb="22" eb="24">
      <t>ライショ</t>
    </rPh>
    <phoneticPr fontId="9"/>
  </si>
  <si>
    <t>（Ⅱ）
①における施設サービス計画の作成等にあたり、⑤に掲げる職種が会議を行い、次のイ及びロを共同で定めた場合に、入所中１回を限度に算定していますか。
　イ　生活機能の具体的な改善目標
　　　当該入所予定者が退所後生活する居宅の状況に合わせ、また入所予定者
　　及びその家族等の意向を踏まえ、入浴や排泄等の生活機能について、入所
　　中に到達すべき具体的な改善目標を定めること。
　ロ　退所後の生活に係る支援計画
　　　入所予定者の生活を総合的に支援するため、入所予定者及びその家族等
　　の意向を踏まえた施設及び在宅の双方にわたる切れ目のない支援計画を作
　　成すること。当該支援計画には、反復的な入所や併設サービスの利用、イ
　　ンフォーマルサービスの活用等を広く含み得るものであること。当該支援
　　計画の策定に当たっては、終末期の過ごし方及び看取りについても話し合
　　いを持つように努め、入所予定者及びその家族等が機能する場合には、そ
　　の具体的な内容を支援計画に含むこと。</t>
    <rPh sb="9" eb="11">
      <t>シセツ</t>
    </rPh>
    <rPh sb="15" eb="17">
      <t>ケイカク</t>
    </rPh>
    <rPh sb="18" eb="20">
      <t>サクセイ</t>
    </rPh>
    <rPh sb="20" eb="21">
      <t>トウ</t>
    </rPh>
    <rPh sb="28" eb="29">
      <t>カカ</t>
    </rPh>
    <rPh sb="31" eb="33">
      <t>ショクシュ</t>
    </rPh>
    <rPh sb="34" eb="36">
      <t>カイギ</t>
    </rPh>
    <rPh sb="37" eb="38">
      <t>オコナ</t>
    </rPh>
    <rPh sb="40" eb="41">
      <t>ツギ</t>
    </rPh>
    <rPh sb="43" eb="44">
      <t>オヨ</t>
    </rPh>
    <rPh sb="47" eb="49">
      <t>キョウドウ</t>
    </rPh>
    <rPh sb="50" eb="51">
      <t>サダ</t>
    </rPh>
    <rPh sb="53" eb="55">
      <t>バアイ</t>
    </rPh>
    <rPh sb="57" eb="60">
      <t>ニュウショチュウ</t>
    </rPh>
    <rPh sb="61" eb="62">
      <t>カイ</t>
    </rPh>
    <rPh sb="63" eb="65">
      <t>ゲンド</t>
    </rPh>
    <rPh sb="66" eb="68">
      <t>サンテイ</t>
    </rPh>
    <rPh sb="79" eb="81">
      <t>セイカツ</t>
    </rPh>
    <rPh sb="81" eb="83">
      <t>キノウ</t>
    </rPh>
    <rPh sb="84" eb="87">
      <t>グタイテキ</t>
    </rPh>
    <rPh sb="88" eb="90">
      <t>カイゼン</t>
    </rPh>
    <rPh sb="90" eb="92">
      <t>モクヒョウ</t>
    </rPh>
    <rPh sb="96" eb="98">
      <t>トウガイ</t>
    </rPh>
    <rPh sb="98" eb="100">
      <t>ニュウショ</t>
    </rPh>
    <rPh sb="100" eb="103">
      <t>ヨテイシャ</t>
    </rPh>
    <rPh sb="104" eb="106">
      <t>タイショ</t>
    </rPh>
    <rPh sb="106" eb="107">
      <t>ゴ</t>
    </rPh>
    <rPh sb="107" eb="109">
      <t>セイカツ</t>
    </rPh>
    <rPh sb="111" eb="113">
      <t>キョタク</t>
    </rPh>
    <rPh sb="114" eb="116">
      <t>ジョウキョウ</t>
    </rPh>
    <rPh sb="117" eb="118">
      <t>ア</t>
    </rPh>
    <rPh sb="123" eb="125">
      <t>ニュウショ</t>
    </rPh>
    <rPh sb="125" eb="128">
      <t>ヨテイシャ</t>
    </rPh>
    <rPh sb="131" eb="132">
      <t>オヨ</t>
    </rPh>
    <rPh sb="135" eb="137">
      <t>カゾク</t>
    </rPh>
    <rPh sb="137" eb="138">
      <t>トウ</t>
    </rPh>
    <rPh sb="139" eb="141">
      <t>イコウ</t>
    </rPh>
    <rPh sb="142" eb="143">
      <t>フ</t>
    </rPh>
    <rPh sb="146" eb="148">
      <t>ニュウヨク</t>
    </rPh>
    <rPh sb="149" eb="151">
      <t>ハイセツ</t>
    </rPh>
    <rPh sb="151" eb="152">
      <t>トウ</t>
    </rPh>
    <rPh sb="153" eb="155">
      <t>セイカツ</t>
    </rPh>
    <rPh sb="155" eb="157">
      <t>キノウ</t>
    </rPh>
    <rPh sb="169" eb="171">
      <t>トウタツ</t>
    </rPh>
    <rPh sb="178" eb="180">
      <t>カイゼン</t>
    </rPh>
    <rPh sb="180" eb="182">
      <t>モクヒョウ</t>
    </rPh>
    <rPh sb="183" eb="184">
      <t>サダ</t>
    </rPh>
    <rPh sb="193" eb="195">
      <t>タイショ</t>
    </rPh>
    <rPh sb="195" eb="196">
      <t>ゴ</t>
    </rPh>
    <rPh sb="197" eb="199">
      <t>セイカツ</t>
    </rPh>
    <rPh sb="200" eb="201">
      <t>カカ</t>
    </rPh>
    <rPh sb="202" eb="204">
      <t>シエン</t>
    </rPh>
    <rPh sb="204" eb="206">
      <t>ケイカク</t>
    </rPh>
    <rPh sb="210" eb="212">
      <t>ニュウショ</t>
    </rPh>
    <rPh sb="212" eb="215">
      <t>ヨテイシャ</t>
    </rPh>
    <rPh sb="216" eb="218">
      <t>セイカツ</t>
    </rPh>
    <rPh sb="219" eb="222">
      <t>ソウゴウテキ</t>
    </rPh>
    <rPh sb="223" eb="225">
      <t>シエン</t>
    </rPh>
    <rPh sb="230" eb="232">
      <t>ニュウショ</t>
    </rPh>
    <rPh sb="232" eb="235">
      <t>ヨテイシャ</t>
    </rPh>
    <rPh sb="235" eb="236">
      <t>オヨ</t>
    </rPh>
    <rPh sb="239" eb="241">
      <t>カゾク</t>
    </rPh>
    <rPh sb="241" eb="242">
      <t>トウ</t>
    </rPh>
    <rPh sb="246" eb="248">
      <t>イコウ</t>
    </rPh>
    <rPh sb="249" eb="250">
      <t>フ</t>
    </rPh>
    <rPh sb="253" eb="255">
      <t>シセツ</t>
    </rPh>
    <rPh sb="255" eb="256">
      <t>オヨ</t>
    </rPh>
    <rPh sb="257" eb="259">
      <t>ザイタク</t>
    </rPh>
    <rPh sb="260" eb="262">
      <t>ソウホウ</t>
    </rPh>
    <rPh sb="266" eb="267">
      <t>キ</t>
    </rPh>
    <rPh sb="268" eb="269">
      <t>メ</t>
    </rPh>
    <rPh sb="272" eb="274">
      <t>シエン</t>
    </rPh>
    <rPh sb="274" eb="276">
      <t>ケイカク</t>
    </rPh>
    <rPh sb="287" eb="289">
      <t>トウガイ</t>
    </rPh>
    <rPh sb="289" eb="291">
      <t>シエン</t>
    </rPh>
    <rPh sb="291" eb="293">
      <t>ケイカク</t>
    </rPh>
    <rPh sb="296" eb="299">
      <t>ハンプクテキ</t>
    </rPh>
    <rPh sb="300" eb="302">
      <t>ニュウショ</t>
    </rPh>
    <rPh sb="303" eb="305">
      <t>ヘイセツ</t>
    </rPh>
    <rPh sb="310" eb="312">
      <t>リヨウ</t>
    </rPh>
    <rPh sb="330" eb="331">
      <t>トウ</t>
    </rPh>
    <rPh sb="332" eb="333">
      <t>ヒロ</t>
    </rPh>
    <rPh sb="334" eb="335">
      <t>フク</t>
    </rPh>
    <rPh sb="336" eb="337">
      <t>エ</t>
    </rPh>
    <rPh sb="346" eb="348">
      <t>トウガイ</t>
    </rPh>
    <rPh sb="353" eb="355">
      <t>ケイカク</t>
    </rPh>
    <rPh sb="356" eb="358">
      <t>サクテイ</t>
    </rPh>
    <rPh sb="359" eb="360">
      <t>ア</t>
    </rPh>
    <rPh sb="365" eb="368">
      <t>シュウマツキ</t>
    </rPh>
    <rPh sb="369" eb="370">
      <t>ス</t>
    </rPh>
    <rPh sb="372" eb="373">
      <t>カタ</t>
    </rPh>
    <rPh sb="373" eb="374">
      <t>オヨ</t>
    </rPh>
    <rPh sb="375" eb="377">
      <t>ミト</t>
    </rPh>
    <rPh sb="383" eb="384">
      <t>ハナ</t>
    </rPh>
    <rPh sb="385" eb="386">
      <t>ア</t>
    </rPh>
    <rPh sb="391" eb="392">
      <t>モ</t>
    </rPh>
    <rPh sb="396" eb="397">
      <t>ツト</t>
    </rPh>
    <rPh sb="399" eb="401">
      <t>ニュウショ</t>
    </rPh>
    <rPh sb="401" eb="404">
      <t>ヨテイシャ</t>
    </rPh>
    <rPh sb="404" eb="405">
      <t>オヨ</t>
    </rPh>
    <rPh sb="410" eb="411">
      <t>トウ</t>
    </rPh>
    <rPh sb="412" eb="414">
      <t>キノウ</t>
    </rPh>
    <rPh sb="416" eb="418">
      <t>バアイ</t>
    </rPh>
    <rPh sb="426" eb="429">
      <t>グタイテキ</t>
    </rPh>
    <rPh sb="430" eb="432">
      <t>ナイヨウ</t>
    </rPh>
    <rPh sb="433" eb="435">
      <t>シエン</t>
    </rPh>
    <rPh sb="435" eb="437">
      <t>ケイカク</t>
    </rPh>
    <rPh sb="438" eb="439">
      <t>フク</t>
    </rPh>
    <phoneticPr fontId="9"/>
  </si>
  <si>
    <t>（Ⅰ）（Ⅱ）共通
入所前後訪問指導は、医師、看護職員、支援相談員、理学療法士、作業療法士又は言語聴覚士、管理栄養士、介護支援専門員等が協力して行っていますか。</t>
    <rPh sb="9" eb="11">
      <t>ニュウショ</t>
    </rPh>
    <rPh sb="11" eb="13">
      <t>ゼンゴ</t>
    </rPh>
    <rPh sb="13" eb="15">
      <t>ホウモン</t>
    </rPh>
    <rPh sb="15" eb="17">
      <t>シドウ</t>
    </rPh>
    <rPh sb="19" eb="21">
      <t>イシ</t>
    </rPh>
    <rPh sb="39" eb="41">
      <t>サギョウ</t>
    </rPh>
    <rPh sb="41" eb="44">
      <t>リョウホウシ</t>
    </rPh>
    <rPh sb="46" eb="51">
      <t>ゲンゴチョウカクシ</t>
    </rPh>
    <rPh sb="52" eb="54">
      <t>カンリ</t>
    </rPh>
    <phoneticPr fontId="9"/>
  </si>
  <si>
    <t>試行的退所中の入所者の状況の把握を行っている場合に、外泊時費用を併せて算定することがありますか。</t>
    <rPh sb="22" eb="24">
      <t>バアイ</t>
    </rPh>
    <phoneticPr fontId="9"/>
  </si>
  <si>
    <t>（Ⅱ）
退所して病院又は診療所へ入院、退所して他介護保険施設へ入院又は入所、死亡退所の場合は算定していませんか。　＊算定していない場合は○</t>
    <phoneticPr fontId="9"/>
  </si>
  <si>
    <t>（Ⅱ）
医師、看護職員、支援相談員、理学療法士又は作業療法士、栄養士、介護支援専門員等が協力して行っていますか。</t>
    <phoneticPr fontId="9"/>
  </si>
  <si>
    <t>※介護老人保健施設から交付される訪問看護指示書（様式は別途通知するところによるものとする。）に指示期間の記載</t>
    <phoneticPr fontId="9"/>
  </si>
  <si>
    <t>（Ⅰ）・（Ⅱ）
連携を行った日及び連携の内容の要点に関する記録を行っていますか。</t>
    <phoneticPr fontId="9"/>
  </si>
  <si>
    <t>「給食管理」とは、給食の運営を管理として行う、調理管理、材料管理、施設等管理、業務管理及び労働衛生管理を指すものであり、これらの業務を行っている場合としている。</t>
    <rPh sb="1" eb="3">
      <t>キュウショク</t>
    </rPh>
    <rPh sb="3" eb="5">
      <t>カンリ</t>
    </rPh>
    <rPh sb="9" eb="11">
      <t>キュウショク</t>
    </rPh>
    <rPh sb="12" eb="14">
      <t>ウンエイ</t>
    </rPh>
    <rPh sb="15" eb="17">
      <t>カンリ</t>
    </rPh>
    <rPh sb="20" eb="21">
      <t>オコナ</t>
    </rPh>
    <rPh sb="23" eb="25">
      <t>チョウリ</t>
    </rPh>
    <rPh sb="25" eb="27">
      <t>カンリ</t>
    </rPh>
    <rPh sb="28" eb="30">
      <t>ザイリョウ</t>
    </rPh>
    <rPh sb="30" eb="32">
      <t>カンリ</t>
    </rPh>
    <rPh sb="33" eb="35">
      <t>シセツ</t>
    </rPh>
    <rPh sb="35" eb="36">
      <t>トウ</t>
    </rPh>
    <rPh sb="36" eb="38">
      <t>カンリ</t>
    </rPh>
    <rPh sb="39" eb="41">
      <t>ギョウム</t>
    </rPh>
    <rPh sb="41" eb="43">
      <t>カンリ</t>
    </rPh>
    <rPh sb="43" eb="44">
      <t>オヨ</t>
    </rPh>
    <rPh sb="45" eb="47">
      <t>ロウドウ</t>
    </rPh>
    <rPh sb="47" eb="49">
      <t>エイセイ</t>
    </rPh>
    <rPh sb="49" eb="51">
      <t>カンリ</t>
    </rPh>
    <rPh sb="52" eb="53">
      <t>サ</t>
    </rPh>
    <rPh sb="64" eb="66">
      <t>ギョウム</t>
    </rPh>
    <rPh sb="67" eb="68">
      <t>オコナ</t>
    </rPh>
    <rPh sb="72" eb="74">
      <t>バアイ</t>
    </rPh>
    <phoneticPr fontId="9"/>
  </si>
  <si>
    <t>②</t>
    <phoneticPr fontId="9"/>
  </si>
  <si>
    <t>⑤</t>
    <phoneticPr fontId="9"/>
  </si>
  <si>
    <t>③に規定する入所者以外の入所者に対しても、食事の観察の際に変化を把握し、問題があると認められる場合は、早期に対応していますか</t>
    <phoneticPr fontId="9"/>
  </si>
  <si>
    <t>現に経管により食事を摂取している者であって、経口による食事の摂取を進めるための栄養管理及び支援が必要であるとして、医師の指示を受けた者を対象としていますか。</t>
    <rPh sb="0" eb="1">
      <t>ゲン</t>
    </rPh>
    <rPh sb="2" eb="4">
      <t>ケイカン</t>
    </rPh>
    <rPh sb="7" eb="9">
      <t>ショクジ</t>
    </rPh>
    <rPh sb="10" eb="12">
      <t>セッシュ</t>
    </rPh>
    <rPh sb="16" eb="17">
      <t>モノ</t>
    </rPh>
    <rPh sb="22" eb="24">
      <t>ケイコウ</t>
    </rPh>
    <rPh sb="27" eb="29">
      <t>ショクジ</t>
    </rPh>
    <rPh sb="30" eb="32">
      <t>セッシュ</t>
    </rPh>
    <rPh sb="33" eb="34">
      <t>スス</t>
    </rPh>
    <rPh sb="39" eb="41">
      <t>エイヨウ</t>
    </rPh>
    <rPh sb="41" eb="43">
      <t>カンリ</t>
    </rPh>
    <rPh sb="43" eb="44">
      <t>オヨ</t>
    </rPh>
    <rPh sb="45" eb="47">
      <t>シエン</t>
    </rPh>
    <rPh sb="48" eb="50">
      <t>ヒツヨウ</t>
    </rPh>
    <rPh sb="57" eb="59">
      <t>イシ</t>
    </rPh>
    <rPh sb="60" eb="62">
      <t>シジ</t>
    </rPh>
    <rPh sb="63" eb="64">
      <t>ウ</t>
    </rPh>
    <rPh sb="66" eb="67">
      <t>モノ</t>
    </rPh>
    <rPh sb="68" eb="70">
      <t>タイショウ</t>
    </rPh>
    <phoneticPr fontId="9"/>
  </si>
  <si>
    <t>経口移行計画を作成したのち、入所者又はその家族に説明し、同意を得ていますか。</t>
    <rPh sb="0" eb="2">
      <t>ケイコウ</t>
    </rPh>
    <rPh sb="2" eb="4">
      <t>イコウ</t>
    </rPh>
    <rPh sb="4" eb="6">
      <t>ケイカク</t>
    </rPh>
    <rPh sb="7" eb="9">
      <t>サクセイ</t>
    </rPh>
    <rPh sb="14" eb="17">
      <t>ニュウショシャ</t>
    </rPh>
    <rPh sb="17" eb="18">
      <t>マタ</t>
    </rPh>
    <rPh sb="21" eb="23">
      <t>カゾク</t>
    </rPh>
    <rPh sb="24" eb="26">
      <t>セツメイ</t>
    </rPh>
    <rPh sb="28" eb="30">
      <t>ドウイ</t>
    </rPh>
    <rPh sb="31" eb="32">
      <t>エ</t>
    </rPh>
    <phoneticPr fontId="9"/>
  </si>
  <si>
    <t>経口移行計画の同意を得られた日から180日を超えて実施される場合でも、経口による食事摂取が一部可能で、医師の指示に基づき、継続して経口による食事の摂取進めるための栄養管理及び支援が必要とされる場合に者に対しては、引き続き算定していますか。</t>
    <rPh sb="25" eb="27">
      <t>ジッシ</t>
    </rPh>
    <rPh sb="30" eb="32">
      <t>バアイ</t>
    </rPh>
    <rPh sb="51" eb="53">
      <t>イシ</t>
    </rPh>
    <rPh sb="54" eb="56">
      <t>シジ</t>
    </rPh>
    <rPh sb="57" eb="58">
      <t>モト</t>
    </rPh>
    <rPh sb="61" eb="63">
      <t>ケイゾク</t>
    </rPh>
    <rPh sb="75" eb="76">
      <t>スス</t>
    </rPh>
    <rPh sb="96" eb="98">
      <t>バアイ</t>
    </rPh>
    <rPh sb="99" eb="100">
      <t>モノ</t>
    </rPh>
    <rPh sb="101" eb="102">
      <t>タイ</t>
    </rPh>
    <rPh sb="106" eb="107">
      <t>ヒ</t>
    </rPh>
    <rPh sb="108" eb="109">
      <t>ツヅ</t>
    </rPh>
    <rPh sb="110" eb="112">
      <t>サンテイ</t>
    </rPh>
    <phoneticPr fontId="9"/>
  </si>
  <si>
    <t>⑫</t>
    <phoneticPr fontId="9"/>
  </si>
  <si>
    <t>経管栄養法から経口栄養法への移行にあたっては、次の内容を確認していますか。
①全身状態が安定していること。
②刺激しなくても覚醒を保っていられること。
③嚥下反射が見られること。
④咽頭内容物を吸引した後は唾液を嚥下しても「むせ」がないこと。</t>
    <rPh sb="0" eb="5">
      <t>ケイカンエイヨウホウ</t>
    </rPh>
    <phoneticPr fontId="9"/>
  </si>
  <si>
    <t>現に経口により食事を摂取する者であって、摂食機能障害（食事の摂取に関する認知機能の低下を含む）を有し、水飲みテスト、頸部聴診法、造影撮影等により誤嚥が認められる入所者ですか。</t>
    <rPh sb="0" eb="1">
      <t>ゲン</t>
    </rPh>
    <rPh sb="2" eb="4">
      <t>ケイコウ</t>
    </rPh>
    <rPh sb="7" eb="9">
      <t>ショクジ</t>
    </rPh>
    <rPh sb="10" eb="12">
      <t>セッシュ</t>
    </rPh>
    <rPh sb="14" eb="15">
      <t>モノ</t>
    </rPh>
    <rPh sb="20" eb="22">
      <t>セッショク</t>
    </rPh>
    <rPh sb="22" eb="24">
      <t>キノウ</t>
    </rPh>
    <rPh sb="24" eb="26">
      <t>ショウガイ</t>
    </rPh>
    <rPh sb="27" eb="29">
      <t>ショクジ</t>
    </rPh>
    <rPh sb="30" eb="32">
      <t>セッシュ</t>
    </rPh>
    <rPh sb="33" eb="34">
      <t>カン</t>
    </rPh>
    <rPh sb="36" eb="38">
      <t>ニンチ</t>
    </rPh>
    <rPh sb="38" eb="40">
      <t>キノウ</t>
    </rPh>
    <rPh sb="41" eb="43">
      <t>テイカ</t>
    </rPh>
    <rPh sb="44" eb="45">
      <t>フク</t>
    </rPh>
    <rPh sb="48" eb="49">
      <t>ユウ</t>
    </rPh>
    <rPh sb="51" eb="53">
      <t>ミズノ</t>
    </rPh>
    <rPh sb="58" eb="60">
      <t>ケイブ</t>
    </rPh>
    <rPh sb="60" eb="62">
      <t>チョウシン</t>
    </rPh>
    <rPh sb="62" eb="63">
      <t>ホウ</t>
    </rPh>
    <rPh sb="64" eb="66">
      <t>ゾウエイ</t>
    </rPh>
    <rPh sb="66" eb="68">
      <t>サツエイ</t>
    </rPh>
    <rPh sb="68" eb="69">
      <t>トウ</t>
    </rPh>
    <rPh sb="72" eb="74">
      <t>ゴエン</t>
    </rPh>
    <rPh sb="75" eb="76">
      <t>ミト</t>
    </rPh>
    <rPh sb="80" eb="83">
      <t>ニュウショシャ</t>
    </rPh>
    <phoneticPr fontId="9"/>
  </si>
  <si>
    <t>医師又は歯科医師の指示に基づき、医師、歯科医師、管理栄養士、看護師、介護支援専門員その他の職種の者が共同して、①の入所者の栄養管理をするための食事の観察及び会議等（以下「食事の観察及び会議等」という）を行っていますか。</t>
    <phoneticPr fontId="9"/>
  </si>
  <si>
    <t>誤嚥等が発生した場合の管理体制（食事の中止、十分な排痰、医師又は歯科医師との顕密な連携等が迅速に行われている体制）が整備されていますか。</t>
    <rPh sb="0" eb="2">
      <t>ゴエン</t>
    </rPh>
    <rPh sb="2" eb="3">
      <t>トウ</t>
    </rPh>
    <rPh sb="4" eb="6">
      <t>ハッセイ</t>
    </rPh>
    <rPh sb="8" eb="10">
      <t>バアイ</t>
    </rPh>
    <rPh sb="11" eb="13">
      <t>カンリ</t>
    </rPh>
    <rPh sb="13" eb="15">
      <t>タイセイ</t>
    </rPh>
    <rPh sb="16" eb="18">
      <t>ショクジ</t>
    </rPh>
    <rPh sb="19" eb="21">
      <t>チュウシ</t>
    </rPh>
    <rPh sb="22" eb="24">
      <t>ジュウブン</t>
    </rPh>
    <rPh sb="25" eb="26">
      <t>ハイ</t>
    </rPh>
    <rPh sb="26" eb="27">
      <t>タン</t>
    </rPh>
    <rPh sb="28" eb="31">
      <t>イシマタ</t>
    </rPh>
    <rPh sb="32" eb="36">
      <t>シカイシ</t>
    </rPh>
    <rPh sb="38" eb="40">
      <t>ケンミツ</t>
    </rPh>
    <rPh sb="41" eb="43">
      <t>レンケイ</t>
    </rPh>
    <rPh sb="43" eb="44">
      <t>トウ</t>
    </rPh>
    <rPh sb="45" eb="47">
      <t>ジンソク</t>
    </rPh>
    <rPh sb="48" eb="49">
      <t>オコナ</t>
    </rPh>
    <rPh sb="54" eb="56">
      <t>タイセイ</t>
    </rPh>
    <rPh sb="58" eb="60">
      <t>セイビ</t>
    </rPh>
    <phoneticPr fontId="9"/>
  </si>
  <si>
    <t>栄養管理に係る減算をしていない場合に限り、当該加算を算定していますか。</t>
    <rPh sb="2" eb="4">
      <t>カンリ</t>
    </rPh>
    <rPh sb="5" eb="6">
      <t>カカ</t>
    </rPh>
    <phoneticPr fontId="9"/>
  </si>
  <si>
    <t>⑥</t>
    <phoneticPr fontId="9"/>
  </si>
  <si>
    <t>⑦</t>
    <phoneticPr fontId="9"/>
  </si>
  <si>
    <t>⑧</t>
    <phoneticPr fontId="9"/>
  </si>
  <si>
    <t>⑨</t>
    <phoneticPr fontId="9"/>
  </si>
  <si>
    <t>⑪</t>
    <phoneticPr fontId="9"/>
  </si>
  <si>
    <t>⑬</t>
    <phoneticPr fontId="9"/>
  </si>
  <si>
    <t>⑭</t>
    <phoneticPr fontId="9"/>
  </si>
  <si>
    <t>協力歯科医療機関を定めている介護老人保健施設で、経口維持加算(Ⅰ)を算定していますか。</t>
    <rPh sb="0" eb="2">
      <t>キョウリョク</t>
    </rPh>
    <rPh sb="2" eb="4">
      <t>シカ</t>
    </rPh>
    <rPh sb="4" eb="6">
      <t>イリョウ</t>
    </rPh>
    <rPh sb="6" eb="8">
      <t>キカン</t>
    </rPh>
    <rPh sb="9" eb="10">
      <t>サダ</t>
    </rPh>
    <rPh sb="14" eb="16">
      <t>カイゴ</t>
    </rPh>
    <rPh sb="16" eb="18">
      <t>ロウジン</t>
    </rPh>
    <rPh sb="18" eb="20">
      <t>ホケン</t>
    </rPh>
    <rPh sb="20" eb="22">
      <t>シセツ</t>
    </rPh>
    <rPh sb="24" eb="26">
      <t>ケイコウ</t>
    </rPh>
    <rPh sb="26" eb="28">
      <t>イジ</t>
    </rPh>
    <rPh sb="28" eb="30">
      <t>カサン</t>
    </rPh>
    <rPh sb="34" eb="36">
      <t>サンテイ</t>
    </rPh>
    <phoneticPr fontId="9"/>
  </si>
  <si>
    <t>入所者総数のうち介護を必要とする認知症の者（日常生活自立度ランクⅢ以上の入所者を指す。以下「対象者」）の割合が５割以上ですか。</t>
    <rPh sb="36" eb="39">
      <t>ニュウショシャ</t>
    </rPh>
    <rPh sb="40" eb="41">
      <t>サ</t>
    </rPh>
    <rPh sb="43" eb="45">
      <t>イカ</t>
    </rPh>
    <phoneticPr fontId="9"/>
  </si>
  <si>
    <t>入所者総数のうち介護を必要とする認知症者の者（日常生活自立度ランクⅢ以上の入所者を指す。以下「対象者」）の割合が５割以上ですか。</t>
    <rPh sb="37" eb="40">
      <t>ニュウショシャ</t>
    </rPh>
    <rPh sb="41" eb="42">
      <t>サ</t>
    </rPh>
    <rPh sb="44" eb="46">
      <t>イカ</t>
    </rPh>
    <rPh sb="47" eb="49">
      <t>タイショウ</t>
    </rPh>
    <phoneticPr fontId="9"/>
  </si>
  <si>
    <t>「認知症介護指導者研修」及び認知症看護に係る適切な研修修了者を１名以上配置し、事業所及び施設全体の認知症ケアの指導等を実施していますか。</t>
    <rPh sb="42" eb="43">
      <t>オヨ</t>
    </rPh>
    <phoneticPr fontId="9"/>
  </si>
  <si>
    <t>支援に先立って、失禁に対する各種ガイドラインを参考にしながら、対象者が排せつに介護を要する要因を他職種が共同して分析し、それに基づいた支援計画を老企第40号別紙様式６の様式を参考に作成していますか。
なお、要因分析及び支援計画の作成に関わる職種は、①の評価を行った医師又は看護師、介護支援専門員及び支援対象の入所者の特性を把握している介護職員を含むものとし、その他、疾患、使用している薬剤、食生活、生活機能の状態等に応じ薬剤師、管理栄養士、理学療法士、作業療法士等を適宜加えるものとします。
※支援計画に相当する内容を施設サービス計画に記載する場合は、その記載をもって褥瘡ケア計画の作成に変えることができるが、他の記載と区別できるようにする。</t>
    <rPh sb="0" eb="2">
      <t>シエン</t>
    </rPh>
    <rPh sb="3" eb="5">
      <t>サキダ</t>
    </rPh>
    <rPh sb="8" eb="10">
      <t>シッキン</t>
    </rPh>
    <rPh sb="11" eb="12">
      <t>タイ</t>
    </rPh>
    <rPh sb="14" eb="16">
      <t>カクシュ</t>
    </rPh>
    <rPh sb="23" eb="25">
      <t>サンコウ</t>
    </rPh>
    <rPh sb="31" eb="34">
      <t>タイショウシャ</t>
    </rPh>
    <rPh sb="35" eb="36">
      <t>ハイ</t>
    </rPh>
    <rPh sb="39" eb="41">
      <t>カイゴ</t>
    </rPh>
    <rPh sb="42" eb="43">
      <t>ヨウ</t>
    </rPh>
    <rPh sb="45" eb="47">
      <t>ヨウイン</t>
    </rPh>
    <rPh sb="48" eb="49">
      <t>タ</t>
    </rPh>
    <rPh sb="49" eb="51">
      <t>ショクシュ</t>
    </rPh>
    <rPh sb="52" eb="54">
      <t>キョウドウ</t>
    </rPh>
    <rPh sb="56" eb="58">
      <t>ブンセキ</t>
    </rPh>
    <rPh sb="63" eb="64">
      <t>モト</t>
    </rPh>
    <rPh sb="67" eb="69">
      <t>シエン</t>
    </rPh>
    <rPh sb="69" eb="71">
      <t>ケイカク</t>
    </rPh>
    <rPh sb="72" eb="73">
      <t>ロウ</t>
    </rPh>
    <rPh sb="73" eb="74">
      <t>キ</t>
    </rPh>
    <rPh sb="74" eb="75">
      <t>ダイ</t>
    </rPh>
    <rPh sb="77" eb="78">
      <t>ゴウ</t>
    </rPh>
    <rPh sb="78" eb="80">
      <t>ベッシ</t>
    </rPh>
    <rPh sb="80" eb="82">
      <t>ヨウシキ</t>
    </rPh>
    <rPh sb="84" eb="86">
      <t>ヨウシキ</t>
    </rPh>
    <rPh sb="87" eb="89">
      <t>サンコウ</t>
    </rPh>
    <rPh sb="90" eb="92">
      <t>サクセイ</t>
    </rPh>
    <rPh sb="103" eb="105">
      <t>ヨウイン</t>
    </rPh>
    <rPh sb="105" eb="107">
      <t>ブンセキ</t>
    </rPh>
    <rPh sb="107" eb="108">
      <t>オヨ</t>
    </rPh>
    <rPh sb="109" eb="111">
      <t>シエン</t>
    </rPh>
    <rPh sb="111" eb="113">
      <t>ケイカク</t>
    </rPh>
    <rPh sb="114" eb="116">
      <t>サクセイ</t>
    </rPh>
    <rPh sb="117" eb="118">
      <t>カカ</t>
    </rPh>
    <rPh sb="120" eb="122">
      <t>ショクシュ</t>
    </rPh>
    <rPh sb="126" eb="128">
      <t>ヒョウカ</t>
    </rPh>
    <rPh sb="129" eb="130">
      <t>オコナ</t>
    </rPh>
    <rPh sb="132" eb="134">
      <t>イシ</t>
    </rPh>
    <rPh sb="134" eb="135">
      <t>マタ</t>
    </rPh>
    <rPh sb="136" eb="139">
      <t>カンゴシ</t>
    </rPh>
    <rPh sb="140" eb="142">
      <t>カイゴ</t>
    </rPh>
    <rPh sb="142" eb="144">
      <t>シエン</t>
    </rPh>
    <rPh sb="144" eb="147">
      <t>センモンイン</t>
    </rPh>
    <rPh sb="147" eb="148">
      <t>オヨ</t>
    </rPh>
    <rPh sb="149" eb="151">
      <t>シエン</t>
    </rPh>
    <rPh sb="151" eb="153">
      <t>タイショウ</t>
    </rPh>
    <rPh sb="154" eb="157">
      <t>ニュウショシャ</t>
    </rPh>
    <rPh sb="158" eb="160">
      <t>トクセイ</t>
    </rPh>
    <rPh sb="161" eb="163">
      <t>ハアク</t>
    </rPh>
    <rPh sb="167" eb="169">
      <t>カイゴ</t>
    </rPh>
    <rPh sb="169" eb="171">
      <t>ショクイン</t>
    </rPh>
    <rPh sb="172" eb="173">
      <t>フク</t>
    </rPh>
    <rPh sb="181" eb="182">
      <t>タ</t>
    </rPh>
    <rPh sb="183" eb="185">
      <t>シッカン</t>
    </rPh>
    <rPh sb="186" eb="188">
      <t>シヨウ</t>
    </rPh>
    <rPh sb="192" eb="194">
      <t>ヤクザイ</t>
    </rPh>
    <rPh sb="195" eb="198">
      <t>ショクセイカツ</t>
    </rPh>
    <rPh sb="199" eb="201">
      <t>セイカツ</t>
    </rPh>
    <rPh sb="201" eb="203">
      <t>キノウ</t>
    </rPh>
    <rPh sb="204" eb="207">
      <t>ジョウタイトウ</t>
    </rPh>
    <rPh sb="208" eb="209">
      <t>オウ</t>
    </rPh>
    <rPh sb="210" eb="213">
      <t>ヤクザイシ</t>
    </rPh>
    <rPh sb="214" eb="216">
      <t>カンリ</t>
    </rPh>
    <rPh sb="216" eb="219">
      <t>エイヨウシ</t>
    </rPh>
    <rPh sb="220" eb="222">
      <t>リガク</t>
    </rPh>
    <rPh sb="222" eb="225">
      <t>リョウホウシ</t>
    </rPh>
    <rPh sb="226" eb="228">
      <t>サギョウ</t>
    </rPh>
    <rPh sb="228" eb="231">
      <t>リョウホウシ</t>
    </rPh>
    <rPh sb="231" eb="232">
      <t>トウ</t>
    </rPh>
    <rPh sb="233" eb="235">
      <t>テキギ</t>
    </rPh>
    <rPh sb="235" eb="236">
      <t>クワ</t>
    </rPh>
    <rPh sb="247" eb="249">
      <t>シエン</t>
    </rPh>
    <rPh sb="305" eb="306">
      <t>タ</t>
    </rPh>
    <rPh sb="307" eb="309">
      <t>キサイ</t>
    </rPh>
    <rPh sb="310" eb="312">
      <t>クベツ</t>
    </rPh>
    <phoneticPr fontId="9"/>
  </si>
  <si>
    <t>　月の末日において、それぞれの算定区分に係る施設基準を満たしていない場合は、当該施設基準を満たさなくなった月の翌々月に変更の届出を行っていますか。（ただし、翌月の末日において当該施設基準を満たしている場合を除く。）
　※月の末日において、基本型（介護保健施設サービス費Ⅰ（ⅰ）（ⅲ））の施設基準を満たさない場合は、施設基準を満たさなくなった月の翌々月から、その他型（介護保健施設サービス費Ⅳ)を算定してください。</t>
    <rPh sb="125" eb="127">
      <t>ホケン</t>
    </rPh>
    <rPh sb="185" eb="187">
      <t>ホケン</t>
    </rPh>
    <phoneticPr fontId="9"/>
  </si>
  <si>
    <t>医師、看護職員、理学療法士、作業療法士、言語聴覚士等が、共同して利用者ごとにリハビリテーション実施計画を作成し、当該計画に基づいて行った個別リハビリテーションの効果、実施方法等について評価等を行っていますか。</t>
    <rPh sb="47" eb="49">
      <t>ジッシ</t>
    </rPh>
    <rPh sb="65" eb="66">
      <t>オコナ</t>
    </rPh>
    <rPh sb="68" eb="70">
      <t>コベツ</t>
    </rPh>
    <rPh sb="80" eb="82">
      <t>コウカ</t>
    </rPh>
    <rPh sb="83" eb="85">
      <t>ジッシ</t>
    </rPh>
    <rPh sb="85" eb="88">
      <t>ホウホウトウ</t>
    </rPh>
    <rPh sb="92" eb="94">
      <t>ヒョウカ</t>
    </rPh>
    <rPh sb="94" eb="95">
      <t>トウ</t>
    </rPh>
    <rPh sb="96" eb="97">
      <t>オコナ</t>
    </rPh>
    <phoneticPr fontId="9"/>
  </si>
  <si>
    <t>看護職員又は介護職員は、常勤換算方法で、入所者等の数が３又はその端数を増すごとに１以上配置していますか。</t>
    <rPh sb="0" eb="2">
      <t>カンゴ</t>
    </rPh>
    <rPh sb="2" eb="4">
      <t>ショクイン</t>
    </rPh>
    <rPh sb="4" eb="5">
      <t>マタ</t>
    </rPh>
    <rPh sb="6" eb="8">
      <t>カイゴ</t>
    </rPh>
    <rPh sb="8" eb="10">
      <t>ショクイン</t>
    </rPh>
    <rPh sb="12" eb="14">
      <t>ジョウキン</t>
    </rPh>
    <rPh sb="14" eb="16">
      <t>カンサン</t>
    </rPh>
    <rPh sb="16" eb="18">
      <t>ホウホウ</t>
    </rPh>
    <rPh sb="20" eb="23">
      <t>ニュウショシャ</t>
    </rPh>
    <rPh sb="23" eb="24">
      <t>トウ</t>
    </rPh>
    <rPh sb="25" eb="26">
      <t>カズ</t>
    </rPh>
    <rPh sb="28" eb="29">
      <t>マタ</t>
    </rPh>
    <rPh sb="32" eb="34">
      <t>ハスウ</t>
    </rPh>
    <rPh sb="35" eb="36">
      <t>マ</t>
    </rPh>
    <rPh sb="41" eb="43">
      <t>イジョウ</t>
    </rPh>
    <phoneticPr fontId="9"/>
  </si>
  <si>
    <t>理学療法士、作業療法士又は言語聴覚士を常勤換算方法で入所者等を100で除した数以上配置していますか。</t>
    <rPh sb="29" eb="30">
      <t>トウ</t>
    </rPh>
    <phoneticPr fontId="9"/>
  </si>
  <si>
    <t>（１３）栄養管理</t>
    <rPh sb="4" eb="6">
      <t>エイヨウ</t>
    </rPh>
    <rPh sb="6" eb="8">
      <t>カンリ</t>
    </rPh>
    <phoneticPr fontId="9"/>
  </si>
  <si>
    <t>（１４）口腔衛生の管理</t>
    <rPh sb="4" eb="8">
      <t>コウクウエイセイ</t>
    </rPh>
    <rPh sb="9" eb="11">
      <t>カンリ</t>
    </rPh>
    <phoneticPr fontId="9"/>
  </si>
  <si>
    <t>（２１）運営規程</t>
    <phoneticPr fontId="9"/>
  </si>
  <si>
    <t>（２２）勤務体制の確保等　</t>
    <phoneticPr fontId="9"/>
  </si>
  <si>
    <t>（２３）業務改善計画の策定</t>
    <rPh sb="4" eb="10">
      <t>ギョウムカイゼンケイカク</t>
    </rPh>
    <rPh sb="11" eb="13">
      <t>サクテイ</t>
    </rPh>
    <phoneticPr fontId="9"/>
  </si>
  <si>
    <t>（２６）衛生管理等</t>
    <phoneticPr fontId="9"/>
  </si>
  <si>
    <t>令和</t>
    <rPh sb="0" eb="2">
      <t>レイワ</t>
    </rPh>
    <phoneticPr fontId="25"/>
  </si>
  <si>
    <t>年</t>
    <rPh sb="0" eb="1">
      <t>ネン</t>
    </rPh>
    <phoneticPr fontId="25"/>
  </si>
  <si>
    <t>月</t>
    <rPh sb="0" eb="1">
      <t>ゲツ</t>
    </rPh>
    <phoneticPr fontId="25"/>
  </si>
  <si>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5"/>
  </si>
  <si>
    <t>１　事  業  所  名</t>
    <phoneticPr fontId="25"/>
  </si>
  <si>
    <t>□</t>
  </si>
  <si>
    <t>1　新規</t>
    <phoneticPr fontId="25"/>
  </si>
  <si>
    <t>2　変更</t>
    <phoneticPr fontId="25"/>
  </si>
  <si>
    <t>3　終了</t>
    <phoneticPr fontId="25"/>
  </si>
  <si>
    <t>1　介護老人保健施設（在宅強化型）</t>
    <rPh sb="2" eb="4">
      <t>カイゴ</t>
    </rPh>
    <rPh sb="4" eb="6">
      <t>ロウジン</t>
    </rPh>
    <rPh sb="6" eb="8">
      <t>ホケン</t>
    </rPh>
    <rPh sb="8" eb="10">
      <t>シセツ</t>
    </rPh>
    <rPh sb="11" eb="13">
      <t>ザイタク</t>
    </rPh>
    <rPh sb="13" eb="15">
      <t>キョウカ</t>
    </rPh>
    <rPh sb="15" eb="16">
      <t>ガタ</t>
    </rPh>
    <phoneticPr fontId="25"/>
  </si>
  <si>
    <t>2　介護老人保健施設（基本型）</t>
    <rPh sb="2" eb="4">
      <t>カイゴ</t>
    </rPh>
    <rPh sb="4" eb="6">
      <t>ロウジン</t>
    </rPh>
    <rPh sb="6" eb="8">
      <t>ホケン</t>
    </rPh>
    <rPh sb="8" eb="10">
      <t>シセツ</t>
    </rPh>
    <rPh sb="11" eb="13">
      <t>キホン</t>
    </rPh>
    <rPh sb="13" eb="14">
      <t>ガタ</t>
    </rPh>
    <phoneticPr fontId="25"/>
  </si>
  <si>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5"/>
  </si>
  <si>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5"/>
  </si>
  <si>
    <t>５　在宅復帰・在宅療養支援に関する状況</t>
    <phoneticPr fontId="25"/>
  </si>
  <si>
    <t>在宅復帰・在宅療養支援等指標</t>
    <phoneticPr fontId="25"/>
  </si>
  <si>
    <t>①</t>
    <phoneticPr fontId="25"/>
  </si>
  <si>
    <t>→</t>
    <phoneticPr fontId="25"/>
  </si>
  <si>
    <t>④</t>
    <phoneticPr fontId="25"/>
  </si>
  <si>
    <t>　①÷（②ー③）×１００
（注５）</t>
    <phoneticPr fontId="25"/>
  </si>
  <si>
    <t>％</t>
    <phoneticPr fontId="25"/>
  </si>
  <si>
    <t>②</t>
    <phoneticPr fontId="25"/>
  </si>
  <si>
    <t>③</t>
    <phoneticPr fontId="25"/>
  </si>
  <si>
    <t>直近３月間の延入所者数（注６）</t>
    <phoneticPr fontId="25"/>
  </si>
  <si>
    <t>　30.4÷①×(②＋③)÷２×100</t>
    <phoneticPr fontId="25"/>
  </si>
  <si>
    <t>　①÷②×１００（注１２）</t>
    <phoneticPr fontId="25"/>
  </si>
  <si>
    <t>　①÷②×１００（注１６）</t>
    <phoneticPr fontId="25"/>
  </si>
  <si>
    <t>３サービス</t>
    <phoneticPr fontId="25"/>
  </si>
  <si>
    <t>前３月間における理学療法士等の当該介護保健施設サービスの提供に従事する勤務延時間数（注１８）</t>
    <phoneticPr fontId="25"/>
  </si>
  <si>
    <t>⑤</t>
    <phoneticPr fontId="25"/>
  </si>
  <si>
    <t>　①÷②÷③×④×１００</t>
    <phoneticPr fontId="25"/>
  </si>
  <si>
    <t>算定日が属する月の前３月間における延入所者数（注２１）</t>
    <phoneticPr fontId="25"/>
  </si>
  <si>
    <t>算定日が属する月の前３月間の日数</t>
    <phoneticPr fontId="25"/>
  </si>
  <si>
    <t>支援相談員が前３月間に勤務すべき時間
（注２０）</t>
    <phoneticPr fontId="25"/>
  </si>
  <si>
    <t>前３月間における延入所者数
（注２１）</t>
    <phoneticPr fontId="25"/>
  </si>
  <si>
    <t>前３月間の延日数</t>
    <phoneticPr fontId="25"/>
  </si>
  <si>
    <t xml:space="preserve"> H　要介護４又は５の割合</t>
    <phoneticPr fontId="25"/>
  </si>
  <si>
    <t>　①÷②×１００</t>
    <phoneticPr fontId="25"/>
  </si>
  <si>
    <t>↓</t>
    <phoneticPr fontId="25"/>
  </si>
  <si>
    <t>上記評価項目（A～J）について、項目に応じた「在宅復帰・在宅療養支援等指標」の合計値を記入</t>
    <phoneticPr fontId="25"/>
  </si>
  <si>
    <t>有</t>
    <rPh sb="0" eb="1">
      <t>ア</t>
    </rPh>
    <phoneticPr fontId="25"/>
  </si>
  <si>
    <t>・</t>
    <phoneticPr fontId="25"/>
  </si>
  <si>
    <t>無</t>
    <rPh sb="0" eb="1">
      <t>ナ</t>
    </rPh>
    <phoneticPr fontId="25"/>
  </si>
  <si>
    <t>　退所時指導等の実施（注２６）</t>
    <phoneticPr fontId="25"/>
  </si>
  <si>
    <t>　リハビリテーションマネジメントの実施（注２７）</t>
    <phoneticPr fontId="25"/>
  </si>
  <si>
    <t>　地域に貢献する活動の実施</t>
    <phoneticPr fontId="25"/>
  </si>
  <si>
    <t>⑥</t>
    <phoneticPr fontId="25"/>
  </si>
  <si>
    <t>　充実したリハビリテーションの実施（注２９）</t>
    <phoneticPr fontId="25"/>
  </si>
  <si>
    <t>＝</t>
    <phoneticPr fontId="78"/>
  </si>
  <si>
    <t>＋</t>
    <phoneticPr fontId="78"/>
  </si>
  <si>
    <t>合計</t>
    <rPh sb="0" eb="2">
      <t>ゴウケイ</t>
    </rPh>
    <phoneticPr fontId="78"/>
  </si>
  <si>
    <t>常勤換算方法による人数</t>
    <rPh sb="0" eb="2">
      <t>ジョウキン</t>
    </rPh>
    <rPh sb="2" eb="4">
      <t>カンサン</t>
    </rPh>
    <rPh sb="4" eb="6">
      <t>ホウホウ</t>
    </rPh>
    <rPh sb="9" eb="11">
      <t>ニンズウ</t>
    </rPh>
    <phoneticPr fontId="78"/>
  </si>
  <si>
    <t>常勤の従業者の人数</t>
  </si>
  <si>
    <t>常勤換算方法対象外の</t>
    <rPh sb="0" eb="2">
      <t>ジョウキン</t>
    </rPh>
    <rPh sb="2" eb="4">
      <t>カンサン</t>
    </rPh>
    <rPh sb="4" eb="6">
      <t>ホウホウ</t>
    </rPh>
    <rPh sb="6" eb="9">
      <t>タイショウガイ</t>
    </rPh>
    <phoneticPr fontId="78"/>
  </si>
  <si>
    <t>■ 介護職員の常勤換算方法による人数</t>
    <rPh sb="2" eb="4">
      <t>カイゴ</t>
    </rPh>
    <rPh sb="4" eb="6">
      <t>ショクイン</t>
    </rPh>
    <rPh sb="7" eb="9">
      <t>ジョウキン</t>
    </rPh>
    <rPh sb="9" eb="11">
      <t>カンサン</t>
    </rPh>
    <rPh sb="11" eb="13">
      <t>ホウホウ</t>
    </rPh>
    <rPh sb="16" eb="18">
      <t>ニンズウ</t>
    </rPh>
    <phoneticPr fontId="78"/>
  </si>
  <si>
    <t>■ 看護職員の常勤換算方法による人数</t>
    <rPh sb="2" eb="4">
      <t>カンゴ</t>
    </rPh>
    <rPh sb="4" eb="6">
      <t>ショクイン</t>
    </rPh>
    <rPh sb="7" eb="9">
      <t>ジョウキン</t>
    </rPh>
    <rPh sb="9" eb="11">
      <t>カンサン</t>
    </rPh>
    <rPh sb="11" eb="13">
      <t>ホウホウ</t>
    </rPh>
    <rPh sb="16" eb="18">
      <t>ニンズウ</t>
    </rPh>
    <phoneticPr fontId="78"/>
  </si>
  <si>
    <t>（小数点第2位以下切り捨て）</t>
    <rPh sb="1" eb="4">
      <t>ショウスウテン</t>
    </rPh>
    <rPh sb="4" eb="5">
      <t>ダイ</t>
    </rPh>
    <rPh sb="6" eb="7">
      <t>イ</t>
    </rPh>
    <rPh sb="7" eb="9">
      <t>イカ</t>
    </rPh>
    <rPh sb="9" eb="10">
      <t>キ</t>
    </rPh>
    <rPh sb="11" eb="12">
      <t>ス</t>
    </rPh>
    <phoneticPr fontId="78"/>
  </si>
  <si>
    <t>÷</t>
    <phoneticPr fontId="78"/>
  </si>
  <si>
    <t>＝</t>
    <phoneticPr fontId="78"/>
  </si>
  <si>
    <t>÷</t>
    <phoneticPr fontId="78"/>
  </si>
  <si>
    <t>非常勤で兼務</t>
    <rPh sb="0" eb="3">
      <t>ヒジョウキン</t>
    </rPh>
    <rPh sb="4" eb="6">
      <t>ケンム</t>
    </rPh>
    <phoneticPr fontId="78"/>
  </si>
  <si>
    <t>D</t>
    <phoneticPr fontId="78"/>
  </si>
  <si>
    <t>常勤換算後の人数</t>
    <rPh sb="0" eb="2">
      <t>ジョウキン</t>
    </rPh>
    <rPh sb="2" eb="4">
      <t>カンサン</t>
    </rPh>
    <rPh sb="4" eb="5">
      <t>ゴ</t>
    </rPh>
    <rPh sb="6" eb="8">
      <t>ニンズウ</t>
    </rPh>
    <phoneticPr fontId="78"/>
  </si>
  <si>
    <t>非常勤で専従</t>
    <rPh sb="0" eb="3">
      <t>ヒジョウキン</t>
    </rPh>
    <rPh sb="4" eb="6">
      <t>センジュウ</t>
    </rPh>
    <phoneticPr fontId="78"/>
  </si>
  <si>
    <t>C</t>
    <phoneticPr fontId="78"/>
  </si>
  <si>
    <t>常勤の従業者が</t>
    <rPh sb="0" eb="2">
      <t>ジョウキン</t>
    </rPh>
    <rPh sb="3" eb="6">
      <t>ジュウギョウシャ</t>
    </rPh>
    <phoneticPr fontId="78"/>
  </si>
  <si>
    <t>常勤換算の</t>
    <rPh sb="0" eb="2">
      <t>ジョウキン</t>
    </rPh>
    <rPh sb="2" eb="4">
      <t>カンサン</t>
    </rPh>
    <phoneticPr fontId="78"/>
  </si>
  <si>
    <t>常勤で兼務</t>
    <rPh sb="0" eb="2">
      <t>ジョウキン</t>
    </rPh>
    <rPh sb="3" eb="5">
      <t>ケンム</t>
    </rPh>
    <phoneticPr fontId="78"/>
  </si>
  <si>
    <t>B</t>
    <phoneticPr fontId="78"/>
  </si>
  <si>
    <t>基準：</t>
    <rPh sb="0" eb="2">
      <t>キジュン</t>
    </rPh>
    <phoneticPr fontId="78"/>
  </si>
  <si>
    <t>■ 常勤換算方法による人数</t>
    <rPh sb="2" eb="4">
      <t>ジョウキン</t>
    </rPh>
    <rPh sb="4" eb="6">
      <t>カンサン</t>
    </rPh>
    <rPh sb="6" eb="8">
      <t>ホウホウ</t>
    </rPh>
    <rPh sb="11" eb="13">
      <t>ニンズウ</t>
    </rPh>
    <phoneticPr fontId="78"/>
  </si>
  <si>
    <t>週</t>
  </si>
  <si>
    <t>常勤で専従</t>
    <rPh sb="0" eb="2">
      <t>ジョウキン</t>
    </rPh>
    <rPh sb="3" eb="5">
      <t>センジュウ</t>
    </rPh>
    <phoneticPr fontId="78"/>
  </si>
  <si>
    <t>A</t>
    <phoneticPr fontId="78"/>
  </si>
  <si>
    <t>区分</t>
    <rPh sb="0" eb="2">
      <t>クブン</t>
    </rPh>
    <phoneticPr fontId="78"/>
  </si>
  <si>
    <t>記号</t>
    <rPh sb="0" eb="2">
      <t>キゴウ</t>
    </rPh>
    <phoneticPr fontId="78"/>
  </si>
  <si>
    <t>（勤務形態の記号）</t>
    <rPh sb="1" eb="3">
      <t>キンム</t>
    </rPh>
    <rPh sb="3" eb="5">
      <t>ケイタイ</t>
    </rPh>
    <rPh sb="6" eb="8">
      <t>キゴウ</t>
    </rPh>
    <phoneticPr fontId="78"/>
  </si>
  <si>
    <t>-</t>
    <phoneticPr fontId="78"/>
  </si>
  <si>
    <t>-</t>
    <phoneticPr fontId="78"/>
  </si>
  <si>
    <t>C</t>
    <phoneticPr fontId="78"/>
  </si>
  <si>
    <t>＋</t>
    <phoneticPr fontId="78"/>
  </si>
  <si>
    <t>常勤の従業者の人数</t>
    <rPh sb="0" eb="2">
      <t>ジョウキン</t>
    </rPh>
    <rPh sb="3" eb="6">
      <t>ジュウギョウシャ</t>
    </rPh>
    <rPh sb="7" eb="9">
      <t>ニンズウ</t>
    </rPh>
    <phoneticPr fontId="78"/>
  </si>
  <si>
    <t>週平均</t>
    <rPh sb="0" eb="3">
      <t>シュウヘイキン</t>
    </rPh>
    <phoneticPr fontId="78"/>
  </si>
  <si>
    <t>当月合計</t>
    <rPh sb="0" eb="2">
      <t>トウゲツ</t>
    </rPh>
    <rPh sb="2" eb="4">
      <t>ゴウケイ</t>
    </rPh>
    <phoneticPr fontId="78"/>
  </si>
  <si>
    <t>常勤換算の対象時間数</t>
    <rPh sb="0" eb="2">
      <t>ジョウキン</t>
    </rPh>
    <rPh sb="2" eb="4">
      <t>カンサン</t>
    </rPh>
    <rPh sb="5" eb="7">
      <t>タイショウ</t>
    </rPh>
    <rPh sb="7" eb="9">
      <t>ジカン</t>
    </rPh>
    <rPh sb="9" eb="10">
      <t>スウ</t>
    </rPh>
    <phoneticPr fontId="78"/>
  </si>
  <si>
    <t>勤務時間数合計</t>
    <rPh sb="0" eb="2">
      <t>キンム</t>
    </rPh>
    <rPh sb="2" eb="5">
      <t>ジカンスウ</t>
    </rPh>
    <rPh sb="5" eb="7">
      <t>ゴウケイ</t>
    </rPh>
    <phoneticPr fontId="78"/>
  </si>
  <si>
    <t>勤務形態</t>
    <rPh sb="0" eb="2">
      <t>キンム</t>
    </rPh>
    <rPh sb="2" eb="4">
      <t>ケイタイ</t>
    </rPh>
    <phoneticPr fontId="78"/>
  </si>
  <si>
    <t>③看護職員と介護職員の合計</t>
    <rPh sb="1" eb="3">
      <t>カンゴ</t>
    </rPh>
    <rPh sb="3" eb="5">
      <t>ショクイン</t>
    </rPh>
    <rPh sb="6" eb="8">
      <t>カイゴ</t>
    </rPh>
    <rPh sb="8" eb="10">
      <t>ショクイン</t>
    </rPh>
    <rPh sb="11" eb="13">
      <t>ゴウケイ</t>
    </rPh>
    <phoneticPr fontId="78"/>
  </si>
  <si>
    <t>②介護職員</t>
    <rPh sb="1" eb="3">
      <t>カイゴ</t>
    </rPh>
    <rPh sb="3" eb="5">
      <t>ショクイン</t>
    </rPh>
    <phoneticPr fontId="78"/>
  </si>
  <si>
    <t>①看護職員</t>
    <rPh sb="1" eb="3">
      <t>カンゴ</t>
    </rPh>
    <rPh sb="3" eb="5">
      <t>ショクイン</t>
    </rPh>
    <phoneticPr fontId="78"/>
  </si>
  <si>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78"/>
  </si>
  <si>
    <t>勤務時間数</t>
    <rPh sb="0" eb="2">
      <t>キンム</t>
    </rPh>
    <rPh sb="2" eb="5">
      <t>ジカンスウ</t>
    </rPh>
    <phoneticPr fontId="78"/>
  </si>
  <si>
    <t>シフト記号</t>
    <rPh sb="3" eb="5">
      <t>キゴウ</t>
    </rPh>
    <phoneticPr fontId="86"/>
  </si>
  <si>
    <t>a</t>
    <phoneticPr fontId="78"/>
  </si>
  <si>
    <t>d</t>
    <phoneticPr fontId="78"/>
  </si>
  <si>
    <t>○○　EE次郎</t>
    <rPh sb="5" eb="7">
      <t>ジロウ</t>
    </rPh>
    <phoneticPr fontId="78"/>
  </si>
  <si>
    <t>ー</t>
  </si>
  <si>
    <t>C</t>
  </si>
  <si>
    <t>ユニット４</t>
    <phoneticPr fontId="78"/>
  </si>
  <si>
    <t>i</t>
    <phoneticPr fontId="78"/>
  </si>
  <si>
    <t>h</t>
    <phoneticPr fontId="78"/>
  </si>
  <si>
    <t>i</t>
  </si>
  <si>
    <t>○○　DD子</t>
    <rPh sb="5" eb="6">
      <t>コ</t>
    </rPh>
    <phoneticPr fontId="78"/>
  </si>
  <si>
    <t>A</t>
  </si>
  <si>
    <t>○○　CC次郎</t>
    <phoneticPr fontId="78"/>
  </si>
  <si>
    <t>○○　BB子</t>
    <rPh sb="5" eb="6">
      <t>コ</t>
    </rPh>
    <phoneticPr fontId="78"/>
  </si>
  <si>
    <t>○○　AA三郎</t>
    <rPh sb="5" eb="7">
      <t>サブロウ</t>
    </rPh>
    <phoneticPr fontId="78"/>
  </si>
  <si>
    <t>○</t>
  </si>
  <si>
    <t>○○　Z男</t>
    <rPh sb="4" eb="5">
      <t>オトコ</t>
    </rPh>
    <phoneticPr fontId="78"/>
  </si>
  <si>
    <t>ユニット３</t>
    <phoneticPr fontId="78"/>
  </si>
  <si>
    <t>d</t>
  </si>
  <si>
    <t>○○　Y子</t>
    <phoneticPr fontId="78"/>
  </si>
  <si>
    <t>○○　X太郎</t>
    <rPh sb="4" eb="6">
      <t>タロウ</t>
    </rPh>
    <phoneticPr fontId="78"/>
  </si>
  <si>
    <t>○○　W子</t>
    <phoneticPr fontId="78"/>
  </si>
  <si>
    <t>○○　V男</t>
    <phoneticPr fontId="78"/>
  </si>
  <si>
    <t>◎</t>
  </si>
  <si>
    <t>○○　U子</t>
    <phoneticPr fontId="78"/>
  </si>
  <si>
    <t>ユニット２</t>
    <phoneticPr fontId="78"/>
  </si>
  <si>
    <t>○○　T太</t>
    <rPh sb="4" eb="5">
      <t>ブト</t>
    </rPh>
    <phoneticPr fontId="78"/>
  </si>
  <si>
    <t>○○　S子</t>
    <phoneticPr fontId="78"/>
  </si>
  <si>
    <t>○○　R次郎</t>
    <rPh sb="4" eb="6">
      <t>ジロウ</t>
    </rPh>
    <phoneticPr fontId="78"/>
  </si>
  <si>
    <t>○○　P子</t>
    <phoneticPr fontId="78"/>
  </si>
  <si>
    <t>○○　N男</t>
    <phoneticPr fontId="78"/>
  </si>
  <si>
    <t>ユニット１</t>
    <phoneticPr fontId="78"/>
  </si>
  <si>
    <t>○○　M子</t>
    <phoneticPr fontId="78"/>
  </si>
  <si>
    <t>○○　L太</t>
    <rPh sb="4" eb="5">
      <t>ブト</t>
    </rPh>
    <phoneticPr fontId="78"/>
  </si>
  <si>
    <t>○○　K子</t>
    <phoneticPr fontId="78"/>
  </si>
  <si>
    <t>○○　J太郎</t>
    <rPh sb="4" eb="6">
      <t>タロウ</t>
    </rPh>
    <phoneticPr fontId="78"/>
  </si>
  <si>
    <t>b</t>
    <phoneticPr fontId="78"/>
  </si>
  <si>
    <t>○○　H美</t>
    <phoneticPr fontId="78"/>
  </si>
  <si>
    <t>○○　G太</t>
    <rPh sb="4" eb="5">
      <t>タ</t>
    </rPh>
    <phoneticPr fontId="78"/>
  </si>
  <si>
    <t>○○　F子</t>
    <phoneticPr fontId="78"/>
  </si>
  <si>
    <t>○○　E夫</t>
    <phoneticPr fontId="78"/>
  </si>
  <si>
    <t>○○　D美</t>
    <rPh sb="4" eb="5">
      <t>ウツク</t>
    </rPh>
    <phoneticPr fontId="78"/>
  </si>
  <si>
    <t>○○　C太</t>
    <rPh sb="4" eb="5">
      <t>タ</t>
    </rPh>
    <phoneticPr fontId="78"/>
  </si>
  <si>
    <t>○○　B子</t>
    <rPh sb="4" eb="5">
      <t>コ</t>
    </rPh>
    <phoneticPr fontId="78"/>
  </si>
  <si>
    <t>○○　A男</t>
    <rPh sb="4" eb="5">
      <t>オトコ</t>
    </rPh>
    <phoneticPr fontId="78"/>
  </si>
  <si>
    <t>b</t>
    <phoneticPr fontId="78"/>
  </si>
  <si>
    <t>b</t>
  </si>
  <si>
    <t>厚労　太郎</t>
    <rPh sb="0" eb="2">
      <t>コウロウ</t>
    </rPh>
    <rPh sb="3" eb="5">
      <t>タロウ</t>
    </rPh>
    <phoneticPr fontId="78"/>
  </si>
  <si>
    <t>5週目</t>
    <rPh sb="1" eb="2">
      <t>シュウ</t>
    </rPh>
    <rPh sb="2" eb="3">
      <t>メ</t>
    </rPh>
    <phoneticPr fontId="78"/>
  </si>
  <si>
    <t>4週目</t>
    <rPh sb="1" eb="2">
      <t>シュウ</t>
    </rPh>
    <rPh sb="2" eb="3">
      <t>メ</t>
    </rPh>
    <phoneticPr fontId="78"/>
  </si>
  <si>
    <t>3週目</t>
    <rPh sb="1" eb="2">
      <t>シュウ</t>
    </rPh>
    <rPh sb="2" eb="3">
      <t>メ</t>
    </rPh>
    <phoneticPr fontId="78"/>
  </si>
  <si>
    <t>2週目</t>
    <rPh sb="1" eb="2">
      <t>シュウ</t>
    </rPh>
    <rPh sb="2" eb="3">
      <t>メ</t>
    </rPh>
    <phoneticPr fontId="78"/>
  </si>
  <si>
    <t>1週目</t>
    <rPh sb="1" eb="2">
      <t>シュウ</t>
    </rPh>
    <rPh sb="2" eb="3">
      <t>メ</t>
    </rPh>
    <phoneticPr fontId="78"/>
  </si>
  <si>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5"/>
  </si>
  <si>
    <r>
      <t xml:space="preserve">(13)
</t>
    </r>
    <r>
      <rPr>
        <sz val="11"/>
        <rFont val="HGSｺﾞｼｯｸM"/>
        <family val="3"/>
        <charset val="128"/>
      </rPr>
      <t>週平均
勤務時間数</t>
    </r>
    <rPh sb="6" eb="8">
      <t>ヘイキン</t>
    </rPh>
    <rPh sb="9" eb="11">
      <t>キンム</t>
    </rPh>
    <rPh sb="11" eb="13">
      <t>ジカン</t>
    </rPh>
    <rPh sb="13" eb="14">
      <t>スウ</t>
    </rPh>
    <phoneticPr fontId="25"/>
  </si>
  <si>
    <t>(11)</t>
    <phoneticPr fontId="78"/>
  </si>
  <si>
    <t>(10) 氏　名</t>
    <phoneticPr fontId="25"/>
  </si>
  <si>
    <t>(9) 資格</t>
    <rPh sb="4" eb="6">
      <t>シカク</t>
    </rPh>
    <phoneticPr fontId="78"/>
  </si>
  <si>
    <t>(8)
勤務
形態</t>
    <phoneticPr fontId="25"/>
  </si>
  <si>
    <t>(7) 
職種</t>
    <phoneticPr fontId="25"/>
  </si>
  <si>
    <t>(6)
ユニット名</t>
    <rPh sb="8" eb="9">
      <t>メイ</t>
    </rPh>
    <phoneticPr fontId="78"/>
  </si>
  <si>
    <t>(5)
ユニットリーダー</t>
    <phoneticPr fontId="78"/>
  </si>
  <si>
    <t>No</t>
    <phoneticPr fontId="78"/>
  </si>
  <si>
    <t>人</t>
    <rPh sb="0" eb="1">
      <t>ニン</t>
    </rPh>
    <phoneticPr fontId="78"/>
  </si>
  <si>
    <t>（前年度の平均値または推定数）</t>
    <rPh sb="1" eb="4">
      <t>ゼンネンド</t>
    </rPh>
    <rPh sb="5" eb="8">
      <t>ヘイキンチ</t>
    </rPh>
    <rPh sb="11" eb="14">
      <t>スイテイスウ</t>
    </rPh>
    <phoneticPr fontId="78"/>
  </si>
  <si>
    <t>(4) 入所者数（利用者数）</t>
    <rPh sb="4" eb="7">
      <t>ニュウショシャ</t>
    </rPh>
    <rPh sb="7" eb="8">
      <t>スウ</t>
    </rPh>
    <rPh sb="9" eb="12">
      <t>リヨウシャ</t>
    </rPh>
    <rPh sb="12" eb="13">
      <t>スウ</t>
    </rPh>
    <phoneticPr fontId="78"/>
  </si>
  <si>
    <t>日</t>
    <rPh sb="0" eb="1">
      <t>ニチ</t>
    </rPh>
    <phoneticPr fontId="78"/>
  </si>
  <si>
    <t>当月の日数</t>
    <rPh sb="0" eb="2">
      <t>トウゲツ</t>
    </rPh>
    <rPh sb="3" eb="5">
      <t>ニッスウ</t>
    </rPh>
    <phoneticPr fontId="78"/>
  </si>
  <si>
    <t>時間/月</t>
    <rPh sb="0" eb="2">
      <t>ジカン</t>
    </rPh>
    <rPh sb="3" eb="4">
      <t>ツキ</t>
    </rPh>
    <phoneticPr fontId="78"/>
  </si>
  <si>
    <t>時間/週</t>
    <rPh sb="0" eb="2">
      <t>ジカン</t>
    </rPh>
    <rPh sb="3" eb="4">
      <t>シュウ</t>
    </rPh>
    <phoneticPr fontId="78"/>
  </si>
  <si>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78"/>
  </si>
  <si>
    <t>予定</t>
  </si>
  <si>
    <t>(2)</t>
    <phoneticPr fontId="78"/>
  </si>
  <si>
    <t>４週</t>
  </si>
  <si>
    <t>(1)</t>
    <phoneticPr fontId="78"/>
  </si>
  <si>
    <t>）</t>
    <phoneticPr fontId="78"/>
  </si>
  <si>
    <t>○○○○</t>
    <phoneticPr fontId="78"/>
  </si>
  <si>
    <t>事業所名（</t>
    <rPh sb="0" eb="3">
      <t>ジギョウショ</t>
    </rPh>
    <rPh sb="3" eb="4">
      <t>メイ</t>
    </rPh>
    <phoneticPr fontId="78"/>
  </si>
  <si>
    <t>月</t>
    <rPh sb="0" eb="1">
      <t>ゲツ</t>
    </rPh>
    <phoneticPr fontId="78"/>
  </si>
  <si>
    <t>年</t>
    <rPh sb="0" eb="1">
      <t>ネン</t>
    </rPh>
    <phoneticPr fontId="78"/>
  </si>
  <si>
    <t>)</t>
    <phoneticPr fontId="78"/>
  </si>
  <si>
    <t>(</t>
    <phoneticPr fontId="78"/>
  </si>
  <si>
    <t>令和</t>
    <rPh sb="0" eb="2">
      <t>レイワ</t>
    </rPh>
    <phoneticPr fontId="78"/>
  </si>
  <si>
    <t>）</t>
    <phoneticPr fontId="78"/>
  </si>
  <si>
    <t>サービス種別（</t>
    <rPh sb="4" eb="6">
      <t>シュベツ</t>
    </rPh>
    <phoneticPr fontId="78"/>
  </si>
  <si>
    <t>従業者の勤務の体制及び勤務形態一覧表　</t>
  </si>
  <si>
    <t>（標準様式1）</t>
    <rPh sb="1" eb="3">
      <t>ヒョウジュン</t>
    </rPh>
    <rPh sb="3" eb="5">
      <t>ヨウシキ</t>
    </rPh>
    <phoneticPr fontId="25"/>
  </si>
  <si>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78"/>
  </si>
  <si>
    <t>・シフト記号が足りない場合は、適宜、行を追加してください。</t>
    <rPh sb="4" eb="6">
      <t>キゴウ</t>
    </rPh>
    <rPh sb="7" eb="8">
      <t>タ</t>
    </rPh>
    <rPh sb="11" eb="13">
      <t>バアイ</t>
    </rPh>
    <rPh sb="15" eb="17">
      <t>テキギ</t>
    </rPh>
    <rPh sb="18" eb="19">
      <t>ギョウ</t>
    </rPh>
    <rPh sb="20" eb="22">
      <t>ツイカ</t>
    </rPh>
    <phoneticPr fontId="78"/>
  </si>
  <si>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78"/>
  </si>
  <si>
    <t>・職種ごとの勤務時間を「○：○○～○：○○」と表記することが困難な場合は、No18～33を活用し、勤務時間数のみを入力してください。</t>
    <rPh sb="45" eb="47">
      <t>カツヨウ</t>
    </rPh>
    <phoneticPr fontId="78"/>
  </si>
  <si>
    <t>1日に2回勤務する場合</t>
    <phoneticPr fontId="78"/>
  </si>
  <si>
    <t>（</t>
    <phoneticPr fontId="78"/>
  </si>
  <si>
    <t>～</t>
    <phoneticPr fontId="78"/>
  </si>
  <si>
    <t>：</t>
    <phoneticPr fontId="78"/>
  </si>
  <si>
    <t>ai</t>
    <phoneticPr fontId="78"/>
  </si>
  <si>
    <t>～</t>
    <phoneticPr fontId="78"/>
  </si>
  <si>
    <t>ah</t>
    <phoneticPr fontId="78"/>
  </si>
  <si>
    <t>1日に2回勤務する場合</t>
    <rPh sb="1" eb="2">
      <t>ニチ</t>
    </rPh>
    <rPh sb="4" eb="5">
      <t>カイ</t>
    </rPh>
    <rPh sb="5" eb="7">
      <t>キンム</t>
    </rPh>
    <rPh sb="9" eb="11">
      <t>バアイ</t>
    </rPh>
    <phoneticPr fontId="78"/>
  </si>
  <si>
    <t>ag</t>
    <phoneticPr fontId="78"/>
  </si>
  <si>
    <t>af</t>
    <phoneticPr fontId="78"/>
  </si>
  <si>
    <t>ae</t>
    <phoneticPr fontId="78"/>
  </si>
  <si>
    <t>ad</t>
    <phoneticPr fontId="78"/>
  </si>
  <si>
    <t>ac</t>
    <phoneticPr fontId="78"/>
  </si>
  <si>
    <t>ab</t>
    <phoneticPr fontId="78"/>
  </si>
  <si>
    <t>aa</t>
    <phoneticPr fontId="78"/>
  </si>
  <si>
    <t>x</t>
    <phoneticPr fontId="78"/>
  </si>
  <si>
    <t>z</t>
    <phoneticPr fontId="78"/>
  </si>
  <si>
    <t>y</t>
    <phoneticPr fontId="78"/>
  </si>
  <si>
    <t>w</t>
    <phoneticPr fontId="78"/>
  </si>
  <si>
    <t>v</t>
    <phoneticPr fontId="78"/>
  </si>
  <si>
    <t>u</t>
    <phoneticPr fontId="78"/>
  </si>
  <si>
    <t>t</t>
    <phoneticPr fontId="78"/>
  </si>
  <si>
    <t>s</t>
    <phoneticPr fontId="78"/>
  </si>
  <si>
    <t>r</t>
    <phoneticPr fontId="78"/>
  </si>
  <si>
    <t>q</t>
    <phoneticPr fontId="78"/>
  </si>
  <si>
    <t>p</t>
    <phoneticPr fontId="78"/>
  </si>
  <si>
    <t>o</t>
    <phoneticPr fontId="78"/>
  </si>
  <si>
    <t>n</t>
    <phoneticPr fontId="78"/>
  </si>
  <si>
    <t>m</t>
    <phoneticPr fontId="78"/>
  </si>
  <si>
    <t>l</t>
    <phoneticPr fontId="78"/>
  </si>
  <si>
    <t>k</t>
    <phoneticPr fontId="78"/>
  </si>
  <si>
    <t>j</t>
    <phoneticPr fontId="78"/>
  </si>
  <si>
    <t>（夜勤）16:00～翌9:00勤務</t>
    <phoneticPr fontId="78"/>
  </si>
  <si>
    <t>（夜勤）16:00～翌9:00勤務</t>
    <rPh sb="1" eb="3">
      <t>ヤキン</t>
    </rPh>
    <rPh sb="10" eb="11">
      <t>ヨク</t>
    </rPh>
    <rPh sb="15" eb="17">
      <t>キンム</t>
    </rPh>
    <phoneticPr fontId="78"/>
  </si>
  <si>
    <t>g</t>
    <phoneticPr fontId="78"/>
  </si>
  <si>
    <t>f</t>
    <phoneticPr fontId="78"/>
  </si>
  <si>
    <t>e</t>
    <phoneticPr fontId="78"/>
  </si>
  <si>
    <t>c</t>
    <phoneticPr fontId="78"/>
  </si>
  <si>
    <t>勤務時間</t>
    <rPh sb="0" eb="2">
      <t>キンム</t>
    </rPh>
    <rPh sb="2" eb="4">
      <t>ジカン</t>
    </rPh>
    <phoneticPr fontId="78"/>
  </si>
  <si>
    <t>うち、休憩時間</t>
    <rPh sb="3" eb="5">
      <t>キュウケイ</t>
    </rPh>
    <rPh sb="5" eb="7">
      <t>ジカン</t>
    </rPh>
    <phoneticPr fontId="78"/>
  </si>
  <si>
    <t>終業時刻</t>
    <rPh sb="0" eb="2">
      <t>シュウギョウ</t>
    </rPh>
    <rPh sb="2" eb="4">
      <t>ジコク</t>
    </rPh>
    <phoneticPr fontId="78"/>
  </si>
  <si>
    <t>始業時刻</t>
    <rPh sb="0" eb="2">
      <t>シギョウ</t>
    </rPh>
    <rPh sb="2" eb="4">
      <t>ジコク</t>
    </rPh>
    <phoneticPr fontId="78"/>
  </si>
  <si>
    <t>自由記載欄</t>
    <rPh sb="0" eb="2">
      <t>ジユウ</t>
    </rPh>
    <rPh sb="2" eb="4">
      <t>キサイ</t>
    </rPh>
    <rPh sb="4" eb="5">
      <t>ラン</t>
    </rPh>
    <phoneticPr fontId="78"/>
  </si>
  <si>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78"/>
  </si>
  <si>
    <t>※24時間表記</t>
    <rPh sb="3" eb="5">
      <t>ジカン</t>
    </rPh>
    <rPh sb="5" eb="7">
      <t>ヒョウキ</t>
    </rPh>
    <phoneticPr fontId="78"/>
  </si>
  <si>
    <t>■シフト記号表（勤務時間帯）</t>
    <rPh sb="4" eb="6">
      <t>キゴウ</t>
    </rPh>
    <rPh sb="6" eb="7">
      <t>ヒョウ</t>
    </rPh>
    <rPh sb="8" eb="10">
      <t>キンム</t>
    </rPh>
    <rPh sb="10" eb="13">
      <t>ジカンタイ</t>
    </rPh>
    <phoneticPr fontId="78"/>
  </si>
  <si>
    <t>≪要 提出≫</t>
    <rPh sb="1" eb="2">
      <t>ヨウ</t>
    </rPh>
    <rPh sb="3" eb="5">
      <t>テイシュツ</t>
    </rPh>
    <phoneticPr fontId="78"/>
  </si>
  <si>
    <t>÷</t>
    <phoneticPr fontId="78"/>
  </si>
  <si>
    <t>C</t>
    <phoneticPr fontId="78"/>
  </si>
  <si>
    <t>A</t>
    <phoneticPr fontId="78"/>
  </si>
  <si>
    <t>-</t>
    <phoneticPr fontId="78"/>
  </si>
  <si>
    <t>D</t>
    <phoneticPr fontId="78"/>
  </si>
  <si>
    <t>-</t>
    <phoneticPr fontId="78"/>
  </si>
  <si>
    <t>D</t>
    <phoneticPr fontId="78"/>
  </si>
  <si>
    <t>C</t>
    <phoneticPr fontId="78"/>
  </si>
  <si>
    <t>B</t>
    <phoneticPr fontId="78"/>
  </si>
  <si>
    <t>＝</t>
    <phoneticPr fontId="78"/>
  </si>
  <si>
    <t>＋</t>
    <phoneticPr fontId="78"/>
  </si>
  <si>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78"/>
  </si>
  <si>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5"/>
  </si>
  <si>
    <r>
      <t xml:space="preserve">(11)
</t>
    </r>
    <r>
      <rPr>
        <sz val="11"/>
        <rFont val="HGSｺﾞｼｯｸM"/>
        <family val="3"/>
        <charset val="128"/>
      </rPr>
      <t>週平均
勤務時間数</t>
    </r>
    <rPh sb="6" eb="8">
      <t>ヘイキン</t>
    </rPh>
    <rPh sb="9" eb="11">
      <t>キンム</t>
    </rPh>
    <rPh sb="11" eb="13">
      <t>ジカン</t>
    </rPh>
    <rPh sb="13" eb="14">
      <t>スウ</t>
    </rPh>
    <phoneticPr fontId="25"/>
  </si>
  <si>
    <t>(9)</t>
    <phoneticPr fontId="78"/>
  </si>
  <si>
    <t>(8) 氏　名</t>
    <phoneticPr fontId="25"/>
  </si>
  <si>
    <t>(7) 資格</t>
    <rPh sb="4" eb="6">
      <t>シカク</t>
    </rPh>
    <phoneticPr fontId="78"/>
  </si>
  <si>
    <t>(6)
勤務
形態</t>
    <phoneticPr fontId="25"/>
  </si>
  <si>
    <t>(5) 
職種</t>
    <phoneticPr fontId="25"/>
  </si>
  <si>
    <t>(2)</t>
    <phoneticPr fontId="78"/>
  </si>
  <si>
    <t>(1)</t>
    <phoneticPr fontId="78"/>
  </si>
  <si>
    <t>)</t>
    <phoneticPr fontId="78"/>
  </si>
  <si>
    <t>(</t>
    <phoneticPr fontId="78"/>
  </si>
  <si>
    <t>＝</t>
    <phoneticPr fontId="78"/>
  </si>
  <si>
    <t>D</t>
    <phoneticPr fontId="78"/>
  </si>
  <si>
    <t>B</t>
    <phoneticPr fontId="78"/>
  </si>
  <si>
    <t>A</t>
    <phoneticPr fontId="78"/>
  </si>
  <si>
    <t>(11)</t>
    <phoneticPr fontId="78"/>
  </si>
  <si>
    <t>(10) 氏　名</t>
    <phoneticPr fontId="25"/>
  </si>
  <si>
    <t>(8)
勤務
形態</t>
    <phoneticPr fontId="25"/>
  </si>
  <si>
    <t>(7) 
職種</t>
    <phoneticPr fontId="25"/>
  </si>
  <si>
    <t>(5)
ユニットリーダー</t>
    <phoneticPr fontId="78"/>
  </si>
  <si>
    <t>(2)</t>
    <phoneticPr fontId="78"/>
  </si>
  <si>
    <t>(1)</t>
    <phoneticPr fontId="78"/>
  </si>
  <si>
    <t>）</t>
    <phoneticPr fontId="78"/>
  </si>
  <si>
    <t>○○○○</t>
    <phoneticPr fontId="78"/>
  </si>
  <si>
    <t>)</t>
    <phoneticPr fontId="78"/>
  </si>
  <si>
    <t>(</t>
    <phoneticPr fontId="78"/>
  </si>
  <si>
    <t>）</t>
    <phoneticPr fontId="78"/>
  </si>
  <si>
    <t>1日に2回勤務する場合</t>
    <phoneticPr fontId="78"/>
  </si>
  <si>
    <t>（</t>
    <phoneticPr fontId="78"/>
  </si>
  <si>
    <t>：</t>
    <phoneticPr fontId="78"/>
  </si>
  <si>
    <t>-</t>
    <phoneticPr fontId="78"/>
  </si>
  <si>
    <t>ai</t>
    <phoneticPr fontId="78"/>
  </si>
  <si>
    <t>～</t>
    <phoneticPr fontId="78"/>
  </si>
  <si>
    <t>：</t>
    <phoneticPr fontId="78"/>
  </si>
  <si>
    <t>-</t>
    <phoneticPr fontId="78"/>
  </si>
  <si>
    <t>～</t>
    <phoneticPr fontId="78"/>
  </si>
  <si>
    <t>ah</t>
    <phoneticPr fontId="78"/>
  </si>
  <si>
    <t>-</t>
    <phoneticPr fontId="78"/>
  </si>
  <si>
    <t>（</t>
    <phoneticPr fontId="78"/>
  </si>
  <si>
    <t>：</t>
    <phoneticPr fontId="78"/>
  </si>
  <si>
    <t>ag</t>
    <phoneticPr fontId="78"/>
  </si>
  <si>
    <t>）</t>
    <phoneticPr fontId="78"/>
  </si>
  <si>
    <t>～</t>
    <phoneticPr fontId="78"/>
  </si>
  <si>
    <t>：</t>
    <phoneticPr fontId="78"/>
  </si>
  <si>
    <t>ae</t>
    <phoneticPr fontId="78"/>
  </si>
  <si>
    <t>（</t>
    <phoneticPr fontId="78"/>
  </si>
  <si>
    <t>ad</t>
    <phoneticPr fontId="78"/>
  </si>
  <si>
    <t>ac</t>
    <phoneticPr fontId="78"/>
  </si>
  <si>
    <t>aa</t>
    <phoneticPr fontId="78"/>
  </si>
  <si>
    <t>x</t>
    <phoneticPr fontId="78"/>
  </si>
  <si>
    <t>（</t>
    <phoneticPr fontId="78"/>
  </si>
  <si>
    <t>～</t>
    <phoneticPr fontId="78"/>
  </si>
  <si>
    <t>w</t>
    <phoneticPr fontId="78"/>
  </si>
  <si>
    <t>v</t>
    <phoneticPr fontId="78"/>
  </si>
  <si>
    <t>u</t>
    <phoneticPr fontId="78"/>
  </si>
  <si>
    <t>t</t>
    <phoneticPr fontId="78"/>
  </si>
  <si>
    <t>q</t>
    <phoneticPr fontId="78"/>
  </si>
  <si>
    <t>p</t>
    <phoneticPr fontId="78"/>
  </si>
  <si>
    <t>o</t>
    <phoneticPr fontId="78"/>
  </si>
  <si>
    <t>m</t>
    <phoneticPr fontId="78"/>
  </si>
  <si>
    <t>）</t>
    <phoneticPr fontId="78"/>
  </si>
  <si>
    <t>k</t>
    <phoneticPr fontId="78"/>
  </si>
  <si>
    <t>j</t>
    <phoneticPr fontId="78"/>
  </si>
  <si>
    <t>（夜勤）16:00～翌9:00勤務</t>
    <phoneticPr fontId="78"/>
  </si>
  <si>
    <t>i</t>
    <phoneticPr fontId="78"/>
  </si>
  <si>
    <t>h</t>
    <phoneticPr fontId="78"/>
  </si>
  <si>
    <t>：</t>
    <phoneticPr fontId="78"/>
  </si>
  <si>
    <t>g</t>
    <phoneticPr fontId="78"/>
  </si>
  <si>
    <t>）</t>
    <phoneticPr fontId="78"/>
  </si>
  <si>
    <t>f</t>
    <phoneticPr fontId="78"/>
  </si>
  <si>
    <t>e</t>
    <phoneticPr fontId="78"/>
  </si>
  <si>
    <t>d</t>
    <phoneticPr fontId="78"/>
  </si>
  <si>
    <t>c</t>
    <phoneticPr fontId="78"/>
  </si>
  <si>
    <t>（</t>
    <phoneticPr fontId="78"/>
  </si>
  <si>
    <t>～</t>
    <phoneticPr fontId="78"/>
  </si>
  <si>
    <t>b</t>
    <phoneticPr fontId="78"/>
  </si>
  <si>
    <t>a</t>
    <phoneticPr fontId="78"/>
  </si>
  <si>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78"/>
  </si>
  <si>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78"/>
  </si>
  <si>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78"/>
  </si>
  <si>
    <t>　　　　　手入力すること。</t>
    <phoneticPr fontId="78"/>
  </si>
  <si>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78"/>
  </si>
  <si>
    <t>　　　　　常勤の従業者の員数に換算する方法」であるため、常勤の従業者については常勤換算方法によらず、実人数で計算する。</t>
    <phoneticPr fontId="78"/>
  </si>
  <si>
    <t>　　　　○ 常勤換算方法とは、非常勤の従業者について「事業所の従業者の勤務延時間数を当該事業所において常勤の従業者が勤務すべき時間数で除することにより、</t>
    <phoneticPr fontId="78"/>
  </si>
  <si>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78"/>
  </si>
  <si>
    <t>　　　 その他、特記事項欄としてもご活用ください。</t>
    <rPh sb="6" eb="7">
      <t>タ</t>
    </rPh>
    <rPh sb="8" eb="10">
      <t>トッキ</t>
    </rPh>
    <rPh sb="10" eb="12">
      <t>ジコウ</t>
    </rPh>
    <rPh sb="12" eb="13">
      <t>ラン</t>
    </rPh>
    <rPh sb="18" eb="20">
      <t>カツヨウ</t>
    </rPh>
    <phoneticPr fontId="78"/>
  </si>
  <si>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8"/>
  </si>
  <si>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78"/>
  </si>
  <si>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78"/>
  </si>
  <si>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78"/>
  </si>
  <si>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78"/>
  </si>
  <si>
    <t>　　  ※ 指定基準の確認に際しては、４週分の入力で差し支えありません。</t>
  </si>
  <si>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78"/>
  </si>
  <si>
    <t>　(8) 従業者の氏名を記入してください。</t>
    <rPh sb="5" eb="8">
      <t>ジュウギョウシャ</t>
    </rPh>
    <rPh sb="9" eb="11">
      <t>シメイ</t>
    </rPh>
    <rPh sb="12" eb="14">
      <t>キニュウ</t>
    </rPh>
    <phoneticPr fontId="78"/>
  </si>
  <si>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78"/>
  </si>
  <si>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78"/>
  </si>
  <si>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78"/>
  </si>
  <si>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8"/>
  </si>
  <si>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8"/>
  </si>
  <si>
    <t>（注）常勤・非常勤の区分について</t>
    <rPh sb="1" eb="2">
      <t>チュウ</t>
    </rPh>
    <rPh sb="3" eb="5">
      <t>ジョウキン</t>
    </rPh>
    <rPh sb="6" eb="9">
      <t>ヒジョウキン</t>
    </rPh>
    <rPh sb="10" eb="12">
      <t>クブン</t>
    </rPh>
    <phoneticPr fontId="78"/>
  </si>
  <si>
    <t>非常勤で兼務</t>
    <rPh sb="0" eb="1">
      <t>ヒ</t>
    </rPh>
    <rPh sb="1" eb="3">
      <t>ジョウキン</t>
    </rPh>
    <rPh sb="4" eb="6">
      <t>ケンム</t>
    </rPh>
    <phoneticPr fontId="78"/>
  </si>
  <si>
    <t>C</t>
    <phoneticPr fontId="78"/>
  </si>
  <si>
    <t>B</t>
    <phoneticPr fontId="78"/>
  </si>
  <si>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78"/>
  </si>
  <si>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5"/>
  </si>
  <si>
    <t>No</t>
    <phoneticPr fontId="78"/>
  </si>
  <si>
    <t xml:space="preserve"> 　　 記入の順序は、職種ごとにまとめてください。</t>
    <rPh sb="4" eb="6">
      <t>キニュウ</t>
    </rPh>
    <rPh sb="7" eb="9">
      <t>ジュンジョ</t>
    </rPh>
    <rPh sb="11" eb="13">
      <t>ショクシュ</t>
    </rPh>
    <phoneticPr fontId="78"/>
  </si>
  <si>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78"/>
  </si>
  <si>
    <t>　　  小数点第2位以下を切り上げ）とします。新規又は再開の場合は、推定数を入力してください。</t>
    <phoneticPr fontId="78"/>
  </si>
  <si>
    <t>　(4) 入所者数（利用者数／入院患者）を入力してください。入所者数は、前年度の平均値（前年度の入所者延数を当該前年度の日数で除して得た数。</t>
    <rPh sb="5" eb="8">
      <t>ニュウショシャ</t>
    </rPh>
    <rPh sb="8" eb="9">
      <t>スウ</t>
    </rPh>
    <rPh sb="10" eb="13">
      <t>リヨウシャ</t>
    </rPh>
    <rPh sb="13" eb="14">
      <t>スウ</t>
    </rPh>
    <rPh sb="15" eb="17">
      <t>ニュウイン</t>
    </rPh>
    <rPh sb="17" eb="19">
      <t>カンジャ</t>
    </rPh>
    <rPh sb="21" eb="23">
      <t>ニュウリョク</t>
    </rPh>
    <rPh sb="30" eb="33">
      <t>ニュウショシャ</t>
    </rPh>
    <rPh sb="33" eb="34">
      <t>スウ</t>
    </rPh>
    <rPh sb="36" eb="39">
      <t>ゼンネンド</t>
    </rPh>
    <rPh sb="40" eb="43">
      <t>ヘイキンチ</t>
    </rPh>
    <rPh sb="44" eb="47">
      <t>ゼンネンド</t>
    </rPh>
    <rPh sb="48" eb="51">
      <t>ニュウショシャ</t>
    </rPh>
    <rPh sb="51" eb="52">
      <t>ノ</t>
    </rPh>
    <rPh sb="52" eb="53">
      <t>スウ</t>
    </rPh>
    <rPh sb="54" eb="56">
      <t>トウガイ</t>
    </rPh>
    <rPh sb="56" eb="59">
      <t>ゼンネンド</t>
    </rPh>
    <rPh sb="60" eb="62">
      <t>ニッスウ</t>
    </rPh>
    <rPh sb="63" eb="64">
      <t>ジョ</t>
    </rPh>
    <rPh sb="66" eb="67">
      <t>エ</t>
    </rPh>
    <rPh sb="68" eb="69">
      <t>カズ</t>
    </rPh>
    <phoneticPr fontId="78"/>
  </si>
  <si>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8"/>
  </si>
  <si>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78"/>
  </si>
  <si>
    <t>　(1) 「４週」・「暦月」のいずれかを選択してください。</t>
    <rPh sb="7" eb="8">
      <t>シュウ</t>
    </rPh>
    <rPh sb="11" eb="12">
      <t>レキ</t>
    </rPh>
    <rPh sb="12" eb="13">
      <t>ツキ</t>
    </rPh>
    <rPh sb="20" eb="22">
      <t>センタク</t>
    </rPh>
    <phoneticPr fontId="7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</si>
  <si>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8"/>
  </si>
  <si>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78"/>
  </si>
  <si>
    <t>・・・プルダウンから選択して入力する必要がある箇所です。</t>
    <rPh sb="10" eb="12">
      <t>センタク</t>
    </rPh>
    <rPh sb="14" eb="16">
      <t>ニュウリョク</t>
    </rPh>
    <rPh sb="18" eb="20">
      <t>ヒツヨウ</t>
    </rPh>
    <rPh sb="23" eb="25">
      <t>カショ</t>
    </rPh>
    <phoneticPr fontId="78"/>
  </si>
  <si>
    <t>下記の記入方法に従って、入力してください。</t>
    <phoneticPr fontId="78"/>
  </si>
  <si>
    <t>・・・直接入力する必要がある箇所です。</t>
    <rPh sb="3" eb="5">
      <t>チョクセツ</t>
    </rPh>
    <rPh sb="5" eb="7">
      <t>ニュウリョク</t>
    </rPh>
    <rPh sb="9" eb="11">
      <t>ヒツヨウ</t>
    </rPh>
    <rPh sb="14" eb="16">
      <t>カショ</t>
    </rPh>
    <phoneticPr fontId="78"/>
  </si>
  <si>
    <t>従業者の勤務の体制及び勤務形態一覧表　記入方法　（【従来型】指定介護老人保健施設・短期入所療養介護）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ホケン</t>
    </rPh>
    <rPh sb="38" eb="40">
      <t>シセツ</t>
    </rPh>
    <rPh sb="41" eb="43">
      <t>タンキ</t>
    </rPh>
    <rPh sb="43" eb="45">
      <t>ニュウショ</t>
    </rPh>
    <rPh sb="45" eb="47">
      <t>リョウヨウ</t>
    </rPh>
    <rPh sb="47" eb="49">
      <t>カイゴ</t>
    </rPh>
    <phoneticPr fontId="25"/>
  </si>
  <si>
    <t>≪提出不要≫</t>
    <rPh sb="1" eb="3">
      <t>テイシュツ</t>
    </rPh>
    <rPh sb="3" eb="5">
      <t>フヨウ</t>
    </rPh>
    <phoneticPr fontId="78"/>
  </si>
  <si>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78"/>
  </si>
  <si>
    <t>　　　　○ 常勤換算方法とは、非常勤の従業者について「事業所の従業者の勤務延時間数を当該事業所において常勤の従業者が勤務すべき時間数で除することにより、</t>
    <phoneticPr fontId="78"/>
  </si>
  <si>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78"/>
  </si>
  <si>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78"/>
  </si>
  <si>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78"/>
  </si>
  <si>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78"/>
  </si>
  <si>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78"/>
  </si>
  <si>
    <t>　(10) 従業者の氏名を記入してください。</t>
    <rPh sb="6" eb="9">
      <t>ジュウギョウシャ</t>
    </rPh>
    <rPh sb="10" eb="12">
      <t>シメイ</t>
    </rPh>
    <rPh sb="13" eb="15">
      <t>キニュウ</t>
    </rPh>
    <phoneticPr fontId="78"/>
  </si>
  <si>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78"/>
  </si>
  <si>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78"/>
  </si>
  <si>
    <t>B</t>
    <phoneticPr fontId="78"/>
  </si>
  <si>
    <t>A</t>
    <phoneticPr fontId="78"/>
  </si>
  <si>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5"/>
  </si>
  <si>
    <t>No</t>
    <phoneticPr fontId="78"/>
  </si>
  <si>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78"/>
  </si>
  <si>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78"/>
  </si>
  <si>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78"/>
  </si>
  <si>
    <t>　　  原則、そのユニットを並べて記載してください。</t>
    <rPh sb="4" eb="6">
      <t>ゲンソク</t>
    </rPh>
    <rPh sb="14" eb="15">
      <t>ナラ</t>
    </rPh>
    <rPh sb="17" eb="19">
      <t>キサイ</t>
    </rPh>
    <phoneticPr fontId="78"/>
  </si>
  <si>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78"/>
  </si>
  <si>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78"/>
  </si>
  <si>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78"/>
  </si>
  <si>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78"/>
  </si>
  <si>
    <t>　(5) ユニットリーダーに以下の印をつけてください。</t>
    <rPh sb="14" eb="16">
      <t>イカ</t>
    </rPh>
    <rPh sb="17" eb="18">
      <t>シルシ</t>
    </rPh>
    <phoneticPr fontId="78"/>
  </si>
  <si>
    <t>　　  小数点第2位以下を切り上げ）とします。新規又は再開の場合は、推定数を入力してください。</t>
    <phoneticPr fontId="78"/>
  </si>
  <si>
    <t>従業者の勤務の体制及び勤務形態一覧表　記入方法　（【ユニット型】指定介護老人保健施設・短期入所療養介護）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ホケン</t>
    </rPh>
    <rPh sb="40" eb="42">
      <t>シセツ</t>
    </rPh>
    <rPh sb="43" eb="45">
      <t>タンキ</t>
    </rPh>
    <rPh sb="45" eb="47">
      <t>ニュウショ</t>
    </rPh>
    <rPh sb="47" eb="49">
      <t>リョウヨウ</t>
    </rPh>
    <rPh sb="49" eb="51">
      <t>カイゴ</t>
    </rPh>
    <phoneticPr fontId="25"/>
  </si>
  <si>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78"/>
  </si>
  <si>
    <t>　21行目・・・「職種」</t>
    <rPh sb="3" eb="5">
      <t>ギョウメ</t>
    </rPh>
    <rPh sb="9" eb="11">
      <t>ショクシュ</t>
    </rPh>
    <phoneticPr fontId="78"/>
  </si>
  <si>
    <t>ー</t>
    <phoneticPr fontId="78"/>
  </si>
  <si>
    <t>ー</t>
    <phoneticPr fontId="78"/>
  </si>
  <si>
    <t>ー</t>
    <phoneticPr fontId="78"/>
  </si>
  <si>
    <t>ー</t>
    <phoneticPr fontId="78"/>
  </si>
  <si>
    <t>ー</t>
    <phoneticPr fontId="78"/>
  </si>
  <si>
    <t>③</t>
    <phoneticPr fontId="9"/>
  </si>
  <si>
    <t>【短期集中リハビリテーション実施加算Ⅰ・Ⅱ共通】
過去３月以内に介護老人保健施設に入所したことがない場合に限り算定していますか。</t>
    <rPh sb="21" eb="23">
      <t>キョウツウ</t>
    </rPh>
    <rPh sb="32" eb="34">
      <t>カイゴ</t>
    </rPh>
    <rPh sb="34" eb="36">
      <t>ロウジン</t>
    </rPh>
    <rPh sb="36" eb="38">
      <t>ホケン</t>
    </rPh>
    <phoneticPr fontId="9"/>
  </si>
  <si>
    <t>【短期集中リハビリテーション実施加算Ⅱ】
医師等が入所日から起算して３月以内に、集中的にリハビリテーションを実施した場合に算定していますか</t>
    <rPh sb="21" eb="24">
      <t>イシトウ</t>
    </rPh>
    <phoneticPr fontId="9"/>
  </si>
  <si>
    <t>④</t>
    <phoneticPr fontId="9"/>
  </si>
  <si>
    <t>入所日から30日を越えて算定していませんか。　＊算定していない場合は○</t>
    <phoneticPr fontId="9"/>
  </si>
  <si>
    <t>【認知症短期集中リハビリテーション実施加算Ⅰのみ】
当該入所者の入所予定日前30日以内又は入所後７日以内に、当該入所者の退所後に生活することが想定される居宅又は他の社会福祉施設等を訪問し、当該訪問により把握した生活環境を踏まえ、リハビリテーション計画を作成している場合に算定していますか。</t>
    <rPh sb="1" eb="4">
      <t>ニンチショウ</t>
    </rPh>
    <phoneticPr fontId="9"/>
  </si>
  <si>
    <t>※①～⑫は（Ⅰ）・（Ⅱ）共通</t>
    <rPh sb="12" eb="14">
      <t>キョウツウ</t>
    </rPh>
    <phoneticPr fontId="9"/>
  </si>
  <si>
    <t>※①～③は（Ⅰ）・（Ⅱ）共通</t>
    <rPh sb="12" eb="14">
      <t>キョウツウ</t>
    </rPh>
    <phoneticPr fontId="9"/>
  </si>
  <si>
    <t>④</t>
    <phoneticPr fontId="9"/>
  </si>
  <si>
    <t>コ　退所時栄養情報連携加算</t>
    <phoneticPr fontId="9"/>
  </si>
  <si>
    <t>別に厚生労働大臣が定める特別食を必要とする入所者又は低栄養状態にあると医師が判断した入所者が、介護老人保健施設から退所する際に、その居宅に退所する場合は当該入所者の主治の医師の属する病院又は診療所及び介護支援専門員に対して、病院、診療所又は他の介護保険施設（以下この注において「医療機関等」という。）に入院又は入所する場合は当該医療機関等に対して、当該入所者の同意を得て、管理栄養士が当該入所者の栄養管理に関する情報を提供したときに算定していますか。</t>
    <rPh sb="216" eb="218">
      <t>サンテイ</t>
    </rPh>
    <phoneticPr fontId="9"/>
  </si>
  <si>
    <t>②</t>
    <phoneticPr fontId="9"/>
  </si>
  <si>
    <t>③</t>
    <phoneticPr fontId="9"/>
  </si>
  <si>
    <t>④</t>
    <phoneticPr fontId="9"/>
  </si>
  <si>
    <t>栄養ケア計画について、入所者又はその家族の同意を得られた場合に算定していますか。</t>
    <rPh sb="0" eb="2">
      <t>エイヨウ</t>
    </rPh>
    <rPh sb="4" eb="6">
      <t>ケイカク</t>
    </rPh>
    <rPh sb="11" eb="14">
      <t>ニュウショシャ</t>
    </rPh>
    <rPh sb="14" eb="15">
      <t>マタ</t>
    </rPh>
    <rPh sb="18" eb="20">
      <t>カゾク</t>
    </rPh>
    <rPh sb="21" eb="23">
      <t>ドウイ</t>
    </rPh>
    <rPh sb="24" eb="25">
      <t>エ</t>
    </rPh>
    <rPh sb="28" eb="30">
      <t>バアイ</t>
    </rPh>
    <rPh sb="31" eb="33">
      <t>サンテイ</t>
    </rPh>
    <phoneticPr fontId="9"/>
  </si>
  <si>
    <t>協力医療機関との間で、入所者の同意を得て、当該入所者の病歴等の情報を共有する会議を定期的に開催している。</t>
    <phoneticPr fontId="9"/>
  </si>
  <si>
    <t>②</t>
    <phoneticPr fontId="9"/>
  </si>
  <si>
    <t>退所時又は退所後１月以内に、別紙様式９を参考に、評価の内容、処方内容の変更の理由・経緯、変更後の状態等について、主治の医師に情報提供を行い、その内容を診療録に記載している場合に、当該入所者１人につき１回を限度として、当該入所者の退所時に加算していますか。</t>
  </si>
  <si>
    <t>③</t>
    <phoneticPr fontId="9"/>
  </si>
  <si>
    <t>④</t>
    <phoneticPr fontId="9"/>
  </si>
  <si>
    <t>入所中に当該入所者の処方の内容に変更があった場合は医師、薬剤師、看護師等の関係職種間で情報共有を行い、変更後の入所者の状態等について、関係職種で確認を行っていますか。</t>
    <phoneticPr fontId="9"/>
  </si>
  <si>
    <t>（認知症チームケア推進加算Ⅰ・Ⅱ共通）
　認知症の行動・心理症状の予防等に資する認知症ケアについて、カンファレンスの開催、計画の作成、認知症の行動・心理症状の有無及び程度についての定期的な評価、ケアの振り返り、計画の見直し等を行っていること。</t>
    <phoneticPr fontId="9"/>
  </si>
  <si>
    <t>【リハビリテーションマネジメント計画書情報加算（Ⅰ）のみ】
口腔衛生管理加算（Ⅱ）及び栄養マネジメント強化加算を算定していますか。</t>
    <phoneticPr fontId="9"/>
  </si>
  <si>
    <t>⑤</t>
    <phoneticPr fontId="9"/>
  </si>
  <si>
    <t>①</t>
  </si>
  <si>
    <t>①</t>
    <phoneticPr fontId="9"/>
  </si>
  <si>
    <t>②</t>
  </si>
  <si>
    <t>③</t>
  </si>
  <si>
    <t>④</t>
    <phoneticPr fontId="9"/>
  </si>
  <si>
    <t>⑤</t>
    <phoneticPr fontId="9"/>
  </si>
  <si>
    <t>⑥</t>
  </si>
  <si>
    <t>⑦</t>
  </si>
  <si>
    <t>⑦</t>
    <phoneticPr fontId="9"/>
  </si>
  <si>
    <t>②</t>
    <phoneticPr fontId="9"/>
  </si>
  <si>
    <t>③</t>
    <phoneticPr fontId="9"/>
  </si>
  <si>
    <t>④</t>
    <phoneticPr fontId="9"/>
  </si>
  <si>
    <t>⑥</t>
    <phoneticPr fontId="9"/>
  </si>
  <si>
    <t>※「×」の場合は、基準を満たさない事実が生じた場合に、その翌々月から基準に満たない状況が解消されるに至った月まで、入所者全員について、所定単位数から減算することとなります。（但し、翌月の末日に基準を満たす場合を除く。）</t>
    <rPh sb="87" eb="88">
      <t>タダ</t>
    </rPh>
    <rPh sb="90" eb="92">
      <t>ヨクゲツ</t>
    </rPh>
    <rPh sb="93" eb="95">
      <t>マツジツ</t>
    </rPh>
    <rPh sb="96" eb="98">
      <t>キジュン</t>
    </rPh>
    <rPh sb="99" eb="100">
      <t>ミ</t>
    </rPh>
    <rPh sb="102" eb="104">
      <t>バアイ</t>
    </rPh>
    <rPh sb="105" eb="106">
      <t>ノゾ</t>
    </rPh>
    <phoneticPr fontId="9"/>
  </si>
  <si>
    <t>キ　高齢者虐待防止措置未実施減算</t>
    <phoneticPr fontId="9"/>
  </si>
  <si>
    <t>虐待の防止のための対策を検討する委員会（テレビ電話装置等の活用可能）を定期的に開催するとともに、その結果について、従業者に周知徹底を図っている。</t>
    <phoneticPr fontId="9"/>
  </si>
  <si>
    <t>虐待の防止のための指針を整備している。</t>
    <phoneticPr fontId="9"/>
  </si>
  <si>
    <t>従業者に対し、虐待の防止のための研修を定期的に実施している。</t>
    <phoneticPr fontId="9"/>
  </si>
  <si>
    <t>ク　業務継続計画未策定減算</t>
    <phoneticPr fontId="9"/>
  </si>
  <si>
    <t>感染症や非常災害の発生時において、利用者に対するサービスの提供を継続的に実施するための、及び非常時の体制で早期の業務再開を図るための計画（業務継続計画）を策定している。</t>
    <phoneticPr fontId="9"/>
  </si>
  <si>
    <t>業務継続計画に従い必要な措置を講じている。</t>
    <phoneticPr fontId="9"/>
  </si>
  <si>
    <t>サ　再入所時栄養連携加算</t>
    <rPh sb="2" eb="3">
      <t>サイ</t>
    </rPh>
    <rPh sb="3" eb="5">
      <t>ニュウショ</t>
    </rPh>
    <rPh sb="5" eb="6">
      <t>ジ</t>
    </rPh>
    <rPh sb="6" eb="8">
      <t>エイヨウ</t>
    </rPh>
    <rPh sb="8" eb="10">
      <t>レンケイ</t>
    </rPh>
    <rPh sb="10" eb="12">
      <t>カサン</t>
    </rPh>
    <phoneticPr fontId="9"/>
  </si>
  <si>
    <t>シ　入所前後訪問指導加算（Ⅰ）（Ⅱ）</t>
    <rPh sb="2" eb="4">
      <t>ニュウショ</t>
    </rPh>
    <phoneticPr fontId="9"/>
  </si>
  <si>
    <t>ス　試行的退所時指導加算（介護老人保健施設）</t>
    <rPh sb="2" eb="4">
      <t>シコウ</t>
    </rPh>
    <rPh sb="4" eb="5">
      <t>テキ</t>
    </rPh>
    <rPh sb="13" eb="15">
      <t>カイゴ</t>
    </rPh>
    <rPh sb="15" eb="17">
      <t>ロウジン</t>
    </rPh>
    <rPh sb="17" eb="19">
      <t>ホケン</t>
    </rPh>
    <rPh sb="19" eb="21">
      <t>シセツ</t>
    </rPh>
    <phoneticPr fontId="9"/>
  </si>
  <si>
    <t>ソ　入退所前連携加算（Ⅰ）・（Ⅱ）</t>
    <rPh sb="2" eb="3">
      <t>イ</t>
    </rPh>
    <rPh sb="3" eb="5">
      <t>タイショ</t>
    </rPh>
    <rPh sb="5" eb="6">
      <t>マエ</t>
    </rPh>
    <rPh sb="6" eb="10">
      <t>レンケイカサン</t>
    </rPh>
    <phoneticPr fontId="9"/>
  </si>
  <si>
    <t>タ　訪問看護指示加算（介護老人保健施設）</t>
    <rPh sb="11" eb="13">
      <t>カイゴ</t>
    </rPh>
    <rPh sb="13" eb="15">
      <t>ロウジン</t>
    </rPh>
    <rPh sb="15" eb="17">
      <t>ホケン</t>
    </rPh>
    <rPh sb="17" eb="19">
      <t>シセツ</t>
    </rPh>
    <phoneticPr fontId="9"/>
  </si>
  <si>
    <t>チ　協力医療機関連携加算（介護老人保健施設）</t>
    <phoneticPr fontId="9"/>
  </si>
  <si>
    <t>ツ　栄養マネジメント強化加算（介護老人保健施設）</t>
    <rPh sb="10" eb="12">
      <t>キョウカ</t>
    </rPh>
    <rPh sb="15" eb="17">
      <t>カイゴ</t>
    </rPh>
    <rPh sb="17" eb="19">
      <t>ロウジン</t>
    </rPh>
    <rPh sb="19" eb="21">
      <t>ホケン</t>
    </rPh>
    <rPh sb="21" eb="23">
      <t>シセツ</t>
    </rPh>
    <phoneticPr fontId="9"/>
  </si>
  <si>
    <t>テ　経口移行加算（介護老人保健施設）</t>
    <rPh sb="9" eb="11">
      <t>カイゴ</t>
    </rPh>
    <rPh sb="11" eb="13">
      <t>ロウジン</t>
    </rPh>
    <rPh sb="13" eb="15">
      <t>ホケン</t>
    </rPh>
    <rPh sb="15" eb="17">
      <t>シセツ</t>
    </rPh>
    <phoneticPr fontId="9"/>
  </si>
  <si>
    <t>ト　経口維持加算Ⅰ（介護老人保健施設）</t>
    <rPh sb="10" eb="12">
      <t>カイゴ</t>
    </rPh>
    <rPh sb="12" eb="14">
      <t>ロウジン</t>
    </rPh>
    <rPh sb="14" eb="16">
      <t>ホケン</t>
    </rPh>
    <rPh sb="16" eb="18">
      <t>シセツ</t>
    </rPh>
    <phoneticPr fontId="9"/>
  </si>
  <si>
    <t>ト－２　経口維持加算Ⅱ（介護老人保健施設）</t>
    <rPh sb="12" eb="14">
      <t>カイゴ</t>
    </rPh>
    <rPh sb="14" eb="16">
      <t>ロウジン</t>
    </rPh>
    <rPh sb="16" eb="18">
      <t>ホケン</t>
    </rPh>
    <rPh sb="18" eb="20">
      <t>シセツ</t>
    </rPh>
    <phoneticPr fontId="9"/>
  </si>
  <si>
    <t>ナ　口腔衛生管理加算(Ⅰ）（介護老人保健施設）</t>
    <rPh sb="4" eb="6">
      <t>エイセイ</t>
    </rPh>
    <rPh sb="8" eb="10">
      <t>カサン</t>
    </rPh>
    <rPh sb="14" eb="16">
      <t>カイゴ</t>
    </rPh>
    <rPh sb="16" eb="18">
      <t>ロウジン</t>
    </rPh>
    <rPh sb="18" eb="20">
      <t>ホケン</t>
    </rPh>
    <rPh sb="20" eb="22">
      <t>シセツ</t>
    </rPh>
    <phoneticPr fontId="9"/>
  </si>
  <si>
    <t>ナ-２　口腔衛生管理加算（Ⅱ）</t>
    <rPh sb="4" eb="10">
      <t>コウクウエイセイカンリ</t>
    </rPh>
    <rPh sb="10" eb="12">
      <t>カサン</t>
    </rPh>
    <phoneticPr fontId="9"/>
  </si>
  <si>
    <t>ニ　療養食加算</t>
    <phoneticPr fontId="9"/>
  </si>
  <si>
    <t>ヌ　かかりつけ医連携薬剤調整加算（Ⅰ）イ</t>
    <rPh sb="7" eb="8">
      <t>イ</t>
    </rPh>
    <rPh sb="8" eb="10">
      <t>レンケイ</t>
    </rPh>
    <rPh sb="10" eb="12">
      <t>ヤクザイ</t>
    </rPh>
    <rPh sb="12" eb="14">
      <t>チョウセイ</t>
    </rPh>
    <rPh sb="14" eb="16">
      <t>カサン</t>
    </rPh>
    <phoneticPr fontId="9"/>
  </si>
  <si>
    <t>ネ　緊急時治療管理費</t>
    <phoneticPr fontId="9"/>
  </si>
  <si>
    <t>ノ　特定治療（介護老人保健施設）</t>
    <rPh sb="2" eb="4">
      <t>トクテイ</t>
    </rPh>
    <rPh sb="4" eb="6">
      <t>チリョウ</t>
    </rPh>
    <rPh sb="7" eb="9">
      <t>カイゴ</t>
    </rPh>
    <rPh sb="9" eb="11">
      <t>ロウジン</t>
    </rPh>
    <rPh sb="11" eb="13">
      <t>ホケン</t>
    </rPh>
    <rPh sb="13" eb="15">
      <t>シセツ</t>
    </rPh>
    <phoneticPr fontId="9"/>
  </si>
  <si>
    <t>ハ　所定疾患施設療養費(Ⅰ)、(Ⅱ)（介護老人保健施設）</t>
    <rPh sb="2" eb="4">
      <t>ショテイ</t>
    </rPh>
    <rPh sb="4" eb="6">
      <t>シッカン</t>
    </rPh>
    <rPh sb="6" eb="8">
      <t>シセツ</t>
    </rPh>
    <rPh sb="8" eb="11">
      <t>リョウヨウヒ</t>
    </rPh>
    <rPh sb="19" eb="21">
      <t>カイゴ</t>
    </rPh>
    <rPh sb="21" eb="23">
      <t>ロウジン</t>
    </rPh>
    <rPh sb="23" eb="25">
      <t>ホケン</t>
    </rPh>
    <rPh sb="25" eb="27">
      <t>シセツ</t>
    </rPh>
    <phoneticPr fontId="9"/>
  </si>
  <si>
    <t>ヒ　認知症専門ケア加算Ⅰ</t>
    <phoneticPr fontId="9"/>
  </si>
  <si>
    <t>ヒ－２　認知症専門ケア加算Ⅱ</t>
    <phoneticPr fontId="9"/>
  </si>
  <si>
    <t>フ　認知症チームケア推進加算</t>
    <rPh sb="2" eb="4">
      <t>ニンチ</t>
    </rPh>
    <rPh sb="4" eb="5">
      <t>ショウ</t>
    </rPh>
    <rPh sb="10" eb="12">
      <t>スイシン</t>
    </rPh>
    <rPh sb="12" eb="14">
      <t>カサン</t>
    </rPh>
    <phoneticPr fontId="9"/>
  </si>
  <si>
    <t>ヘ　認知症行動・心理症状緊急対応加算</t>
    <phoneticPr fontId="9"/>
  </si>
  <si>
    <t>ホ　リハビリテーションマネジメント計画書情報加算（介護老人保健施設）</t>
    <rPh sb="17" eb="20">
      <t>ケイカクショ</t>
    </rPh>
    <rPh sb="20" eb="22">
      <t>ジョウホウ</t>
    </rPh>
    <rPh sb="22" eb="24">
      <t>カサン</t>
    </rPh>
    <rPh sb="25" eb="33">
      <t>カイゴロウジンホケンシセツ</t>
    </rPh>
    <phoneticPr fontId="9"/>
  </si>
  <si>
    <t>マ　褥瘡マネジメント加算（Ⅰ）　（介護老人保健施設）</t>
    <rPh sb="2" eb="4">
      <t>ジョクソウ</t>
    </rPh>
    <rPh sb="10" eb="12">
      <t>カサン</t>
    </rPh>
    <phoneticPr fontId="9"/>
  </si>
  <si>
    <t>マ－２　褥瘡マネジメント加算（Ⅱ）（介護老人保健施設）</t>
    <phoneticPr fontId="9"/>
  </si>
  <si>
    <t>ミ　排せつ支援加算（Ⅰ）</t>
    <rPh sb="2" eb="3">
      <t>ハイ</t>
    </rPh>
    <rPh sb="5" eb="7">
      <t>シエン</t>
    </rPh>
    <rPh sb="7" eb="9">
      <t>カサン</t>
    </rPh>
    <phoneticPr fontId="9"/>
  </si>
  <si>
    <t>ミ－２　排せつ支援加算（Ⅱ）</t>
    <rPh sb="4" eb="5">
      <t>ハイ</t>
    </rPh>
    <rPh sb="7" eb="9">
      <t>シエン</t>
    </rPh>
    <rPh sb="9" eb="11">
      <t>カサン</t>
    </rPh>
    <phoneticPr fontId="9"/>
  </si>
  <si>
    <t>ミ－３　排せつ支援加算（Ⅲ）</t>
    <rPh sb="4" eb="5">
      <t>ハイ</t>
    </rPh>
    <rPh sb="7" eb="11">
      <t>シエンカサン</t>
    </rPh>
    <phoneticPr fontId="9"/>
  </si>
  <si>
    <t>ム　自立支援促進加算</t>
    <rPh sb="2" eb="4">
      <t>ジリツ</t>
    </rPh>
    <rPh sb="4" eb="6">
      <t>シエン</t>
    </rPh>
    <rPh sb="6" eb="8">
      <t>ソクシン</t>
    </rPh>
    <rPh sb="8" eb="10">
      <t>カサン</t>
    </rPh>
    <phoneticPr fontId="9"/>
  </si>
  <si>
    <t>メ　科学的介護推進体制加算（Ⅰ）</t>
    <rPh sb="2" eb="7">
      <t>カガクテキカイゴ</t>
    </rPh>
    <rPh sb="7" eb="9">
      <t>スイシン</t>
    </rPh>
    <rPh sb="9" eb="11">
      <t>タイセイ</t>
    </rPh>
    <rPh sb="11" eb="13">
      <t>カサン</t>
    </rPh>
    <phoneticPr fontId="9"/>
  </si>
  <si>
    <t>メ－２　科学的介護推進体制加算（Ⅱ）</t>
    <rPh sb="4" eb="15">
      <t>カガクテキカイゴスイシンタイセイカサン</t>
    </rPh>
    <phoneticPr fontId="9"/>
  </si>
  <si>
    <t>モ　高齢者施設等感染対策向上加算</t>
    <phoneticPr fontId="9"/>
  </si>
  <si>
    <t>【高齢者施設等感染対策向上加算（Ⅰ）】
感染症法第６条第17 項に規定する第二種協定指定医療機関との間で、新興感染症の発生時等の対応を行う体制を確保している。</t>
    <phoneticPr fontId="9"/>
  </si>
  <si>
    <t>【高齢者施設等感染対策向上加算（Ⅰ）】
協力医療機関等との間で新興感染症以外の一般的な感染症の発生時等の対応を取り決めるとともに、感染症の発生時等に協力医療機関等と連携し適切に対応している。</t>
    <phoneticPr fontId="9"/>
  </si>
  <si>
    <t>【高齢者施設等感染対策向上加算（Ⅰ）】
診療報酬における感染対策向上加算又は外来感染対策向上加算に係る届出を行った医療機関又は地域の医師会が定期的に行う院内感染対策に関する研修又は訓練に１年に１回以上参加している。</t>
    <phoneticPr fontId="9"/>
  </si>
  <si>
    <t>【高齢者施設等感染対策向上加算（Ⅱ）】
診療報酬における感染対策向上加算に係る届出を行った医療機関から、３年に１回以上施設内で感染者が発生した場合の感染制御等に係る実地指導を受けていること。</t>
    <phoneticPr fontId="9"/>
  </si>
  <si>
    <t>ユ　安全対策体制加算</t>
    <rPh sb="2" eb="6">
      <t>アンゼンタイサク</t>
    </rPh>
    <rPh sb="6" eb="10">
      <t>タイセイカサン</t>
    </rPh>
    <phoneticPr fontId="9"/>
  </si>
  <si>
    <t>ヨ　サービス提供体制強化加算</t>
    <phoneticPr fontId="9"/>
  </si>
  <si>
    <t>ラ－３　介護職員等処遇改善加算(Ⅲ)</t>
    <rPh sb="4" eb="6">
      <t>カイゴ</t>
    </rPh>
    <rPh sb="6" eb="8">
      <t>ショクイン</t>
    </rPh>
    <rPh sb="8" eb="9">
      <t>トウ</t>
    </rPh>
    <rPh sb="9" eb="11">
      <t>ショグウ</t>
    </rPh>
    <rPh sb="11" eb="13">
      <t>カイゼン</t>
    </rPh>
    <rPh sb="13" eb="15">
      <t>カサン</t>
    </rPh>
    <phoneticPr fontId="9"/>
  </si>
  <si>
    <t>ラ－４　介護職員等処遇改善加算(Ⅳ)</t>
    <phoneticPr fontId="9"/>
  </si>
  <si>
    <t>リ　特別療養費</t>
    <rPh sb="2" eb="4">
      <t>トクベツ</t>
    </rPh>
    <rPh sb="4" eb="6">
      <t>リョウヨウ</t>
    </rPh>
    <rPh sb="6" eb="7">
      <t>ヒ</t>
    </rPh>
    <phoneticPr fontId="9"/>
  </si>
  <si>
    <t>ル　短期入所療養介護費を算定するための基準（短期入所療養介護）</t>
    <rPh sb="2" eb="4">
      <t>タンキ</t>
    </rPh>
    <rPh sb="4" eb="6">
      <t>ニュウショ</t>
    </rPh>
    <rPh sb="6" eb="8">
      <t>リョウヨウ</t>
    </rPh>
    <rPh sb="8" eb="10">
      <t>カイゴ</t>
    </rPh>
    <rPh sb="10" eb="11">
      <t>ヒ</t>
    </rPh>
    <rPh sb="12" eb="14">
      <t>サンテイ</t>
    </rPh>
    <rPh sb="19" eb="21">
      <t>キジュン</t>
    </rPh>
    <phoneticPr fontId="9"/>
  </si>
  <si>
    <t>レ　個別リハビリテーション実施加算（短期入所療養介護）</t>
    <phoneticPr fontId="9"/>
  </si>
  <si>
    <t>ロ　緊急短期入所受入加算（短期入所療養介護）</t>
    <rPh sb="2" eb="4">
      <t>キンキュウ</t>
    </rPh>
    <rPh sb="4" eb="6">
      <t>タンキ</t>
    </rPh>
    <rPh sb="6" eb="8">
      <t>ニュウショ</t>
    </rPh>
    <rPh sb="8" eb="10">
      <t>ウケイレ</t>
    </rPh>
    <phoneticPr fontId="9"/>
  </si>
  <si>
    <t>ワ　総合医学管理加算（短期入所療養介護）</t>
    <rPh sb="2" eb="4">
      <t>ソウゴウ</t>
    </rPh>
    <rPh sb="4" eb="6">
      <t>イガク</t>
    </rPh>
    <rPh sb="6" eb="8">
      <t>カンリ</t>
    </rPh>
    <rPh sb="8" eb="10">
      <t>カサン</t>
    </rPh>
    <rPh sb="11" eb="19">
      <t>タンキニュウショリョウヨウカイゴ</t>
    </rPh>
    <phoneticPr fontId="9"/>
  </si>
  <si>
    <t>ヲ　重度療養管理加算（短期入所療養介護）</t>
    <rPh sb="2" eb="4">
      <t>ジュウド</t>
    </rPh>
    <rPh sb="4" eb="6">
      <t>リョウヨウ</t>
    </rPh>
    <rPh sb="6" eb="8">
      <t>カンリ</t>
    </rPh>
    <rPh sb="8" eb="10">
      <t>カサン</t>
    </rPh>
    <rPh sb="11" eb="13">
      <t>タンキ</t>
    </rPh>
    <rPh sb="13" eb="15">
      <t>ニュウショ</t>
    </rPh>
    <rPh sb="15" eb="17">
      <t>リョウヨウ</t>
    </rPh>
    <rPh sb="17" eb="19">
      <t>カイゴ</t>
    </rPh>
    <phoneticPr fontId="9"/>
  </si>
  <si>
    <t>ン　送迎加算（短期入所療養介護）</t>
    <phoneticPr fontId="9"/>
  </si>
  <si>
    <t>【短期集中リハビリテーション実施加算Ⅰ】
医師又は医師の指示を受けた理学療法士、作業療法士若しくは言語聴覚士（以下、ここでは「医師等」という。）が、１週につきおおむね３日以上、20分以上/日の個別リハビリテーションを実施していますか。</t>
    <rPh sb="45" eb="46">
      <t>モ</t>
    </rPh>
    <rPh sb="55" eb="57">
      <t>イカ</t>
    </rPh>
    <rPh sb="63" eb="65">
      <t>イシ</t>
    </rPh>
    <rPh sb="65" eb="66">
      <t>トウ</t>
    </rPh>
    <phoneticPr fontId="9"/>
  </si>
  <si>
    <t>精神科医師若しくは神経内科医師又は認知症に対するリハビリテーションに関する専門的な研修を修了した医師により、認知症の入所者であって生活機能の改善が見込まれると判断された者を対象にしていますか。</t>
    <rPh sb="44" eb="46">
      <t>シュウリョウ</t>
    </rPh>
    <rPh sb="58" eb="60">
      <t>ニュウショ</t>
    </rPh>
    <rPh sb="84" eb="85">
      <t>モノ</t>
    </rPh>
    <phoneticPr fontId="9"/>
  </si>
  <si>
    <t>かかりつけ医連携薬剤調整加算（Ⅰ）イ又はロを算定していますか。</t>
    <rPh sb="18" eb="19">
      <t>マタ</t>
    </rPh>
    <rPh sb="22" eb="24">
      <t>サンテイ</t>
    </rPh>
    <phoneticPr fontId="9"/>
  </si>
  <si>
    <t>高齢者虐待防止措置を実施するための担当者を配置している。</t>
    <rPh sb="21" eb="23">
      <t>ハイチ</t>
    </rPh>
    <phoneticPr fontId="9"/>
  </si>
  <si>
    <t>当該施設の短期入所療養介護利用者が日を空けることなく引き続き入所した場合は、短期入所療養介護の利用日数を30日から控除して得た日数に限り算定していますか。</t>
    <phoneticPr fontId="9"/>
  </si>
  <si>
    <t>【初期加算（Ⅰ）のみ】
イ～ロのいずれかに適合する介護老人保健施設において、急性期医療を担う医療機関の一般病棟への入院後３０日以内に退院し、介護老人保健施設に入所した者について、当該介護老人保健施設に入所した日から起算して３０日以内の期間について、算定していますか？
イ　当該介護老人保健施設の空床情報について、地域医療情報連携ネットワー　　
　　ク等を通じ、地域の医療機関に定期的に共有していること。
ロ　当該介護老人保健施設の空床情報について、当該介護老人保健施設のウェ
　　ブサイトに定期的に公表するとともに、急性期医療を担う複数の医療機関　
　　の入退院支援部門に対し、定期的に当該情報を共有していること。</t>
    <rPh sb="1" eb="3">
      <t>ショキ</t>
    </rPh>
    <rPh sb="3" eb="5">
      <t>カサン</t>
    </rPh>
    <rPh sb="124" eb="126">
      <t>サンテイ</t>
    </rPh>
    <phoneticPr fontId="9"/>
  </si>
  <si>
    <t>（２７）協力医療機関</t>
    <rPh sb="6" eb="8">
      <t>イリョウ</t>
    </rPh>
    <rPh sb="8" eb="10">
      <t>キカン</t>
    </rPh>
    <phoneticPr fontId="9"/>
  </si>
  <si>
    <t>①</t>
    <phoneticPr fontId="9"/>
  </si>
  <si>
    <t>②</t>
    <phoneticPr fontId="9"/>
  </si>
  <si>
    <t>③</t>
    <phoneticPr fontId="9"/>
  </si>
  <si>
    <t>④</t>
    <phoneticPr fontId="9"/>
  </si>
  <si>
    <t>⑤</t>
    <phoneticPr fontId="9"/>
  </si>
  <si>
    <t>⑥</t>
    <phoneticPr fontId="9"/>
  </si>
  <si>
    <t>⑦</t>
    <phoneticPr fontId="9"/>
  </si>
  <si>
    <t>協力医療機関を定めるに当たって、入所者の病状の急変が生じた場合等において、医師又は看護職員が相談対応を行う体制を常時確保している。</t>
  </si>
  <si>
    <t>協力医療機関を定めるに当たって、診療の求めがあった場合に、診療を行う体制を常時確保している。</t>
  </si>
  <si>
    <t>新興感染症の発生時等に、感染者の診療等を迅速に対応できる体制を平時から構築しておくため、感染者の診療等を行う第二種協定指定医療機関と連携し、新興感染症発生時における対応を取り決めるようにしている。</t>
  </si>
  <si>
    <t>協力医療機関が第二種協定指定医療機関である場合は、当該協力医療機関との間で、新興感染症発生時の対応について協議を行うようにしている。</t>
  </si>
  <si>
    <t>入所者が協力医療機関等に入院した後に、病状が軽快し、退院が可能となった場合においては、速やかに再入所させることができるようにしている。</t>
  </si>
  <si>
    <t>１年に１回以上、協力医療機関との間で、入所者の病状の急変が生じた場合等の対応を確認するとともに、当該協力医療機関の名称等について、相模原市に提出している。</t>
    <phoneticPr fontId="9"/>
  </si>
  <si>
    <t>協力医療機関を定めるに当たっては、入所者の症状が急変した場合等において、当該介護老人保健施設の医師又は協力医療機関その他の医療機関の医師が診療を行い、入院を要すると認められた入所者の入院を原則として受け入れる体制を確保している。</t>
    <rPh sb="42" eb="44">
      <t>ホケン</t>
    </rPh>
    <phoneticPr fontId="9"/>
  </si>
  <si>
    <t>②</t>
    <phoneticPr fontId="9"/>
  </si>
  <si>
    <t>　施設の見やすい場所に、運営規程の概要、従業者の勤務の体制、協力医療機関、利用料その他のサービスの選択に資すると認められる重要事項を掲示している。</t>
  </si>
  <si>
    <t>インターネット上で情報の閲覧が完結するよう、原則として重要事項等の情報をウェブサイト（法人のホームページ等又は情報公表システム上）に掲載・公表している。</t>
  </si>
  <si>
    <t xml:space="preserve">（14）①の技術的助言及び指導に基づき、次の事項を記載した、入所者の口腔衛生の管理体制に係る計画を作成していますか。また、必要に応じて、定期的に見直していますか。
</t>
    <phoneticPr fontId="9"/>
  </si>
  <si>
    <t>②</t>
    <phoneticPr fontId="9"/>
  </si>
  <si>
    <t>③</t>
    <phoneticPr fontId="9"/>
  </si>
  <si>
    <t>当該施設の従業者又は歯科医師等が入所者毎に施設入所時及び月に１回程度の口腔の健康状態の評価を実施していますか？</t>
    <phoneticPr fontId="9"/>
  </si>
  <si>
    <t>（３６）暴力団排除</t>
    <rPh sb="4" eb="7">
      <t>ボウリョクダン</t>
    </rPh>
    <rPh sb="7" eb="9">
      <t>ハイジョ</t>
    </rPh>
    <phoneticPr fontId="9"/>
  </si>
  <si>
    <t>（３５）記録の整備</t>
    <phoneticPr fontId="9"/>
  </si>
  <si>
    <t>（３４）会計の区分</t>
    <phoneticPr fontId="9"/>
  </si>
  <si>
    <t>「介護サービス事業における生産性向上に資するガイドライン」等を参考に、現場における課題を抽出及び分析した上で、事業所の状況に応じて、利用者の安全並びに介護サービスの質の確保及び職員の負担軽減に資する方策を検討するための委員会を開催している。</t>
    <phoneticPr fontId="9"/>
  </si>
  <si>
    <t>（２） 身体的拘束廃止に関する事項</t>
    <rPh sb="6" eb="7">
      <t>テキ</t>
    </rPh>
    <phoneticPr fontId="9"/>
  </si>
  <si>
    <t>身体的拘束等の適正化のための対策を検討する委員会（以下「身体的拘束適正化委員会」という。テレビ電話装置等を活用して行うことができる。）を３月に１回以上開催するとともに、その結果について、介護職員その他の従業者に周知徹底していますか。</t>
    <rPh sb="2" eb="3">
      <t>テキ</t>
    </rPh>
    <rPh sb="5" eb="6">
      <t>トウ</t>
    </rPh>
    <rPh sb="7" eb="10">
      <t>テキセイカ</t>
    </rPh>
    <rPh sb="14" eb="16">
      <t>タイサク</t>
    </rPh>
    <rPh sb="17" eb="19">
      <t>ケントウ</t>
    </rPh>
    <rPh sb="21" eb="24">
      <t>イインカイ</t>
    </rPh>
    <rPh sb="25" eb="27">
      <t>イカ</t>
    </rPh>
    <rPh sb="28" eb="30">
      <t>シンタイ</t>
    </rPh>
    <rPh sb="30" eb="31">
      <t>テキ</t>
    </rPh>
    <rPh sb="31" eb="33">
      <t>コウソク</t>
    </rPh>
    <rPh sb="33" eb="36">
      <t>テキセイカ</t>
    </rPh>
    <rPh sb="47" eb="52">
      <t>デンワソウチトウ</t>
    </rPh>
    <rPh sb="53" eb="55">
      <t>カツヨウ</t>
    </rPh>
    <rPh sb="57" eb="58">
      <t>オコナ</t>
    </rPh>
    <rPh sb="69" eb="70">
      <t>ツキ</t>
    </rPh>
    <rPh sb="72" eb="73">
      <t>カイ</t>
    </rPh>
    <rPh sb="73" eb="75">
      <t>イジョウ</t>
    </rPh>
    <rPh sb="75" eb="77">
      <t>カイサイ</t>
    </rPh>
    <rPh sb="86" eb="88">
      <t>ケッカ</t>
    </rPh>
    <rPh sb="93" eb="95">
      <t>カイゴ</t>
    </rPh>
    <rPh sb="95" eb="97">
      <t>ショクイン</t>
    </rPh>
    <rPh sb="99" eb="100">
      <t>タ</t>
    </rPh>
    <rPh sb="101" eb="104">
      <t>ジュウギョウシャ</t>
    </rPh>
    <rPh sb="105" eb="107">
      <t>シュウチ</t>
    </rPh>
    <rPh sb="107" eb="109">
      <t>テッテイ</t>
    </rPh>
    <phoneticPr fontId="9"/>
  </si>
  <si>
    <t>「身体的拘束適正化委員会」には幅広い職種（例えば管理者、事務長、医師、看護職員、介護職員、支援相談員）により構成されていますか。また、委員会の記録を残していますか。</t>
    <rPh sb="3" eb="4">
      <t>テキ</t>
    </rPh>
    <rPh sb="6" eb="9">
      <t>テキセイカ</t>
    </rPh>
    <rPh sb="15" eb="17">
      <t>ハバヒロ</t>
    </rPh>
    <rPh sb="18" eb="20">
      <t>ショクシュ</t>
    </rPh>
    <rPh sb="21" eb="22">
      <t>タト</t>
    </rPh>
    <rPh sb="28" eb="31">
      <t>ジムチョウ</t>
    </rPh>
    <rPh sb="32" eb="34">
      <t>イシ</t>
    </rPh>
    <rPh sb="35" eb="37">
      <t>カンゴ</t>
    </rPh>
    <rPh sb="37" eb="39">
      <t>ショクイン</t>
    </rPh>
    <rPh sb="40" eb="42">
      <t>カイゴ</t>
    </rPh>
    <rPh sb="42" eb="44">
      <t>ショクイン</t>
    </rPh>
    <rPh sb="45" eb="47">
      <t>シエン</t>
    </rPh>
    <rPh sb="47" eb="50">
      <t>ソウダンイン</t>
    </rPh>
    <rPh sb="54" eb="56">
      <t>コウセイ</t>
    </rPh>
    <phoneticPr fontId="9"/>
  </si>
  <si>
    <t>あらかじめ、協力歯科医療機関を定めるようにしている。</t>
    <rPh sb="6" eb="8">
      <t>キョウリョク</t>
    </rPh>
    <rPh sb="8" eb="10">
      <t>シカ</t>
    </rPh>
    <rPh sb="10" eb="12">
      <t>イリョウ</t>
    </rPh>
    <rPh sb="12" eb="14">
      <t>キカン</t>
    </rPh>
    <rPh sb="15" eb="16">
      <t>サダ</t>
    </rPh>
    <phoneticPr fontId="9"/>
  </si>
  <si>
    <r>
      <t>（１１）</t>
    </r>
    <r>
      <rPr>
        <b/>
        <sz val="10"/>
        <color indexed="8"/>
        <rFont val="ＭＳ ゴシック"/>
        <family val="3"/>
        <charset val="128"/>
      </rPr>
      <t>診療の方針、必要な医療の提供が困難な場合の措置等（通院、他科受診等について）</t>
    </r>
    <phoneticPr fontId="9"/>
  </si>
  <si>
    <r>
      <t>管理者は、暴力団員等又は暴力団員等と密接な関係を有する者</t>
    </r>
    <r>
      <rPr>
        <u/>
        <sz val="10"/>
        <color indexed="8"/>
        <rFont val="ＭＳ 明朝"/>
        <family val="1"/>
        <charset val="128"/>
      </rPr>
      <t>ではありませんか</t>
    </r>
    <r>
      <rPr>
        <sz val="10"/>
        <color indexed="8"/>
        <rFont val="ＭＳ 明朝"/>
        <family val="1"/>
        <charset val="128"/>
      </rPr>
      <t>。（ない場合は○）</t>
    </r>
    <rPh sb="40" eb="42">
      <t>バアイ</t>
    </rPh>
    <phoneticPr fontId="9"/>
  </si>
  <si>
    <r>
      <t>施設の運営について、暴力団、暴力団員等から支配的な影響を</t>
    </r>
    <r>
      <rPr>
        <u/>
        <sz val="10"/>
        <color indexed="8"/>
        <rFont val="ＭＳ 明朝"/>
        <family val="1"/>
        <charset val="128"/>
      </rPr>
      <t>受けていませんか</t>
    </r>
    <r>
      <rPr>
        <sz val="10"/>
        <color indexed="8"/>
        <rFont val="ＭＳ 明朝"/>
        <family val="1"/>
        <charset val="128"/>
      </rPr>
      <t>。</t>
    </r>
    <rPh sb="0" eb="2">
      <t>シセツ</t>
    </rPh>
    <phoneticPr fontId="9"/>
  </si>
  <si>
    <r>
      <rPr>
        <sz val="10"/>
        <rFont val="ＭＳ 明朝"/>
        <family val="1"/>
        <charset val="128"/>
      </rPr>
      <t>基本報酬　提出時点で算定している基本報酬にチェックを入れてください。　　　　　</t>
    </r>
    <r>
      <rPr>
        <b/>
        <sz val="10"/>
        <rFont val="ＭＳ 明朝"/>
        <family val="1"/>
        <charset val="128"/>
      </rPr>
      <t xml:space="preserve">
　</t>
    </r>
    <r>
      <rPr>
        <sz val="10"/>
        <rFont val="ＭＳ 明朝"/>
        <family val="1"/>
        <charset val="128"/>
      </rPr>
      <t>□在宅強化型（介護保健施設サービス費Ⅰ（ⅱ）（ⅳ））
　□基本型（介護保健施設サービス費Ⅰ（ⅰ）（ⅲ））
　□その他型（介護保健施設サービス費Ⅳ）
※在宅強化型及び基本型にチェックが入っている事業所は別紙「基本報酬施設基準/在宅復帰・在宅療養支援機能加算」を提出してください。</t>
    </r>
    <rPh sb="0" eb="2">
      <t>キホン</t>
    </rPh>
    <rPh sb="2" eb="4">
      <t>ホウシュウ</t>
    </rPh>
    <rPh sb="5" eb="7">
      <t>テイシュツ</t>
    </rPh>
    <rPh sb="7" eb="9">
      <t>ジテン</t>
    </rPh>
    <rPh sb="10" eb="12">
      <t>サンテイ</t>
    </rPh>
    <rPh sb="16" eb="18">
      <t>キホン</t>
    </rPh>
    <rPh sb="18" eb="20">
      <t>ホウシュウ</t>
    </rPh>
    <rPh sb="26" eb="27">
      <t>イ</t>
    </rPh>
    <rPh sb="42" eb="44">
      <t>ザイタク</t>
    </rPh>
    <rPh sb="44" eb="47">
      <t>キョウカガタ</t>
    </rPh>
    <rPh sb="70" eb="73">
      <t>キホンガタ</t>
    </rPh>
    <rPh sb="74" eb="76">
      <t>カイゴ</t>
    </rPh>
    <rPh sb="76" eb="78">
      <t>ホケン</t>
    </rPh>
    <rPh sb="78" eb="80">
      <t>シセツ</t>
    </rPh>
    <rPh sb="84" eb="85">
      <t>ヒ</t>
    </rPh>
    <rPh sb="98" eb="99">
      <t>ホカ</t>
    </rPh>
    <rPh sb="99" eb="100">
      <t>ガタ</t>
    </rPh>
    <rPh sb="103" eb="105">
      <t>ホケン</t>
    </rPh>
    <phoneticPr fontId="9"/>
  </si>
  <si>
    <r>
      <t>（２）基本報酬及び</t>
    </r>
    <r>
      <rPr>
        <b/>
        <sz val="10"/>
        <rFont val="ＭＳ ゴシック"/>
        <family val="3"/>
        <charset val="128"/>
      </rPr>
      <t>在宅復帰・在宅療養支援加算</t>
    </r>
    <rPh sb="3" eb="5">
      <t>キホン</t>
    </rPh>
    <rPh sb="5" eb="7">
      <t>ホウシュウ</t>
    </rPh>
    <rPh sb="7" eb="8">
      <t>オヨ</t>
    </rPh>
    <rPh sb="9" eb="11">
      <t>ザイタク</t>
    </rPh>
    <rPh sb="11" eb="13">
      <t>フッキ</t>
    </rPh>
    <rPh sb="14" eb="16">
      <t>ザイタク</t>
    </rPh>
    <rPh sb="16" eb="18">
      <t>リョウヨウ</t>
    </rPh>
    <rPh sb="18" eb="20">
      <t>シエン</t>
    </rPh>
    <rPh sb="20" eb="22">
      <t>カサン</t>
    </rPh>
    <phoneticPr fontId="9"/>
  </si>
  <si>
    <r>
      <t>　退所</t>
    </r>
    <r>
      <rPr>
        <sz val="10"/>
        <rFont val="ＭＳ 明朝"/>
        <family val="1"/>
        <charset val="128"/>
      </rPr>
      <t>後の療養</t>
    </r>
    <r>
      <rPr>
        <sz val="10"/>
        <color theme="1"/>
        <rFont val="ＭＳ 明朝"/>
        <family val="1"/>
        <charset val="128"/>
      </rPr>
      <t>指導について、多職種が協力して、退所後生活する居宅を訪問し、次の項目に関する必要な情報を収集するとともに、必要な事項について入所者及びその家族等に指導を行っていますか。また、指導日及び指導内容の要点を診療録等に記載していますか。</t>
    </r>
    <rPh sb="5" eb="7">
      <t>リョウヨウ</t>
    </rPh>
    <phoneticPr fontId="9"/>
  </si>
  <si>
    <r>
      <rPr>
        <sz val="10"/>
        <rFont val="ＭＳ 明朝"/>
        <family val="1"/>
        <charset val="128"/>
      </rPr>
      <t>特定介護老人保健施設短期入所療養介護費</t>
    </r>
    <r>
      <rPr>
        <sz val="10"/>
        <color theme="1"/>
        <rFont val="ＭＳ 明朝"/>
        <family val="1"/>
        <charset val="128"/>
      </rPr>
      <t>の利用者(難病等を有する中重度者又は末期の悪性腫瘍の利用者）に日中のみの短期入所療養介護を行った場合は算定していませんか。
＊算定していない場合は○</t>
    </r>
    <rPh sb="20" eb="23">
      <t>リヨウシャ</t>
    </rPh>
    <rPh sb="24" eb="26">
      <t>ナンビョウ</t>
    </rPh>
    <rPh sb="26" eb="27">
      <t>トウ</t>
    </rPh>
    <rPh sb="28" eb="29">
      <t>ユウ</t>
    </rPh>
    <rPh sb="31" eb="32">
      <t>チュウ</t>
    </rPh>
    <rPh sb="32" eb="34">
      <t>ジュウド</t>
    </rPh>
    <rPh sb="34" eb="35">
      <t>シャ</t>
    </rPh>
    <rPh sb="35" eb="36">
      <t>マタ</t>
    </rPh>
    <rPh sb="37" eb="39">
      <t>マッキ</t>
    </rPh>
    <rPh sb="40" eb="42">
      <t>アクセイ</t>
    </rPh>
    <rPh sb="42" eb="44">
      <t>シュヨウ</t>
    </rPh>
    <rPh sb="45" eb="48">
      <t>リヨウシャ</t>
    </rPh>
    <rPh sb="50" eb="52">
      <t>ニッチュウ</t>
    </rPh>
    <rPh sb="55" eb="57">
      <t>タンキ</t>
    </rPh>
    <rPh sb="57" eb="59">
      <t>ニュウショ</t>
    </rPh>
    <rPh sb="59" eb="61">
      <t>リョウヨウ</t>
    </rPh>
    <rPh sb="61" eb="63">
      <t>カイゴ</t>
    </rPh>
    <rPh sb="64" eb="65">
      <t>オコナ</t>
    </rPh>
    <rPh sb="67" eb="69">
      <t>バアイ</t>
    </rPh>
    <phoneticPr fontId="9"/>
  </si>
  <si>
    <r>
      <t>口腔衛生の管理を行う歯科衛生士は、口腔に関する問題点、</t>
    </r>
    <r>
      <rPr>
        <u/>
        <sz val="10"/>
        <color indexed="8"/>
        <rFont val="ＭＳ 明朝"/>
        <family val="1"/>
        <charset val="128"/>
      </rPr>
      <t>歯科医師からの指示内容の要点</t>
    </r>
    <r>
      <rPr>
        <sz val="10"/>
        <color indexed="8"/>
        <rFont val="ＭＳ 明朝"/>
        <family val="1"/>
        <charset val="128"/>
      </rPr>
      <t>※１、実施した口腔衛生の管理の内容、当該入所者に係る口腔清掃等について介護職員への具体的な技術的助言及び指導の内容及びその他必要と思われる事項に関する記録（以下「口腔衛生管理に関する実施記録」という。）を老企第40号通知別紙様式３を参考として作成し、当該施設に提出していますか。
※１ただし、歯科医師から受けた指示内容のうち、特に歯科衛生士が入所者に対する口腔衛生の管理を行うにあたり配慮すべき事項とする</t>
    </r>
    <rPh sb="0" eb="2">
      <t>コウクウ</t>
    </rPh>
    <rPh sb="2" eb="4">
      <t>エイセイ</t>
    </rPh>
    <rPh sb="5" eb="7">
      <t>カンリ</t>
    </rPh>
    <rPh sb="8" eb="9">
      <t>オコナ</t>
    </rPh>
    <rPh sb="10" eb="12">
      <t>シカ</t>
    </rPh>
    <rPh sb="12" eb="15">
      <t>エイセイシ</t>
    </rPh>
    <rPh sb="17" eb="19">
      <t>コウクウ</t>
    </rPh>
    <rPh sb="20" eb="21">
      <t>カン</t>
    </rPh>
    <rPh sb="23" eb="26">
      <t>モンダイテン</t>
    </rPh>
    <rPh sb="27" eb="29">
      <t>シカ</t>
    </rPh>
    <rPh sb="29" eb="31">
      <t>イシ</t>
    </rPh>
    <rPh sb="34" eb="36">
      <t>シジ</t>
    </rPh>
    <rPh sb="36" eb="38">
      <t>ナイヨウ</t>
    </rPh>
    <rPh sb="39" eb="40">
      <t>ヨウ</t>
    </rPh>
    <rPh sb="40" eb="41">
      <t>テン</t>
    </rPh>
    <rPh sb="44" eb="46">
      <t>ジッシ</t>
    </rPh>
    <rPh sb="48" eb="50">
      <t>コウクウ</t>
    </rPh>
    <rPh sb="50" eb="52">
      <t>エイセイ</t>
    </rPh>
    <rPh sb="53" eb="55">
      <t>カンリ</t>
    </rPh>
    <rPh sb="56" eb="58">
      <t>ナイヨウ</t>
    </rPh>
    <rPh sb="59" eb="61">
      <t>トウガイ</t>
    </rPh>
    <rPh sb="61" eb="64">
      <t>ニュウショシャ</t>
    </rPh>
    <rPh sb="65" eb="66">
      <t>カカ</t>
    </rPh>
    <rPh sb="67" eb="69">
      <t>コウクウ</t>
    </rPh>
    <rPh sb="69" eb="71">
      <t>セイソウ</t>
    </rPh>
    <rPh sb="71" eb="72">
      <t>トウ</t>
    </rPh>
    <rPh sb="76" eb="78">
      <t>カイゴ</t>
    </rPh>
    <rPh sb="78" eb="80">
      <t>ショクイン</t>
    </rPh>
    <rPh sb="82" eb="85">
      <t>グタイテキ</t>
    </rPh>
    <rPh sb="86" eb="89">
      <t>ギジュツテキ</t>
    </rPh>
    <rPh sb="89" eb="91">
      <t>ジョゲン</t>
    </rPh>
    <rPh sb="91" eb="92">
      <t>オヨ</t>
    </rPh>
    <rPh sb="93" eb="95">
      <t>シドウ</t>
    </rPh>
    <rPh sb="96" eb="98">
      <t>ナイヨウ</t>
    </rPh>
    <rPh sb="98" eb="99">
      <t>オヨ</t>
    </rPh>
    <rPh sb="102" eb="103">
      <t>タ</t>
    </rPh>
    <rPh sb="103" eb="105">
      <t>ヒツヨウ</t>
    </rPh>
    <rPh sb="106" eb="107">
      <t>オモ</t>
    </rPh>
    <rPh sb="110" eb="112">
      <t>ジコウ</t>
    </rPh>
    <rPh sb="113" eb="114">
      <t>カン</t>
    </rPh>
    <rPh sb="116" eb="118">
      <t>キロク</t>
    </rPh>
    <rPh sb="119" eb="121">
      <t>イカ</t>
    </rPh>
    <rPh sb="122" eb="124">
      <t>コウクウ</t>
    </rPh>
    <rPh sb="124" eb="126">
      <t>エイセイ</t>
    </rPh>
    <rPh sb="126" eb="128">
      <t>カンリ</t>
    </rPh>
    <rPh sb="129" eb="130">
      <t>カン</t>
    </rPh>
    <rPh sb="132" eb="134">
      <t>ジッシ</t>
    </rPh>
    <rPh sb="134" eb="136">
      <t>キロク</t>
    </rPh>
    <rPh sb="157" eb="159">
      <t>サンコウ</t>
    </rPh>
    <rPh sb="162" eb="164">
      <t>サクセイ</t>
    </rPh>
    <rPh sb="166" eb="168">
      <t>トウガイ</t>
    </rPh>
    <rPh sb="168" eb="170">
      <t>シセツ</t>
    </rPh>
    <rPh sb="171" eb="173">
      <t>テイシュツ</t>
    </rPh>
    <rPh sb="221" eb="223">
      <t>エイセイ</t>
    </rPh>
    <rPh sb="224" eb="226">
      <t>カンリ</t>
    </rPh>
    <phoneticPr fontId="9"/>
  </si>
  <si>
    <r>
      <rPr>
        <sz val="10"/>
        <rFont val="ＭＳ 明朝"/>
        <family val="1"/>
        <charset val="128"/>
      </rPr>
      <t>病院又は診療所に入院中の者、介護保険施設又は地域密着型介護老人福祉施設に入院中又は入所中の者、認知症対応型共同生活介護、地域密着型特定施設入居者生活介護、特定施設入居者生活介護</t>
    </r>
    <r>
      <rPr>
        <sz val="10"/>
        <color theme="1"/>
        <rFont val="ＭＳ 明朝"/>
        <family val="1"/>
        <charset val="128"/>
      </rPr>
      <t>、短期入所生活介護、短期入所療養介護、短期利用認知症対応型共同生活介護、短期利用特定施設入居者生活介護及び地域密着型短期利用特定施設入居者生活介護を利用中の者が、直接、当該施設へ入所した場合に、算定していませんか。　
＊算定していない場合は○</t>
    </r>
    <rPh sb="111" eb="114">
      <t>ニンチショウ</t>
    </rPh>
    <rPh sb="114" eb="117">
      <t>タイオウガタ</t>
    </rPh>
    <rPh sb="124" eb="126">
      <t>タンキ</t>
    </rPh>
    <rPh sb="126" eb="128">
      <t>リヨウ</t>
    </rPh>
    <rPh sb="128" eb="130">
      <t>トクテイ</t>
    </rPh>
    <rPh sb="130" eb="132">
      <t>シセツ</t>
    </rPh>
    <rPh sb="132" eb="135">
      <t>ニュウキョシャ</t>
    </rPh>
    <rPh sb="135" eb="137">
      <t>セイカツ</t>
    </rPh>
    <rPh sb="137" eb="139">
      <t>カイゴ</t>
    </rPh>
    <rPh sb="139" eb="140">
      <t>オヨ</t>
    </rPh>
    <rPh sb="141" eb="143">
      <t>チイキ</t>
    </rPh>
    <rPh sb="143" eb="146">
      <t>ミッチャクガタ</t>
    </rPh>
    <rPh sb="146" eb="148">
      <t>タンキ</t>
    </rPh>
    <rPh sb="148" eb="150">
      <t>リヨウ</t>
    </rPh>
    <rPh sb="150" eb="152">
      <t>トクテイ</t>
    </rPh>
    <rPh sb="152" eb="154">
      <t>シセツ</t>
    </rPh>
    <rPh sb="154" eb="157">
      <t>ニュウキョシャ</t>
    </rPh>
    <rPh sb="157" eb="159">
      <t>セイカツ</t>
    </rPh>
    <rPh sb="159" eb="161">
      <t>カイゴ</t>
    </rPh>
    <rPh sb="172" eb="174">
      <t>トウガイ</t>
    </rPh>
    <rPh sb="174" eb="176">
      <t>シセツ</t>
    </rPh>
    <rPh sb="177" eb="179">
      <t>ニュウショ</t>
    </rPh>
    <phoneticPr fontId="9"/>
  </si>
  <si>
    <r>
      <t>次の</t>
    </r>
    <r>
      <rPr>
        <b/>
        <sz val="10"/>
        <color indexed="8"/>
        <rFont val="ＭＳ 明朝"/>
        <family val="1"/>
        <charset val="128"/>
      </rPr>
      <t>いずれかに適合</t>
    </r>
    <r>
      <rPr>
        <sz val="10"/>
        <color indexed="8"/>
        <rFont val="ＭＳ 明朝"/>
        <family val="1"/>
        <charset val="128"/>
      </rPr>
      <t>すること。</t>
    </r>
    <rPh sb="0" eb="1">
      <t>ツギ</t>
    </rPh>
    <rPh sb="7" eb="9">
      <t>テキゴウ</t>
    </rPh>
    <phoneticPr fontId="9"/>
  </si>
  <si>
    <r>
      <t>・ｄがｃに占める割合（ｄ÷ｃ×１００）＝</t>
    </r>
    <r>
      <rPr>
        <u/>
        <sz val="10"/>
        <color indexed="8"/>
        <rFont val="ＭＳ 明朝"/>
        <family val="1"/>
        <charset val="128"/>
      </rPr>
      <t>　　　　％</t>
    </r>
    <phoneticPr fontId="9"/>
  </si>
  <si>
    <r>
      <t>・ｄがｃに占める割合（ｄ÷ｃ×１００）＝</t>
    </r>
    <r>
      <rPr>
        <u/>
        <sz val="10"/>
        <color indexed="8"/>
        <rFont val="ＭＳ 明朝"/>
        <family val="1"/>
        <charset val="128"/>
      </rPr>
      <t>　　　　％</t>
    </r>
    <phoneticPr fontId="9"/>
  </si>
  <si>
    <r>
      <t>次の</t>
    </r>
    <r>
      <rPr>
        <b/>
        <sz val="10"/>
        <color indexed="8"/>
        <rFont val="ＭＳ 明朝"/>
        <family val="1"/>
        <charset val="128"/>
      </rPr>
      <t>いずれかに適合</t>
    </r>
    <r>
      <rPr>
        <sz val="10"/>
        <color indexed="8"/>
        <rFont val="ＭＳ 明朝"/>
        <family val="1"/>
        <charset val="128"/>
      </rPr>
      <t>すること。</t>
    </r>
    <phoneticPr fontId="9"/>
  </si>
  <si>
    <r>
      <t>・ｄがｃに占める割合（ｄ÷ｃ×１００）＝</t>
    </r>
    <r>
      <rPr>
        <u/>
        <sz val="10"/>
        <color indexed="8"/>
        <rFont val="ＭＳ 明朝"/>
        <family val="1"/>
        <charset val="128"/>
      </rPr>
      <t>　　　　％</t>
    </r>
    <phoneticPr fontId="9"/>
  </si>
  <si>
    <r>
      <t xml:space="preserve">サービス提供体制強化加算Ⅰ・Ⅱ・Ⅲ共通
</t>
    </r>
    <r>
      <rPr>
        <sz val="10"/>
        <color indexed="8"/>
        <rFont val="ＭＳ 明朝"/>
        <family val="1"/>
        <charset val="128"/>
      </rPr>
      <t>定員、人員基準に適合していますか。</t>
    </r>
    <phoneticPr fontId="9"/>
  </si>
  <si>
    <r>
      <t xml:space="preserve">①又は②を満たさない状態が、連続２日、もしくは月４日以上欠如したことはありませんか。　＊ない場合は○
</t>
    </r>
    <r>
      <rPr>
        <b/>
        <sz val="10"/>
        <color indexed="8"/>
        <rFont val="ＭＳ 明朝"/>
        <family val="1"/>
        <charset val="128"/>
      </rPr>
      <t>※「×」の場合は、翌月のすべての入所者について基本単位数の97％で算定することになります。</t>
    </r>
    <phoneticPr fontId="9"/>
  </si>
  <si>
    <r>
      <t xml:space="preserve">月平均の入所者数が運営規程に定められている入所定員を超えて利用したことはありませんか。　＊ない場合は○
</t>
    </r>
    <r>
      <rPr>
        <b/>
        <sz val="10"/>
        <color indexed="8"/>
        <rFont val="ＭＳ 明朝"/>
        <family val="1"/>
        <charset val="128"/>
      </rPr>
      <t>※「×」の場合は、定員超過利用になった翌月から、定員超過利用が解消されるに至った月まで、すべての入所者等について基本単位数の70％で算定することになります。（やむを得ない措置等による定員の超過を除く）</t>
    </r>
    <phoneticPr fontId="9"/>
  </si>
  <si>
    <r>
      <t xml:space="preserve">日中はユニットごとに常時１人以上の介護職員又は看護職員を配置していますか。また、ユニットごとに常勤のユニットリーダーを配置していますか。
</t>
    </r>
    <r>
      <rPr>
        <b/>
        <sz val="10"/>
        <color indexed="8"/>
        <rFont val="ＭＳ 明朝"/>
        <family val="1"/>
        <charset val="128"/>
      </rPr>
      <t>※「×」の場合は、基準に満たない月の翌々月から、基準に満たない状況が解消されるに至った月まで、すべての入所者等について基本単位数の97％で算定することになります。</t>
    </r>
    <phoneticPr fontId="9"/>
  </si>
  <si>
    <t>アの前３月の介護職員の常勤換算後の員数　１月前　　　　　人　２月前　　　　人　３月前　　　　人</t>
    <phoneticPr fontId="9"/>
  </si>
  <si>
    <t>①</t>
    <phoneticPr fontId="9"/>
  </si>
  <si>
    <t>②</t>
    <phoneticPr fontId="9"/>
  </si>
  <si>
    <t>③</t>
    <phoneticPr fontId="9"/>
  </si>
  <si>
    <t>治療管理を目的として、指定短期入所療養介護を行った場合に、１０日を限度として算定していますか。</t>
    <rPh sb="0" eb="2">
      <t>チリョウ</t>
    </rPh>
    <rPh sb="2" eb="4">
      <t>カンリ</t>
    </rPh>
    <rPh sb="5" eb="7">
      <t>モクテキ</t>
    </rPh>
    <rPh sb="11" eb="13">
      <t>シテイ</t>
    </rPh>
    <rPh sb="13" eb="15">
      <t>タンキ</t>
    </rPh>
    <rPh sb="15" eb="17">
      <t>ニュウショ</t>
    </rPh>
    <rPh sb="17" eb="19">
      <t>リョウヨウ</t>
    </rPh>
    <rPh sb="19" eb="21">
      <t>カイゴ</t>
    </rPh>
    <rPh sb="22" eb="23">
      <t>オコナ</t>
    </rPh>
    <rPh sb="25" eb="27">
      <t>バアイ</t>
    </rPh>
    <rPh sb="31" eb="32">
      <t>ニチ</t>
    </rPh>
    <rPh sb="33" eb="35">
      <t>ゲンド</t>
    </rPh>
    <rPh sb="38" eb="40">
      <t>サンテイ</t>
    </rPh>
    <phoneticPr fontId="9"/>
  </si>
  <si>
    <t>Ⅰ　人員基準に関する点検</t>
    <rPh sb="4" eb="6">
      <t>キジュン</t>
    </rPh>
    <phoneticPr fontId="9"/>
  </si>
  <si>
    <t>Ⅱ　運営に関する基準</t>
    <rPh sb="8" eb="10">
      <t>キジュン</t>
    </rPh>
    <phoneticPr fontId="9"/>
  </si>
  <si>
    <t xml:space="preserve">　３ 居宅において日常生活を営むことができるかどうかについての検討の内容等の記録
</t>
    <phoneticPr fontId="9"/>
  </si>
  <si>
    <t>入所から３月以内の期間に限り、１週に概ね３日を限度として加算していますか。</t>
    <rPh sb="18" eb="19">
      <t>オオム</t>
    </rPh>
    <phoneticPr fontId="9"/>
  </si>
  <si>
    <t>栄養管理に係る減算又は栄養マネジメント強化加算を実施している場合は、算定していませんか。</t>
    <rPh sb="0" eb="2">
      <t>エイヨウ</t>
    </rPh>
    <rPh sb="2" eb="4">
      <t>カンリ</t>
    </rPh>
    <rPh sb="5" eb="6">
      <t>カカ</t>
    </rPh>
    <rPh sb="7" eb="9">
      <t>ゲンサン</t>
    </rPh>
    <rPh sb="9" eb="10">
      <t>マタ</t>
    </rPh>
    <rPh sb="11" eb="13">
      <t>エイヨウ</t>
    </rPh>
    <rPh sb="19" eb="21">
      <t>キョウカ</t>
    </rPh>
    <rPh sb="21" eb="23">
      <t>カサン</t>
    </rPh>
    <rPh sb="24" eb="26">
      <t>ジッシ</t>
    </rPh>
    <rPh sb="30" eb="32">
      <t>バアイ</t>
    </rPh>
    <rPh sb="34" eb="36">
      <t>サンテイ</t>
    </rPh>
    <phoneticPr fontId="9"/>
  </si>
  <si>
    <t>別に厚生労働大臣が定める基準（定員超過利用・人員基準欠如に該当していない）に適合する介護老人保健施設に入所している者が退所し、当該者が病院又は診療所に入院した場合であって、当該者が退院した後に再度当該介護老人保健施設に入所する際、当該者が別に厚生労働大臣が定める特別食等を必要とする者であり、当該介護老人保健施設の管理栄養士が当該病院又は診療所の管理栄養士と連携し当該者に関する栄養ケア計画を策定したときに算定していますか。</t>
    <rPh sb="15" eb="21">
      <t>テイインチョウカリヨウ</t>
    </rPh>
    <rPh sb="22" eb="28">
      <t>ジンインキジュンケツジョ</t>
    </rPh>
    <rPh sb="29" eb="31">
      <t>ガイトウ</t>
    </rPh>
    <rPh sb="203" eb="205">
      <t>サンテイ</t>
    </rPh>
    <phoneticPr fontId="9"/>
  </si>
  <si>
    <t>（３３）利用者の安全並びに介護サービスの質の確保及び職員の負担軽減</t>
    <phoneticPr fontId="9"/>
  </si>
  <si>
    <t>に資する方策を検討するための委員会</t>
  </si>
  <si>
    <t>サ　退所時情報提供加算（Ⅰ）（Ⅱ）</t>
    <phoneticPr fontId="9"/>
  </si>
  <si>
    <t>（Ⅰ）
入所者が退所し、その居宅において療養を継続する場合において、当該入所者の退所後の主治の医師に対して、当該入所者の同意を得て、当該入所者の診療状況、心身の状況、生活歴等の情報を提供した上で、当該入所者の紹介を行った場合、または、入所者が退所後にその居宅でなく、他の社会福祉施設等に入所する場合であって、当該入所者の同意を得て、当該社会福祉施設等に対して当該入所者の診療状況、心身の状況、生活歴等の当該入所者の処遇に必要な情報を提供したときに入所者１人につき１回に限り算定していますか。</t>
    <phoneticPr fontId="9"/>
  </si>
  <si>
    <t xml:space="preserve">協力医療機関連携加算（Ⅰ）を算定している場合、次の要件を満たした協力医療機関であること。ただし、複数の医療機関を協力医療機関として定めることにより満たして差し支えない。
①入所者の病状が急変した場合等において、医師又は看護職員が相談対応を行う体制を常時確保していること。
②当該介護老人保健施設からの診療の求めがあった場合において、診療を行う体制を常時確保していること。
③入所者の病状が急変した場合等において、入院を要すると認められた入所者等の入院を原則として受け入れる体制を確保していること。
</t>
    <rPh sb="0" eb="2">
      <t>キョウリョク</t>
    </rPh>
    <rPh sb="2" eb="4">
      <t>イリョウ</t>
    </rPh>
    <rPh sb="4" eb="6">
      <t>キカン</t>
    </rPh>
    <rPh sb="6" eb="8">
      <t>レンケイ</t>
    </rPh>
    <rPh sb="8" eb="10">
      <t>カサン</t>
    </rPh>
    <rPh sb="14" eb="16">
      <t>サンテイ</t>
    </rPh>
    <rPh sb="20" eb="22">
      <t>バアイ</t>
    </rPh>
    <rPh sb="23" eb="24">
      <t>ツギ</t>
    </rPh>
    <rPh sb="25" eb="27">
      <t>ヨウケン</t>
    </rPh>
    <rPh sb="28" eb="29">
      <t>ミ</t>
    </rPh>
    <rPh sb="32" eb="34">
      <t>キョウリョク</t>
    </rPh>
    <rPh sb="34" eb="36">
      <t>イリョウ</t>
    </rPh>
    <rPh sb="36" eb="38">
      <t>キカン</t>
    </rPh>
    <rPh sb="48" eb="50">
      <t>フクスウ</t>
    </rPh>
    <rPh sb="51" eb="55">
      <t>イリョウキカン</t>
    </rPh>
    <rPh sb="65" eb="66">
      <t>サダ</t>
    </rPh>
    <rPh sb="73" eb="74">
      <t>ミ</t>
    </rPh>
    <rPh sb="77" eb="78">
      <t>サ</t>
    </rPh>
    <rPh sb="79" eb="80">
      <t>ツカ</t>
    </rPh>
    <rPh sb="137" eb="139">
      <t>トウガイ</t>
    </rPh>
    <rPh sb="139" eb="141">
      <t>カイゴ</t>
    </rPh>
    <rPh sb="141" eb="143">
      <t>ロウジン</t>
    </rPh>
    <rPh sb="143" eb="145">
      <t>ホケン</t>
    </rPh>
    <phoneticPr fontId="9"/>
  </si>
  <si>
    <t>低栄養状態にある入所者又は低栄養状態のおそれのある入所者に対して、医師、歯科医師、管理栄養士、看護師、介護支援専門員その他の職種の者が共同して作成した栄養ケア計画に従い、当該入所者の栄養管理をするための食事の観察を定期的（週３回以上）に行い、当該入所者ごとの栄養状態、心身の状況及び嗜好を踏まえた食事の調整等を実施していますか。</t>
    <rPh sb="111" eb="112">
      <t>シュウ</t>
    </rPh>
    <rPh sb="113" eb="116">
      <t>カイイジョウ</t>
    </rPh>
    <phoneticPr fontId="9"/>
  </si>
  <si>
    <t>入所前に６種類以上の内服薬が処方されていた入所者について、介護老人保健施設において、入所中に服用薬剤の総合的な評価及び調整を行い、かつ、療養上必要な指導を行っていますか。</t>
    <phoneticPr fontId="9"/>
  </si>
  <si>
    <t>入所前に当該入所者に６種類以上の内服薬が処方されており、介護老人保健施設の医師と当該入所者の主治の医師が共同し、入所中に当該処方の内容を総合的に評価及び調整し、かつ、療養上必要な指導を行っていますか。</t>
    <phoneticPr fontId="9"/>
  </si>
  <si>
    <t>②で合意した内容や③の評価及び調整の要点を診療録に記載していますか？</t>
    <rPh sb="2" eb="4">
      <t>ゴウイ</t>
    </rPh>
    <rPh sb="6" eb="8">
      <t>ナイヨウ</t>
    </rPh>
    <rPh sb="11" eb="14">
      <t>ヒョウカオヨ</t>
    </rPh>
    <rPh sb="15" eb="17">
      <t>チョウセイ</t>
    </rPh>
    <rPh sb="18" eb="20">
      <t>ヨウテン</t>
    </rPh>
    <rPh sb="21" eb="24">
      <t>シンリョウロク</t>
    </rPh>
    <rPh sb="25" eb="27">
      <t>キサイ</t>
    </rPh>
    <phoneticPr fontId="9"/>
  </si>
  <si>
    <t>退所時において処方されている内服薬の種類が、入所時に処方されていた内服薬の種類に比べて１種類以上減少している場合に、当該入所者１人につき、１日を限度として、入所者の退所時に加算してしますか。</t>
    <rPh sb="54" eb="56">
      <t>バアイ</t>
    </rPh>
    <rPh sb="58" eb="63">
      <t>トウガイ</t>
    </rPh>
    <rPh sb="64" eb="65">
      <t>ニン</t>
    </rPh>
    <rPh sb="70" eb="71">
      <t>ニチ</t>
    </rPh>
    <rPh sb="72" eb="74">
      <t>ゲンド</t>
    </rPh>
    <rPh sb="78" eb="81">
      <t>ニュウショシャ</t>
    </rPh>
    <rPh sb="82" eb="84">
      <t>タイショ</t>
    </rPh>
    <rPh sb="84" eb="85">
      <t>ジ</t>
    </rPh>
    <rPh sb="86" eb="88">
      <t>カサン</t>
    </rPh>
    <phoneticPr fontId="9"/>
  </si>
  <si>
    <t>入所前に内服を開始して４週間以上経過した内服薬が６種類以上処方されていたものを対象とし、この場合に頓服薬については内服薬の種類数から除外していますか。</t>
    <rPh sb="0" eb="3">
      <t>ニュウショマエ</t>
    </rPh>
    <rPh sb="4" eb="6">
      <t>ナイフク</t>
    </rPh>
    <rPh sb="7" eb="9">
      <t>カイシ</t>
    </rPh>
    <rPh sb="12" eb="16">
      <t>シュウカンイジョウ</t>
    </rPh>
    <rPh sb="16" eb="18">
      <t>ケイカ</t>
    </rPh>
    <rPh sb="20" eb="23">
      <t>ナイフクヤク</t>
    </rPh>
    <rPh sb="25" eb="27">
      <t>シュルイ</t>
    </rPh>
    <rPh sb="27" eb="29">
      <t>イジョウ</t>
    </rPh>
    <rPh sb="29" eb="31">
      <t>ショホウ</t>
    </rPh>
    <rPh sb="39" eb="41">
      <t>タイショウ</t>
    </rPh>
    <rPh sb="46" eb="48">
      <t>バアイ</t>
    </rPh>
    <phoneticPr fontId="9"/>
  </si>
  <si>
    <t>入所者の病状が重篤となり救命救急医療が必要となる場合において緊急的な治療管理としての投薬、検査、注射、処置等行った場合に算定していますか。
（緊急時治療管理の対象となる入所者は、意識障害又は昏睡、急性呼吸不全又は慢性呼吸不全の急性増悪、急性心不全（心筋梗塞を含む。）、ショック、重篤な代謝障害、その他薬物中毒等で重篤なもの）</t>
    <phoneticPr fontId="9"/>
  </si>
  <si>
    <t>介護老人保健施設においてやむを得ない事情により行なわれるリハビリテーション、処置、手術、麻酔又は放射線治療について、当該診療に係る医科診療報酬点数表第１章及び第２章に定める点数に１０円を乗じて得た額を算定していますか。</t>
    <rPh sb="0" eb="2">
      <t>カイゴ</t>
    </rPh>
    <rPh sb="2" eb="4">
      <t>ロウジン</t>
    </rPh>
    <rPh sb="4" eb="6">
      <t>ホケン</t>
    </rPh>
    <rPh sb="6" eb="8">
      <t>シセツ</t>
    </rPh>
    <rPh sb="15" eb="16">
      <t>エ</t>
    </rPh>
    <rPh sb="18" eb="20">
      <t>ジジョウ</t>
    </rPh>
    <rPh sb="23" eb="24">
      <t>オコ</t>
    </rPh>
    <rPh sb="38" eb="40">
      <t>ショチ</t>
    </rPh>
    <rPh sb="41" eb="43">
      <t>シュジュツ</t>
    </rPh>
    <rPh sb="44" eb="46">
      <t>マスイ</t>
    </rPh>
    <rPh sb="46" eb="47">
      <t>マタ</t>
    </rPh>
    <rPh sb="48" eb="51">
      <t>ホウシャセン</t>
    </rPh>
    <rPh sb="51" eb="53">
      <t>チリョウ</t>
    </rPh>
    <phoneticPr fontId="9"/>
  </si>
  <si>
    <t>⑧</t>
  </si>
  <si>
    <t>⑨</t>
  </si>
  <si>
    <t>(Ⅰ)・(Ⅱ)共通
肺炎、尿路感染症、帯状疱疹、蜂窩織炎、慢性心不全の憎悪により治療を必要とする状態となった入所者に対し、治療管理として投薬、検査、注射、処置等を行ったときに算定していますか。</t>
    <rPh sb="7" eb="9">
      <t>キョウツウ</t>
    </rPh>
    <rPh sb="10" eb="12">
      <t>ハイエン</t>
    </rPh>
    <rPh sb="13" eb="15">
      <t>ニョウロ</t>
    </rPh>
    <rPh sb="15" eb="18">
      <t>カンセンショウ</t>
    </rPh>
    <rPh sb="19" eb="21">
      <t>タイジョウ</t>
    </rPh>
    <rPh sb="21" eb="23">
      <t>ホウシン</t>
    </rPh>
    <rPh sb="24" eb="28">
      <t>ホウカシキエン</t>
    </rPh>
    <rPh sb="29" eb="34">
      <t>マンセイシンフゼン</t>
    </rPh>
    <rPh sb="35" eb="37">
      <t>ゾウオ</t>
    </rPh>
    <rPh sb="40" eb="42">
      <t>チリョウ</t>
    </rPh>
    <rPh sb="43" eb="45">
      <t>ヒツヨウ</t>
    </rPh>
    <rPh sb="48" eb="50">
      <t>ジョウタイ</t>
    </rPh>
    <rPh sb="54" eb="57">
      <t>ニュウショシャ</t>
    </rPh>
    <rPh sb="58" eb="59">
      <t>タイ</t>
    </rPh>
    <rPh sb="61" eb="63">
      <t>チリョウ</t>
    </rPh>
    <rPh sb="63" eb="65">
      <t>カンリ</t>
    </rPh>
    <rPh sb="68" eb="70">
      <t>トウヤク</t>
    </rPh>
    <rPh sb="71" eb="73">
      <t>ケンサ</t>
    </rPh>
    <rPh sb="74" eb="76">
      <t>チュウシャ</t>
    </rPh>
    <rPh sb="77" eb="80">
      <t>ショチトウ</t>
    </rPh>
    <rPh sb="81" eb="82">
      <t>オコナ</t>
    </rPh>
    <rPh sb="87" eb="89">
      <t>サンテイ</t>
    </rPh>
    <phoneticPr fontId="9"/>
  </si>
  <si>
    <t>(Ⅰ)
診断、診断を行った日、実施した投薬、検査、注射、処置等（近隣の医療機関と連携し実施した検査等を含む。）の内容等を診療録に記載していますか。</t>
    <phoneticPr fontId="9"/>
  </si>
  <si>
    <t>(Ⅰ)
同一の入所者について１月に１回、連続する７日を限度に算定していますか。</t>
    <rPh sb="20" eb="22">
      <t>レンゾク</t>
    </rPh>
    <rPh sb="25" eb="26">
      <t>ニチ</t>
    </rPh>
    <phoneticPr fontId="9"/>
  </si>
  <si>
    <t>(Ⅰ)・(Ⅱ)共通
肺炎及び尿路感染症については、検査を実施した場合のみ算定していますか。</t>
    <rPh sb="10" eb="12">
      <t>ハイエン</t>
    </rPh>
    <rPh sb="12" eb="13">
      <t>オヨ</t>
    </rPh>
    <rPh sb="14" eb="19">
      <t>ニョウロカンセンショウ</t>
    </rPh>
    <rPh sb="25" eb="27">
      <t>ケンサ</t>
    </rPh>
    <rPh sb="28" eb="30">
      <t>ジッシ</t>
    </rPh>
    <rPh sb="32" eb="34">
      <t>バアイ</t>
    </rPh>
    <rPh sb="36" eb="38">
      <t>サンテイ</t>
    </rPh>
    <phoneticPr fontId="9"/>
  </si>
  <si>
    <t>(Ⅰ)・(Ⅱ)共通
算定開始後の翌年度以降において、施設の前年度における当該入所者に対する投薬、検査、注射、処置等の実施状況について公表していますか。</t>
    <rPh sb="7" eb="9">
      <t>キョウツウ</t>
    </rPh>
    <rPh sb="10" eb="12">
      <t>サンテイ</t>
    </rPh>
    <rPh sb="12" eb="15">
      <t>カイシゴ</t>
    </rPh>
    <rPh sb="16" eb="19">
      <t>ヨクネンド</t>
    </rPh>
    <rPh sb="19" eb="21">
      <t>イコウ</t>
    </rPh>
    <rPh sb="26" eb="28">
      <t>シセツ</t>
    </rPh>
    <rPh sb="29" eb="32">
      <t>ゼンネンド</t>
    </rPh>
    <rPh sb="36" eb="38">
      <t>トウガイ</t>
    </rPh>
    <rPh sb="38" eb="41">
      <t>ニュウショシャ</t>
    </rPh>
    <rPh sb="42" eb="43">
      <t>タイ</t>
    </rPh>
    <rPh sb="45" eb="47">
      <t>トウヤク</t>
    </rPh>
    <rPh sb="48" eb="50">
      <t>ケンサ</t>
    </rPh>
    <rPh sb="51" eb="53">
      <t>チュウシャ</t>
    </rPh>
    <rPh sb="54" eb="56">
      <t>ショチ</t>
    </rPh>
    <rPh sb="56" eb="57">
      <t>トウ</t>
    </rPh>
    <rPh sb="58" eb="60">
      <t>ジッシ</t>
    </rPh>
    <rPh sb="60" eb="62">
      <t>ジョウキョウ</t>
    </rPh>
    <rPh sb="66" eb="68">
      <t>コウヒョウ</t>
    </rPh>
    <phoneticPr fontId="9"/>
  </si>
  <si>
    <t>（Ⅱ）
施設の医師が感染症対策に関する内容（肺炎、尿路感染症、帯状疱疹及び蜂窩織炎に関する標準的な検査・診断･治療等及び抗菌薬等の適正使用、薬剤耐性菌）を含む研修を受講していますか。</t>
    <rPh sb="4" eb="6">
      <t>シセツ</t>
    </rPh>
    <rPh sb="7" eb="9">
      <t>イシ</t>
    </rPh>
    <rPh sb="10" eb="13">
      <t>カンセンショウ</t>
    </rPh>
    <rPh sb="13" eb="15">
      <t>タイサク</t>
    </rPh>
    <rPh sb="16" eb="17">
      <t>カン</t>
    </rPh>
    <rPh sb="19" eb="21">
      <t>ナイヨウ</t>
    </rPh>
    <rPh sb="22" eb="24">
      <t>ハイエン</t>
    </rPh>
    <rPh sb="25" eb="27">
      <t>ニョウロ</t>
    </rPh>
    <rPh sb="27" eb="30">
      <t>カンセンショウ</t>
    </rPh>
    <rPh sb="31" eb="33">
      <t>タイジョウ</t>
    </rPh>
    <rPh sb="33" eb="35">
      <t>ホウシン</t>
    </rPh>
    <rPh sb="35" eb="36">
      <t>オヨ</t>
    </rPh>
    <rPh sb="37" eb="41">
      <t>ホウカシキエン</t>
    </rPh>
    <rPh sb="42" eb="43">
      <t>カン</t>
    </rPh>
    <rPh sb="45" eb="48">
      <t>ヒョウジュンテキ</t>
    </rPh>
    <rPh sb="49" eb="51">
      <t>ケンサ</t>
    </rPh>
    <rPh sb="52" eb="54">
      <t>シンダン</t>
    </rPh>
    <rPh sb="55" eb="58">
      <t>チリョウトウ</t>
    </rPh>
    <rPh sb="58" eb="59">
      <t>オヨ</t>
    </rPh>
    <rPh sb="60" eb="62">
      <t>コウキン</t>
    </rPh>
    <rPh sb="62" eb="63">
      <t>クスリ</t>
    </rPh>
    <rPh sb="63" eb="64">
      <t>トウ</t>
    </rPh>
    <rPh sb="65" eb="67">
      <t>テキセイ</t>
    </rPh>
    <rPh sb="67" eb="69">
      <t>シヨウ</t>
    </rPh>
    <rPh sb="70" eb="72">
      <t>ヤクザイ</t>
    </rPh>
    <rPh sb="72" eb="75">
      <t>タイセイキン</t>
    </rPh>
    <rPh sb="77" eb="78">
      <t>フク</t>
    </rPh>
    <rPh sb="79" eb="81">
      <t>ケンシュウ</t>
    </rPh>
    <rPh sb="82" eb="84">
      <t>ジュコウ</t>
    </rPh>
    <phoneticPr fontId="9"/>
  </si>
  <si>
    <t>（Ⅱ）
同一の入所者について１月に１回、連続する１０日を限度として算定していますか。</t>
    <rPh sb="4" eb="6">
      <t>ドウイツ</t>
    </rPh>
    <rPh sb="7" eb="10">
      <t>ニュウショシャ</t>
    </rPh>
    <rPh sb="15" eb="16">
      <t>ツキ</t>
    </rPh>
    <rPh sb="18" eb="19">
      <t>カイ</t>
    </rPh>
    <rPh sb="20" eb="22">
      <t>レンゾク</t>
    </rPh>
    <rPh sb="26" eb="27">
      <t>ニチ</t>
    </rPh>
    <rPh sb="28" eb="30">
      <t>ゲンド</t>
    </rPh>
    <rPh sb="33" eb="35">
      <t>サンテイ</t>
    </rPh>
    <phoneticPr fontId="9"/>
  </si>
  <si>
    <t>④</t>
    <phoneticPr fontId="9"/>
  </si>
  <si>
    <t>⑤</t>
    <phoneticPr fontId="9"/>
  </si>
  <si>
    <t>(Ⅰ)・(Ⅱ)共通
慢性心不全の増悪については、原則として注射又は酸素投与等の処置を実施した場合のみ算定し、常用する内服薬を調整するのみの場合は算定していませんか。</t>
    <rPh sb="7" eb="9">
      <t>キョウツウ</t>
    </rPh>
    <rPh sb="72" eb="74">
      <t>サンテイ</t>
    </rPh>
    <phoneticPr fontId="9"/>
  </si>
  <si>
    <t>（認知症チームケア推進加算Ⅰ）
　認知症の行動・心理症状の予防及び出現時の早期対応（以下「予防等」という。）に資する認知症介護の指導に係る専門的な研修を修了している者又は認知症介護に係る専門的な研修及び認知症の行動・心理症状の予防等に資するケアプログラムを含んだ研修を修了している者を１名以上配置し、かつ、複数人の介護職員から成る認知症の行動・心理症状に対応するチームを組んでいること。</t>
    <phoneticPr fontId="9"/>
  </si>
  <si>
    <t>（認知症チームケア推進加算Ⅱ）
　認知症の行動・心理症状の予防等に資する認知症介護に係る専門的な研修を修了している者を１名以上配置し、かつ、複数人の介護職員から成る認知症の行動・心理症状に対応するチームを組んでいること。</t>
    <phoneticPr fontId="9"/>
  </si>
  <si>
    <r>
      <t>入所者の総数</t>
    </r>
    <r>
      <rPr>
        <u/>
        <sz val="10"/>
        <color theme="1"/>
        <rFont val="ＭＳ Ｐ明朝"/>
        <family val="1"/>
        <charset val="128"/>
      </rPr>
      <t>　　　　　　</t>
    </r>
    <r>
      <rPr>
        <sz val="10"/>
        <color theme="1"/>
        <rFont val="ＭＳ Ｐ明朝"/>
        <family val="1"/>
        <charset val="128"/>
      </rPr>
      <t>名  　　　対象者</t>
    </r>
    <r>
      <rPr>
        <u/>
        <sz val="10"/>
        <color theme="1"/>
        <rFont val="ＭＳ Ｐ明朝"/>
        <family val="1"/>
        <charset val="128"/>
      </rPr>
      <t xml:space="preserve">　　    　   </t>
    </r>
    <r>
      <rPr>
        <sz val="10"/>
        <color theme="1"/>
        <rFont val="ＭＳ Ｐ明朝"/>
        <family val="1"/>
        <charset val="128"/>
      </rPr>
      <t>名　　　割合</t>
    </r>
    <r>
      <rPr>
        <u/>
        <sz val="10"/>
        <color theme="1"/>
        <rFont val="ＭＳ Ｐ明朝"/>
        <family val="1"/>
        <charset val="128"/>
      </rPr>
      <t>　　　　　</t>
    </r>
    <r>
      <rPr>
        <sz val="10"/>
        <color theme="1"/>
        <rFont val="ＭＳ Ｐ明朝"/>
        <family val="1"/>
        <charset val="128"/>
      </rPr>
      <t>％</t>
    </r>
    <rPh sb="0" eb="3">
      <t>ニュウショシャ</t>
    </rPh>
    <rPh sb="4" eb="6">
      <t>ソウスウ</t>
    </rPh>
    <rPh sb="12" eb="13">
      <t>メイ</t>
    </rPh>
    <rPh sb="18" eb="21">
      <t>タイショウシャ</t>
    </rPh>
    <rPh sb="35" eb="37">
      <t>ワリアイ</t>
    </rPh>
    <phoneticPr fontId="25"/>
  </si>
  <si>
    <t>介護職員、看護職員ごとの認知症ケアに関する研修計画を作成し、当該計画に従い、研修（外部における研修を含む）を実施していますか。</t>
    <rPh sb="12" eb="15">
      <t>ニンチショウ</t>
    </rPh>
    <rPh sb="18" eb="19">
      <t>カン</t>
    </rPh>
    <rPh sb="30" eb="32">
      <t>トウガイ</t>
    </rPh>
    <rPh sb="32" eb="34">
      <t>ケイカク</t>
    </rPh>
    <rPh sb="35" eb="36">
      <t>シタガ</t>
    </rPh>
    <rPh sb="38" eb="40">
      <t>ケンシュウ</t>
    </rPh>
    <rPh sb="41" eb="43">
      <t>ガイブ</t>
    </rPh>
    <rPh sb="47" eb="49">
      <t>ケンシュウ</t>
    </rPh>
    <rPh sb="50" eb="51">
      <t>フク</t>
    </rPh>
    <phoneticPr fontId="9"/>
  </si>
  <si>
    <t>（認知症チームケア推進加算Ⅰ・Ⅱ共通）
対象者に対し、個別に認知症の行動・心理症状の評価を計画的に行い、その評価に基づく値を測定し、認知症の行動・心理症状の予防等に資するチームケアを実施していること。</t>
    <phoneticPr fontId="9"/>
  </si>
  <si>
    <t>当該利用者の在宅での療養が継続されることを評価するものであるため、入所後速やかに退所に向けた施設サービス計画を策定し、当該入所者の「認知症の行動・心理症状」が安定した際には速やかに在宅復帰が可能となるようにしていますか。</t>
    <phoneticPr fontId="9"/>
  </si>
  <si>
    <t>【リハビリテーションマネジメント計画書情報加算（Ⅰ）のみ】
入所者ごとに、医師、管理栄養士、理学療法士、作業療法士、言語聴覚士、歯科衛生士、看護職員、介護職員その他の職種の者（以下「関係職種」という。）が、リハビリテーション計画の内容等の情報その他リハビリテーションの適切かつ有効な実施のために必要な情報、入所者の口腔（くう）の健康状態に関する情報及び入所者の栄養状態に関する情報を相互に共有していますか。</t>
    <rPh sb="88" eb="90">
      <t>イカ</t>
    </rPh>
    <phoneticPr fontId="9"/>
  </si>
  <si>
    <t>①の確認の結果、褥瘡が認められ、又は①の評価の結果、褥瘡が発生するリスクがあるとされた入所者ごとに、医師、看護師、管理栄養士、介護支援専門員その他の職種の者が共同して、褥瘡管理に関する褥瘡ケア計画を作成していますか。</t>
    <rPh sb="2" eb="4">
      <t>カクニン</t>
    </rPh>
    <rPh sb="5" eb="7">
      <t>ケッカ</t>
    </rPh>
    <rPh sb="8" eb="10">
      <t>ジョクソウ</t>
    </rPh>
    <rPh sb="11" eb="12">
      <t>ミト</t>
    </rPh>
    <rPh sb="16" eb="17">
      <t>マタ</t>
    </rPh>
    <rPh sb="26" eb="28">
      <t>ジョクソウ</t>
    </rPh>
    <rPh sb="29" eb="31">
      <t>ハッセイ</t>
    </rPh>
    <rPh sb="43" eb="46">
      <t>ニュウショシャ</t>
    </rPh>
    <rPh sb="50" eb="52">
      <t>イシ</t>
    </rPh>
    <rPh sb="53" eb="56">
      <t>カンゴシ</t>
    </rPh>
    <rPh sb="57" eb="62">
      <t>カンリエイヨウシ</t>
    </rPh>
    <rPh sb="63" eb="70">
      <t>カイゴシエンセンモンイン</t>
    </rPh>
    <rPh sb="72" eb="73">
      <t>タ</t>
    </rPh>
    <rPh sb="79" eb="81">
      <t>キョウドウ</t>
    </rPh>
    <rPh sb="86" eb="88">
      <t>カンリ</t>
    </rPh>
    <rPh sb="89" eb="90">
      <t>カン</t>
    </rPh>
    <rPh sb="92" eb="94">
      <t>ジョクソウ</t>
    </rPh>
    <rPh sb="96" eb="98">
      <t>ケイカク</t>
    </rPh>
    <rPh sb="99" eb="101">
      <t>サクセイ</t>
    </rPh>
    <phoneticPr fontId="9"/>
  </si>
  <si>
    <t>「排せつに介護を要する入所者」とは、要介護認定調査の「排尿」又は「排便」の状態が「一部介助」又は「全介助」と評価される者又はおむつの使用もしくは尿道カテーテルの留置が「あり」の者としていますか。</t>
    <rPh sb="18" eb="19">
      <t>ヨウ</t>
    </rPh>
    <rPh sb="19" eb="21">
      <t>カイゴ</t>
    </rPh>
    <rPh sb="21" eb="23">
      <t>ニンテイ</t>
    </rPh>
    <rPh sb="23" eb="25">
      <t>チョウサ</t>
    </rPh>
    <rPh sb="27" eb="29">
      <t>ハイニョウ</t>
    </rPh>
    <rPh sb="30" eb="31">
      <t>マタ</t>
    </rPh>
    <rPh sb="33" eb="35">
      <t>ハイベン</t>
    </rPh>
    <rPh sb="37" eb="39">
      <t>ジョウタイ</t>
    </rPh>
    <rPh sb="41" eb="43">
      <t>イチブ</t>
    </rPh>
    <rPh sb="43" eb="45">
      <t>カイジョ</t>
    </rPh>
    <rPh sb="46" eb="47">
      <t>マタ</t>
    </rPh>
    <rPh sb="49" eb="50">
      <t>ゼン</t>
    </rPh>
    <rPh sb="50" eb="52">
      <t>カイジョ</t>
    </rPh>
    <rPh sb="54" eb="56">
      <t>ヒョウカ</t>
    </rPh>
    <rPh sb="59" eb="60">
      <t>モノ</t>
    </rPh>
    <rPh sb="60" eb="61">
      <t>マタ</t>
    </rPh>
    <rPh sb="66" eb="68">
      <t>シヨウ</t>
    </rPh>
    <rPh sb="72" eb="74">
      <t>ニョウドウ</t>
    </rPh>
    <rPh sb="80" eb="82">
      <t>リュウチ</t>
    </rPh>
    <rPh sb="88" eb="89">
      <t>モノ</t>
    </rPh>
    <phoneticPr fontId="9"/>
  </si>
  <si>
    <t>ウ</t>
    <phoneticPr fontId="9"/>
  </si>
  <si>
    <t>排せつ支援加算（Ⅰ）の①の評価の結果、施設入所時におむつを使用していた者であって要介護状態の軽減が見込まれるものについて、おむつを使用しなくなったこと。</t>
    <rPh sb="0" eb="1">
      <t>ハイ</t>
    </rPh>
    <rPh sb="3" eb="7">
      <t>シエンカサン</t>
    </rPh>
    <rPh sb="13" eb="15">
      <t>ヒョウカ</t>
    </rPh>
    <rPh sb="16" eb="18">
      <t>ケッカ</t>
    </rPh>
    <rPh sb="19" eb="21">
      <t>シセツ</t>
    </rPh>
    <rPh sb="21" eb="23">
      <t>ニュウショ</t>
    </rPh>
    <rPh sb="23" eb="24">
      <t>ジ</t>
    </rPh>
    <rPh sb="29" eb="31">
      <t>シヨウ</t>
    </rPh>
    <rPh sb="35" eb="36">
      <t>モノ</t>
    </rPh>
    <rPh sb="40" eb="45">
      <t>ヨウカイゴジョウタイ</t>
    </rPh>
    <rPh sb="46" eb="48">
      <t>ケイゲン</t>
    </rPh>
    <rPh sb="49" eb="51">
      <t>ミコ</t>
    </rPh>
    <rPh sb="65" eb="67">
      <t>シヨウ</t>
    </rPh>
    <phoneticPr fontId="9"/>
  </si>
  <si>
    <t>排せつ支援加算（Ⅰ）の①の評価の結果、施設入所時又は利用開始時に尿道カテーテルが留置されていた者であって要介護状態の軽減が見込まれるものについて、尿道カテーテルが抜去されたこと。</t>
    <phoneticPr fontId="9"/>
  </si>
  <si>
    <t>排せつ支援加算（Ⅰ）の①、③、⑥並びに排せつ支援加算（Ⅱ）の②ア及びイに掲げる基準のいずれにも適合していますか。</t>
    <rPh sb="0" eb="1">
      <t>ハイ</t>
    </rPh>
    <rPh sb="3" eb="7">
      <t>シエンカサン</t>
    </rPh>
    <rPh sb="16" eb="17">
      <t>ナラ</t>
    </rPh>
    <rPh sb="19" eb="20">
      <t>ハイ</t>
    </rPh>
    <rPh sb="22" eb="26">
      <t>シエンカサン</t>
    </rPh>
    <rPh sb="32" eb="33">
      <t>オヨ</t>
    </rPh>
    <rPh sb="36" eb="37">
      <t>カカ</t>
    </rPh>
    <rPh sb="39" eb="41">
      <t>キジュン</t>
    </rPh>
    <rPh sb="47" eb="49">
      <t>テキゴウ</t>
    </rPh>
    <phoneticPr fontId="9"/>
  </si>
  <si>
    <t>自立支援に係る医学的評価は、医師が必要に応じて関連職種と連携し、老企４０別紙様式７を用いて、当該時点における自立支援に係る評価に加え、特別な支援を実施することによる入所者の状態の改善可能性等について実施することとしている。</t>
    <rPh sb="0" eb="2">
      <t>ジリツ</t>
    </rPh>
    <rPh sb="2" eb="4">
      <t>シエン</t>
    </rPh>
    <rPh sb="5" eb="6">
      <t>カカ</t>
    </rPh>
    <rPh sb="7" eb="10">
      <t>イガクテキ</t>
    </rPh>
    <rPh sb="10" eb="12">
      <t>ヒョウカ</t>
    </rPh>
    <rPh sb="14" eb="16">
      <t>イシ</t>
    </rPh>
    <rPh sb="17" eb="19">
      <t>ヒツヨウ</t>
    </rPh>
    <rPh sb="20" eb="21">
      <t>オウ</t>
    </rPh>
    <rPh sb="23" eb="25">
      <t>カンレン</t>
    </rPh>
    <rPh sb="25" eb="27">
      <t>ショクシュ</t>
    </rPh>
    <rPh sb="28" eb="30">
      <t>レンケイ</t>
    </rPh>
    <rPh sb="36" eb="38">
      <t>ベッシ</t>
    </rPh>
    <rPh sb="38" eb="40">
      <t>ヨウシキ</t>
    </rPh>
    <rPh sb="42" eb="43">
      <t>モチ</t>
    </rPh>
    <rPh sb="46" eb="48">
      <t>トウガイ</t>
    </rPh>
    <rPh sb="48" eb="50">
      <t>ジテン</t>
    </rPh>
    <rPh sb="54" eb="56">
      <t>ジリツ</t>
    </rPh>
    <rPh sb="56" eb="58">
      <t>シエン</t>
    </rPh>
    <rPh sb="59" eb="60">
      <t>カカ</t>
    </rPh>
    <rPh sb="61" eb="63">
      <t>ヒョウカ</t>
    </rPh>
    <rPh sb="64" eb="65">
      <t>クワ</t>
    </rPh>
    <rPh sb="67" eb="69">
      <t>トクベツ</t>
    </rPh>
    <rPh sb="70" eb="72">
      <t>シエン</t>
    </rPh>
    <rPh sb="73" eb="75">
      <t>ジッシ</t>
    </rPh>
    <rPh sb="82" eb="84">
      <t>ニュウショ</t>
    </rPh>
    <rPh sb="84" eb="85">
      <t>シャ</t>
    </rPh>
    <rPh sb="86" eb="88">
      <t>ジョウタイ</t>
    </rPh>
    <rPh sb="89" eb="91">
      <t>カイゼン</t>
    </rPh>
    <rPh sb="91" eb="94">
      <t>カノウセイ</t>
    </rPh>
    <rPh sb="94" eb="95">
      <t>トウ</t>
    </rPh>
    <rPh sb="99" eb="101">
      <t>ジッシ</t>
    </rPh>
    <phoneticPr fontId="9"/>
  </si>
  <si>
    <t>支援計画は、関係職種が共同し、老企４０別紙様式７を用いて、訓練の提供に係る事項（離床・基本動作、ＡＤＬ動作、日々の過ごし方及び訓練時間等）の全ての項目について作成していますか。</t>
    <rPh sb="0" eb="2">
      <t>シエン</t>
    </rPh>
    <rPh sb="2" eb="4">
      <t>ケイカク</t>
    </rPh>
    <rPh sb="6" eb="8">
      <t>カンケイ</t>
    </rPh>
    <rPh sb="8" eb="10">
      <t>ショクシュ</t>
    </rPh>
    <rPh sb="11" eb="13">
      <t>キョウドウ</t>
    </rPh>
    <rPh sb="19" eb="21">
      <t>ベッシ</t>
    </rPh>
    <rPh sb="21" eb="23">
      <t>ヨウシキ</t>
    </rPh>
    <rPh sb="25" eb="26">
      <t>モチ</t>
    </rPh>
    <rPh sb="29" eb="31">
      <t>クンレン</t>
    </rPh>
    <rPh sb="32" eb="34">
      <t>テイキョウ</t>
    </rPh>
    <rPh sb="35" eb="36">
      <t>カカ</t>
    </rPh>
    <rPh sb="37" eb="39">
      <t>ジコウ</t>
    </rPh>
    <rPh sb="40" eb="42">
      <t>リショウ</t>
    </rPh>
    <rPh sb="43" eb="47">
      <t>キホンドウサ</t>
    </rPh>
    <rPh sb="51" eb="53">
      <t>ドウサ</t>
    </rPh>
    <rPh sb="54" eb="56">
      <t>ヒビ</t>
    </rPh>
    <rPh sb="57" eb="58">
      <t>ス</t>
    </rPh>
    <rPh sb="60" eb="61">
      <t>カタ</t>
    </rPh>
    <rPh sb="61" eb="62">
      <t>オヨ</t>
    </rPh>
    <rPh sb="63" eb="65">
      <t>クンレン</t>
    </rPh>
    <rPh sb="65" eb="67">
      <t>ジカン</t>
    </rPh>
    <rPh sb="67" eb="68">
      <t>トウ</t>
    </rPh>
    <rPh sb="70" eb="71">
      <t>スベ</t>
    </rPh>
    <rPh sb="73" eb="75">
      <t>コウモク</t>
    </rPh>
    <rPh sb="79" eb="81">
      <t>サクセイ</t>
    </rPh>
    <phoneticPr fontId="9"/>
  </si>
  <si>
    <t>利用者の心身の状態、家族等の事情等からみて送迎を行うことが必要と認められる利用者に対して、居宅と事業所との間の送迎を行った場合に算定していますか。</t>
    <rPh sb="0" eb="3">
      <t>リヨウシャ</t>
    </rPh>
    <phoneticPr fontId="9"/>
  </si>
  <si>
    <t>また、事業所間を直接移動した場合には算定していませんか。</t>
    <phoneticPr fontId="9"/>
  </si>
  <si>
    <t>要介護４又は５の利用者であって、94号告示（厚生労働大臣が定める基準に適合する利用者等）第十八号のイからリまでに規定する状態のいずれかについて、当該状態が一定の期間や頻度で継続している利用者に対し、計画的な医学的管理を継続して行い、かつ療養上必要な処置を行っていますか。</t>
    <rPh sb="0" eb="3">
      <t>ヨウカイゴ</t>
    </rPh>
    <rPh sb="4" eb="5">
      <t>マタ</t>
    </rPh>
    <rPh sb="8" eb="11">
      <t>リヨウシャ</t>
    </rPh>
    <rPh sb="18" eb="19">
      <t>ゴウ</t>
    </rPh>
    <rPh sb="19" eb="21">
      <t>コクジ</t>
    </rPh>
    <rPh sb="22" eb="24">
      <t>コウセイ</t>
    </rPh>
    <rPh sb="24" eb="26">
      <t>ロウドウ</t>
    </rPh>
    <rPh sb="26" eb="28">
      <t>ダイジン</t>
    </rPh>
    <rPh sb="29" eb="30">
      <t>サダ</t>
    </rPh>
    <rPh sb="32" eb="34">
      <t>キジュン</t>
    </rPh>
    <rPh sb="35" eb="37">
      <t>テキゴウ</t>
    </rPh>
    <rPh sb="39" eb="42">
      <t>リヨウシャ</t>
    </rPh>
    <rPh sb="42" eb="43">
      <t>トウ</t>
    </rPh>
    <rPh sb="44" eb="45">
      <t>ダイ</t>
    </rPh>
    <rPh sb="45" eb="47">
      <t>ジュウハチ</t>
    </rPh>
    <rPh sb="47" eb="48">
      <t>ゴウ</t>
    </rPh>
    <rPh sb="56" eb="58">
      <t>キテイ</t>
    </rPh>
    <rPh sb="60" eb="62">
      <t>ジョウタイ</t>
    </rPh>
    <rPh sb="72" eb="74">
      <t>トウガイ</t>
    </rPh>
    <rPh sb="74" eb="76">
      <t>ジョウタイ</t>
    </rPh>
    <rPh sb="77" eb="79">
      <t>イッテイ</t>
    </rPh>
    <rPh sb="80" eb="82">
      <t>キカン</t>
    </rPh>
    <rPh sb="83" eb="85">
      <t>ヒンド</t>
    </rPh>
    <rPh sb="86" eb="88">
      <t>ケイゾク</t>
    </rPh>
    <rPh sb="92" eb="95">
      <t>リヨウシャ</t>
    </rPh>
    <rPh sb="96" eb="97">
      <t>タイ</t>
    </rPh>
    <rPh sb="99" eb="102">
      <t>ケイカクテキ</t>
    </rPh>
    <rPh sb="103" eb="105">
      <t>イガク</t>
    </rPh>
    <rPh sb="105" eb="106">
      <t>テキ</t>
    </rPh>
    <rPh sb="106" eb="108">
      <t>カンリ</t>
    </rPh>
    <rPh sb="109" eb="111">
      <t>ケイゾク</t>
    </rPh>
    <rPh sb="113" eb="114">
      <t>オコナ</t>
    </rPh>
    <rPh sb="118" eb="120">
      <t>リョウヨウ</t>
    </rPh>
    <rPh sb="120" eb="121">
      <t>ジョウ</t>
    </rPh>
    <rPh sb="121" eb="123">
      <t>ヒツヨウ</t>
    </rPh>
    <rPh sb="124" eb="126">
      <t>ショチ</t>
    </rPh>
    <rPh sb="127" eb="128">
      <t>オコナ</t>
    </rPh>
    <phoneticPr fontId="9"/>
  </si>
  <si>
    <t>入所者に対して、指導管理等のうち日常的に必要な医療行為を行った場合に、特別療養費として算定している。
※感染対策指導管理、褥瘡対策指導管理、初期入所診療管理、重度療養管理、特定施設管理、重症皮膚潰瘍管理指導、薬剤管理指導、医学情報提供、リハビリテーション指導管理、言語聴覚療法、摂食機能療法、精神科作業療法、認知症老人入所精神療法</t>
    <rPh sb="0" eb="3">
      <t>ニュウショシャ</t>
    </rPh>
    <rPh sb="4" eb="5">
      <t>タイ</t>
    </rPh>
    <rPh sb="8" eb="10">
      <t>シドウ</t>
    </rPh>
    <rPh sb="10" eb="12">
      <t>カンリ</t>
    </rPh>
    <rPh sb="12" eb="13">
      <t>トウ</t>
    </rPh>
    <rPh sb="16" eb="18">
      <t>ニチジョウ</t>
    </rPh>
    <rPh sb="18" eb="19">
      <t>テキ</t>
    </rPh>
    <rPh sb="20" eb="22">
      <t>ヒツヨウ</t>
    </rPh>
    <rPh sb="23" eb="25">
      <t>イリョウ</t>
    </rPh>
    <rPh sb="25" eb="27">
      <t>コウイ</t>
    </rPh>
    <rPh sb="28" eb="29">
      <t>オコナ</t>
    </rPh>
    <rPh sb="31" eb="33">
      <t>バアイ</t>
    </rPh>
    <rPh sb="35" eb="37">
      <t>トクベツ</t>
    </rPh>
    <rPh sb="37" eb="39">
      <t>リョウヨウ</t>
    </rPh>
    <rPh sb="39" eb="40">
      <t>ヒ</t>
    </rPh>
    <rPh sb="43" eb="45">
      <t>サンテイ</t>
    </rPh>
    <phoneticPr fontId="9"/>
  </si>
  <si>
    <t>（Ⅰ）
以下のアからウの介護機器を全て使用しており、また、アの機器は全ての居室に設置し（全ての利用者を個別に見守ることが可能な状態をいう。）、イの機器は同一の時間帯に勤務する全ての介護職員が使用している。
ア　見守り機器
利用者がベッドから離れようとしている状態又は離れたことを感知できるセンサーであり、当該センサーから得られた情報を外部通信機能により職員に通報できる利用者の見守りに資する機器をいう。なお、見守り機器を居室に設置する際には、利用者のプライバシーに配慮する観点から、利用者又は家族等に必要な説明を行い、同意を得ることとし、機器の運用については、当該利用者又は家族等の意向に応じ、機器の使用を停止するなどの運用は認められる。
イ　インカム（マイクロホンが取り付けられたイヤホンをいう。）等の職員間の連絡調整の迅速化に資するＩＣＴ機器（ビジネス用のチャットツールの活用による職員間の連絡調整の迅速化に資するＩＣＴ機器も含む。）
ウ　介護記録ソフトウェアやスマートフォン等の介護記録の作成の効率化に資するＩＣＴ機器（複数の機器の連携も含め、データの入力から記録・保存・活用までを一体的に支援するものに限る。）</t>
    <phoneticPr fontId="9"/>
  </si>
  <si>
    <t>（Ⅰ）
①の取組及び介護機器の活用による業務の効率化及びケアの質の確保並びに職員の負担軽減に関する実績がある。</t>
    <phoneticPr fontId="9"/>
  </si>
  <si>
    <t>（Ⅰ）（Ⅱ）共通
利用者の安全並びに介護サービスの質の確保及び職員の負担軽減に資する方策を検討するための委員会において、次に掲げる事項について必要な検討を行い、及び当該事項の実施を定期的に確認している。
（一）　業務の効率化及び質の向上又は職員の負担の軽減に資する機器（以下「介護機器」という。）を活用する場合における利用者の安全及びケアの質の確保
（二）　職員の負担の軽減及び勤務状況への配慮
（三）　介護機器の定期的な点検
（四）　業務の効率化及び質の向上並びに職員の負担軽減を図るための職員研修</t>
    <phoneticPr fontId="9"/>
  </si>
  <si>
    <t>（Ⅰ）
事業年度ごとに、①、③、④についての取組に関する実績を厚生労働省に報告している。</t>
    <phoneticPr fontId="9"/>
  </si>
  <si>
    <t>ヤ　生産性向上推進体制加算（Ⅰ）（Ⅱ）</t>
    <phoneticPr fontId="9"/>
  </si>
  <si>
    <t>（Ⅱ）
③アからウに掲げる介護機器のうち、１つ以上を使用している。なお、イの機器は同一の時間帯に勤務する全ての介護職員が使用している。</t>
    <phoneticPr fontId="9"/>
  </si>
  <si>
    <t>（Ⅱ）
事業年度ごとに、①、⑥についての取組に関する実績を厚生労働省に報告している。</t>
    <phoneticPr fontId="9"/>
  </si>
  <si>
    <t>⑨に該当する場合について、医師又は歯科医師の指示を概ね１月ごとに受けていますか。</t>
    <rPh sb="2" eb="4">
      <t>ガイトウ</t>
    </rPh>
    <rPh sb="6" eb="8">
      <t>バアイ</t>
    </rPh>
    <rPh sb="13" eb="15">
      <t>イシ</t>
    </rPh>
    <rPh sb="15" eb="16">
      <t>マタ</t>
    </rPh>
    <rPh sb="17" eb="19">
      <t>シカ</t>
    </rPh>
    <rPh sb="19" eb="21">
      <t>イシ</t>
    </rPh>
    <rPh sb="22" eb="24">
      <t>シジ</t>
    </rPh>
    <rPh sb="25" eb="26">
      <t>オオム</t>
    </rPh>
    <rPh sb="28" eb="29">
      <t>ツキ</t>
    </rPh>
    <rPh sb="32" eb="33">
      <t>ウ</t>
    </rPh>
    <phoneticPr fontId="9"/>
  </si>
  <si>
    <r>
      <t>介護職員総数（アの前３月平均）</t>
    </r>
    <r>
      <rPr>
        <u/>
        <sz val="9"/>
        <color indexed="8"/>
        <rFont val="ＭＳ Ｐ明朝"/>
        <family val="1"/>
        <charset val="128"/>
      </rPr>
      <t>　　　　　</t>
    </r>
    <r>
      <rPr>
        <sz val="9"/>
        <color indexed="8"/>
        <rFont val="ＭＳ Ｐ明朝"/>
        <family val="1"/>
        <charset val="128"/>
      </rPr>
      <t>名　介護福祉士員数（アの前３月平均）</t>
    </r>
    <r>
      <rPr>
        <u/>
        <sz val="9"/>
        <color indexed="8"/>
        <rFont val="ＭＳ Ｐ明朝"/>
        <family val="1"/>
        <charset val="128"/>
      </rPr>
      <t>　　　　　</t>
    </r>
    <r>
      <rPr>
        <sz val="9"/>
        <color indexed="8"/>
        <rFont val="ＭＳ Ｐ明朝"/>
        <family val="1"/>
        <charset val="128"/>
      </rPr>
      <t>人　
割合</t>
    </r>
    <r>
      <rPr>
        <u/>
        <sz val="9"/>
        <color indexed="8"/>
        <rFont val="ＭＳ Ｐ明朝"/>
        <family val="1"/>
        <charset val="128"/>
      </rPr>
      <t>　　　　</t>
    </r>
    <r>
      <rPr>
        <sz val="9"/>
        <color indexed="8"/>
        <rFont val="ＭＳ Ｐ明朝"/>
        <family val="1"/>
        <charset val="128"/>
      </rPr>
      <t>　（％）</t>
    </r>
    <rPh sb="9" eb="10">
      <t>マエ</t>
    </rPh>
    <phoneticPr fontId="9"/>
  </si>
  <si>
    <r>
      <t>介護職員総数（アの前３月平均）</t>
    </r>
    <r>
      <rPr>
        <u/>
        <sz val="9"/>
        <color indexed="8"/>
        <rFont val="ＭＳ Ｐ明朝"/>
        <family val="1"/>
        <charset val="128"/>
      </rPr>
      <t>　　　　</t>
    </r>
    <r>
      <rPr>
        <sz val="9"/>
        <color indexed="8"/>
        <rFont val="ＭＳ Ｐ明朝"/>
        <family val="1"/>
        <charset val="128"/>
      </rPr>
      <t>人　10年以上の介福員数（アの前３月平均）</t>
    </r>
    <r>
      <rPr>
        <u/>
        <sz val="9"/>
        <color indexed="8"/>
        <rFont val="ＭＳ Ｐ明朝"/>
        <family val="1"/>
        <charset val="128"/>
      </rPr>
      <t>　　　　</t>
    </r>
    <r>
      <rPr>
        <sz val="9"/>
        <color indexed="8"/>
        <rFont val="ＭＳ Ｐ明朝"/>
        <family val="1"/>
        <charset val="128"/>
      </rPr>
      <t>人　　割合</t>
    </r>
    <r>
      <rPr>
        <u/>
        <sz val="9"/>
        <color indexed="8"/>
        <rFont val="ＭＳ Ｐ明朝"/>
        <family val="1"/>
        <charset val="128"/>
      </rPr>
      <t>　　　　　</t>
    </r>
    <r>
      <rPr>
        <sz val="9"/>
        <color indexed="8"/>
        <rFont val="ＭＳ Ｐ明朝"/>
        <family val="1"/>
        <charset val="128"/>
      </rPr>
      <t>（％）</t>
    </r>
    <rPh sb="0" eb="2">
      <t>カイゴ</t>
    </rPh>
    <rPh sb="2" eb="4">
      <t>ショクイン</t>
    </rPh>
    <rPh sb="4" eb="6">
      <t>ソウスウ</t>
    </rPh>
    <rPh sb="9" eb="10">
      <t>ゼン</t>
    </rPh>
    <rPh sb="11" eb="12">
      <t>ツキ</t>
    </rPh>
    <rPh sb="12" eb="14">
      <t>ヘイキン</t>
    </rPh>
    <rPh sb="19" eb="20">
      <t>ニン</t>
    </rPh>
    <rPh sb="23" eb="24">
      <t>ネン</t>
    </rPh>
    <rPh sb="24" eb="26">
      <t>イジョウ</t>
    </rPh>
    <rPh sb="27" eb="28">
      <t>カイ</t>
    </rPh>
    <rPh sb="28" eb="29">
      <t>フク</t>
    </rPh>
    <rPh sb="29" eb="31">
      <t>インスウ</t>
    </rPh>
    <rPh sb="34" eb="35">
      <t>ゼン</t>
    </rPh>
    <rPh sb="36" eb="37">
      <t>ツキ</t>
    </rPh>
    <rPh sb="37" eb="39">
      <t>ヘイキン</t>
    </rPh>
    <rPh sb="44" eb="45">
      <t>ニン</t>
    </rPh>
    <rPh sb="47" eb="49">
      <t>ワリアイ</t>
    </rPh>
    <phoneticPr fontId="25"/>
  </si>
  <si>
    <r>
      <t>アの前３月の介護職員の常勤換算後の員数　　１月前</t>
    </r>
    <r>
      <rPr>
        <u/>
        <sz val="9"/>
        <color indexed="8"/>
        <rFont val="ＭＳ Ｐ明朝"/>
        <family val="1"/>
        <charset val="128"/>
      </rPr>
      <t>　　　　　</t>
    </r>
    <r>
      <rPr>
        <sz val="9"/>
        <color indexed="8"/>
        <rFont val="ＭＳ Ｐ明朝"/>
        <family val="1"/>
        <charset val="128"/>
      </rPr>
      <t>人　　２月前</t>
    </r>
    <r>
      <rPr>
        <u/>
        <sz val="9"/>
        <color indexed="8"/>
        <rFont val="ＭＳ Ｐ明朝"/>
        <family val="1"/>
        <charset val="128"/>
      </rPr>
      <t>　　　　　</t>
    </r>
    <r>
      <rPr>
        <sz val="9"/>
        <color indexed="8"/>
        <rFont val="ＭＳ Ｐ明朝"/>
        <family val="1"/>
        <charset val="128"/>
      </rPr>
      <t>人　　３月前</t>
    </r>
    <r>
      <rPr>
        <u/>
        <sz val="9"/>
        <color indexed="8"/>
        <rFont val="ＭＳ Ｐ明朝"/>
        <family val="1"/>
        <charset val="128"/>
      </rPr>
      <t>　　　　　</t>
    </r>
    <r>
      <rPr>
        <sz val="9"/>
        <color indexed="8"/>
        <rFont val="ＭＳ Ｐ明朝"/>
        <family val="1"/>
        <charset val="128"/>
      </rPr>
      <t>人</t>
    </r>
    <rPh sb="6" eb="8">
      <t>カイゴ</t>
    </rPh>
    <rPh sb="8" eb="10">
      <t>ショクイン</t>
    </rPh>
    <rPh sb="11" eb="13">
      <t>ジョウキン</t>
    </rPh>
    <rPh sb="13" eb="15">
      <t>カンサン</t>
    </rPh>
    <rPh sb="15" eb="16">
      <t>ゴ</t>
    </rPh>
    <rPh sb="17" eb="19">
      <t>インスウ</t>
    </rPh>
    <rPh sb="22" eb="23">
      <t>ガツ</t>
    </rPh>
    <rPh sb="23" eb="24">
      <t>マエ</t>
    </rPh>
    <rPh sb="29" eb="30">
      <t>ニン</t>
    </rPh>
    <rPh sb="33" eb="34">
      <t>ガツ</t>
    </rPh>
    <rPh sb="34" eb="35">
      <t>マエ</t>
    </rPh>
    <rPh sb="40" eb="41">
      <t>ニン</t>
    </rPh>
    <rPh sb="44" eb="45">
      <t>ツキ</t>
    </rPh>
    <rPh sb="45" eb="46">
      <t>マエ</t>
    </rPh>
    <rPh sb="51" eb="52">
      <t>ニン</t>
    </rPh>
    <phoneticPr fontId="25"/>
  </si>
  <si>
    <r>
      <t>アの前３月の勤続年数10年以上の介護福祉士の員数　　１月前</t>
    </r>
    <r>
      <rPr>
        <u/>
        <sz val="9"/>
        <color indexed="8"/>
        <rFont val="ＭＳ Ｐ明朝"/>
        <family val="1"/>
        <charset val="128"/>
      </rPr>
      <t>　　　　　</t>
    </r>
    <r>
      <rPr>
        <sz val="9"/>
        <color indexed="8"/>
        <rFont val="ＭＳ Ｐ明朝"/>
        <family val="1"/>
        <charset val="128"/>
      </rPr>
      <t>人　　２月前</t>
    </r>
    <r>
      <rPr>
        <u/>
        <sz val="9"/>
        <color indexed="8"/>
        <rFont val="ＭＳ Ｐ明朝"/>
        <family val="1"/>
        <charset val="128"/>
      </rPr>
      <t>　　　　　</t>
    </r>
    <r>
      <rPr>
        <sz val="9"/>
        <color indexed="8"/>
        <rFont val="ＭＳ Ｐ明朝"/>
        <family val="1"/>
        <charset val="128"/>
      </rPr>
      <t>人　　３月前</t>
    </r>
    <r>
      <rPr>
        <u/>
        <sz val="9"/>
        <color indexed="8"/>
        <rFont val="ＭＳ Ｐ明朝"/>
        <family val="1"/>
        <charset val="128"/>
      </rPr>
      <t>　　　　　</t>
    </r>
    <r>
      <rPr>
        <sz val="9"/>
        <color indexed="8"/>
        <rFont val="ＭＳ Ｐ明朝"/>
        <family val="1"/>
        <charset val="128"/>
      </rPr>
      <t>人　</t>
    </r>
    <rPh sb="6" eb="8">
      <t>キンゾク</t>
    </rPh>
    <rPh sb="8" eb="10">
      <t>ネンスウ</t>
    </rPh>
    <rPh sb="12" eb="15">
      <t>ネンイジョウ</t>
    </rPh>
    <rPh sb="16" eb="18">
      <t>カイゴ</t>
    </rPh>
    <rPh sb="18" eb="21">
      <t>フクシシ</t>
    </rPh>
    <rPh sb="22" eb="24">
      <t>インスウ</t>
    </rPh>
    <rPh sb="28" eb="29">
      <t>マエ</t>
    </rPh>
    <rPh sb="39" eb="40">
      <t>マエ</t>
    </rPh>
    <rPh sb="50" eb="51">
      <t>マエ</t>
    </rPh>
    <phoneticPr fontId="25"/>
  </si>
  <si>
    <r>
      <t>当該加算の届出月</t>
    </r>
    <r>
      <rPr>
        <u/>
        <sz val="9"/>
        <color indexed="8"/>
        <rFont val="ＭＳ 明朝"/>
        <family val="1"/>
        <charset val="128"/>
      </rPr>
      <t>　　　月⇒ア</t>
    </r>
    <rPh sb="0" eb="2">
      <t>トウガイ</t>
    </rPh>
    <rPh sb="2" eb="4">
      <t>カサン</t>
    </rPh>
    <rPh sb="5" eb="7">
      <t>トドケデ</t>
    </rPh>
    <rPh sb="7" eb="8">
      <t>ツキ</t>
    </rPh>
    <rPh sb="11" eb="12">
      <t>ツキ</t>
    </rPh>
    <phoneticPr fontId="9"/>
  </si>
  <si>
    <r>
      <t>直接提供職員総数（アの前３月平均）</t>
    </r>
    <r>
      <rPr>
        <u/>
        <sz val="9"/>
        <color indexed="8"/>
        <rFont val="ＭＳ Ｐ明朝"/>
        <family val="1"/>
        <charset val="128"/>
      </rPr>
      <t>　　　　</t>
    </r>
    <r>
      <rPr>
        <sz val="9"/>
        <color indexed="8"/>
        <rFont val="ＭＳ Ｐ明朝"/>
        <family val="1"/>
        <charset val="128"/>
      </rPr>
      <t>名　勤続７年以上の員数（アの前３月平均）</t>
    </r>
    <r>
      <rPr>
        <u/>
        <sz val="9"/>
        <color indexed="8"/>
        <rFont val="ＭＳ Ｐ明朝"/>
        <family val="1"/>
        <charset val="128"/>
      </rPr>
      <t>　　　　</t>
    </r>
    <r>
      <rPr>
        <sz val="9"/>
        <color indexed="8"/>
        <rFont val="ＭＳ Ｐ明朝"/>
        <family val="1"/>
        <charset val="128"/>
      </rPr>
      <t>人　割合</t>
    </r>
    <r>
      <rPr>
        <u/>
        <sz val="9"/>
        <color indexed="8"/>
        <rFont val="ＭＳ Ｐ明朝"/>
        <family val="1"/>
        <charset val="128"/>
      </rPr>
      <t>　　　　</t>
    </r>
    <r>
      <rPr>
        <sz val="9"/>
        <color indexed="8"/>
        <rFont val="ＭＳ Ｐ明朝"/>
        <family val="1"/>
        <charset val="128"/>
      </rPr>
      <t>　（％）</t>
    </r>
    <rPh sb="0" eb="2">
      <t>チョクセツ</t>
    </rPh>
    <rPh sb="2" eb="4">
      <t>テイキョウ</t>
    </rPh>
    <rPh sb="4" eb="6">
      <t>ショクイン</t>
    </rPh>
    <rPh sb="6" eb="8">
      <t>ソウスウ</t>
    </rPh>
    <rPh sb="11" eb="12">
      <t>ゼン</t>
    </rPh>
    <rPh sb="13" eb="14">
      <t>ツキ</t>
    </rPh>
    <rPh sb="14" eb="16">
      <t>ヘイキン</t>
    </rPh>
    <rPh sb="21" eb="22">
      <t>メイ</t>
    </rPh>
    <rPh sb="23" eb="25">
      <t>キンゾク</t>
    </rPh>
    <rPh sb="26" eb="29">
      <t>ネンイジョウ</t>
    </rPh>
    <rPh sb="30" eb="32">
      <t>インスウ</t>
    </rPh>
    <rPh sb="35" eb="36">
      <t>ゼン</t>
    </rPh>
    <rPh sb="37" eb="38">
      <t>ツキ</t>
    </rPh>
    <rPh sb="38" eb="40">
      <t>ヘイキン</t>
    </rPh>
    <rPh sb="45" eb="46">
      <t>ニン</t>
    </rPh>
    <rPh sb="47" eb="49">
      <t>ワリアイ</t>
    </rPh>
    <phoneticPr fontId="25"/>
  </si>
  <si>
    <r>
      <t>アの前３月の直接提供職員の常勤換算後の員数　　１月前</t>
    </r>
    <r>
      <rPr>
        <u/>
        <sz val="9"/>
        <color indexed="8"/>
        <rFont val="ＭＳ Ｐ明朝"/>
        <family val="1"/>
        <charset val="128"/>
      </rPr>
      <t>　　　　　</t>
    </r>
    <r>
      <rPr>
        <sz val="9"/>
        <color indexed="8"/>
        <rFont val="ＭＳ Ｐ明朝"/>
        <family val="1"/>
        <charset val="128"/>
      </rPr>
      <t>人　　２月前</t>
    </r>
    <r>
      <rPr>
        <u/>
        <sz val="9"/>
        <color indexed="8"/>
        <rFont val="ＭＳ Ｐ明朝"/>
        <family val="1"/>
        <charset val="128"/>
      </rPr>
      <t>　　　　　</t>
    </r>
    <r>
      <rPr>
        <sz val="9"/>
        <color indexed="8"/>
        <rFont val="ＭＳ Ｐ明朝"/>
        <family val="1"/>
        <charset val="128"/>
      </rPr>
      <t>人　　３月前</t>
    </r>
    <r>
      <rPr>
        <u/>
        <sz val="9"/>
        <color indexed="8"/>
        <rFont val="ＭＳ Ｐ明朝"/>
        <family val="1"/>
        <charset val="128"/>
      </rPr>
      <t>　　　　　</t>
    </r>
    <r>
      <rPr>
        <sz val="9"/>
        <color indexed="8"/>
        <rFont val="ＭＳ Ｐ明朝"/>
        <family val="1"/>
        <charset val="128"/>
      </rPr>
      <t>人</t>
    </r>
    <rPh sb="6" eb="8">
      <t>チョクセツ</t>
    </rPh>
    <rPh sb="8" eb="10">
      <t>テイキョウ</t>
    </rPh>
    <rPh sb="10" eb="12">
      <t>ショクイン</t>
    </rPh>
    <rPh sb="13" eb="15">
      <t>ジョウキン</t>
    </rPh>
    <rPh sb="15" eb="17">
      <t>カンサン</t>
    </rPh>
    <rPh sb="17" eb="18">
      <t>ゴ</t>
    </rPh>
    <rPh sb="19" eb="21">
      <t>インスウ</t>
    </rPh>
    <rPh sb="24" eb="25">
      <t>ガツ</t>
    </rPh>
    <rPh sb="25" eb="26">
      <t>マエ</t>
    </rPh>
    <rPh sb="31" eb="32">
      <t>ジン</t>
    </rPh>
    <rPh sb="35" eb="36">
      <t>ガツ</t>
    </rPh>
    <rPh sb="36" eb="37">
      <t>マエ</t>
    </rPh>
    <rPh sb="42" eb="43">
      <t>ジン</t>
    </rPh>
    <rPh sb="46" eb="47">
      <t>ガツ</t>
    </rPh>
    <rPh sb="47" eb="48">
      <t>マエ</t>
    </rPh>
    <rPh sb="53" eb="54">
      <t>ジン</t>
    </rPh>
    <phoneticPr fontId="25"/>
  </si>
  <si>
    <r>
      <t>アの前３月の勤続７年以上の常勤換算後の員数　　１月前</t>
    </r>
    <r>
      <rPr>
        <u/>
        <sz val="9"/>
        <color indexed="8"/>
        <rFont val="ＭＳ Ｐ明朝"/>
        <family val="1"/>
        <charset val="128"/>
      </rPr>
      <t>　　　　　</t>
    </r>
    <r>
      <rPr>
        <sz val="9"/>
        <color indexed="8"/>
        <rFont val="ＭＳ Ｐ明朝"/>
        <family val="1"/>
        <charset val="128"/>
      </rPr>
      <t>人　　２月前</t>
    </r>
    <r>
      <rPr>
        <u/>
        <sz val="9"/>
        <color indexed="8"/>
        <rFont val="ＭＳ Ｐ明朝"/>
        <family val="1"/>
        <charset val="128"/>
      </rPr>
      <t>　　　　　</t>
    </r>
    <r>
      <rPr>
        <sz val="9"/>
        <color indexed="8"/>
        <rFont val="ＭＳ Ｐ明朝"/>
        <family val="1"/>
        <charset val="128"/>
      </rPr>
      <t>人　　３月前</t>
    </r>
    <r>
      <rPr>
        <u/>
        <sz val="9"/>
        <color indexed="8"/>
        <rFont val="ＭＳ Ｐ明朝"/>
        <family val="1"/>
        <charset val="128"/>
      </rPr>
      <t>　　　　　</t>
    </r>
    <r>
      <rPr>
        <sz val="9"/>
        <color indexed="8"/>
        <rFont val="ＭＳ Ｐ明朝"/>
        <family val="1"/>
        <charset val="128"/>
      </rPr>
      <t>人</t>
    </r>
    <rPh sb="6" eb="8">
      <t>キンゾク</t>
    </rPh>
    <rPh sb="9" eb="10">
      <t>ネン</t>
    </rPh>
    <rPh sb="10" eb="12">
      <t>イジョウ</t>
    </rPh>
    <rPh sb="13" eb="15">
      <t>ジョウキン</t>
    </rPh>
    <rPh sb="15" eb="17">
      <t>カンサン</t>
    </rPh>
    <rPh sb="17" eb="18">
      <t>ゴ</t>
    </rPh>
    <rPh sb="19" eb="21">
      <t>インスウ</t>
    </rPh>
    <rPh sb="24" eb="25">
      <t>ガツ</t>
    </rPh>
    <rPh sb="25" eb="26">
      <t>マエ</t>
    </rPh>
    <rPh sb="31" eb="32">
      <t>ジン</t>
    </rPh>
    <rPh sb="35" eb="36">
      <t>ガツ</t>
    </rPh>
    <rPh sb="36" eb="37">
      <t>マエ</t>
    </rPh>
    <rPh sb="42" eb="43">
      <t>ジン</t>
    </rPh>
    <rPh sb="46" eb="47">
      <t>ガツ</t>
    </rPh>
    <rPh sb="47" eb="48">
      <t>マエ</t>
    </rPh>
    <rPh sb="53" eb="54">
      <t>ジン</t>
    </rPh>
    <phoneticPr fontId="25"/>
  </si>
  <si>
    <t>（認知症チームケア推進加算Ⅰ・Ⅱ共通）
  施設における入所者の総数のうち、周囲の者による日常生活に対する注意を必要とする認知症の者（日常生活自立度のランクⅡ、Ⅲ、Ⅳ又はＭに該当する入所者等　以下「対象者」という。）の占める割合が２分の１以上である。</t>
    <rPh sb="16" eb="18">
      <t>キョウツウ</t>
    </rPh>
    <rPh sb="22" eb="24">
      <t>シセツ</t>
    </rPh>
    <rPh sb="28" eb="31">
      <t>ニュウショシャ</t>
    </rPh>
    <rPh sb="32" eb="34">
      <t>ソウスウ</t>
    </rPh>
    <rPh sb="94" eb="95">
      <t>ナド</t>
    </rPh>
    <rPh sb="109" eb="110">
      <t>シ</t>
    </rPh>
    <rPh sb="112" eb="114">
      <t>ワリアイ</t>
    </rPh>
    <rPh sb="116" eb="117">
      <t>ブン</t>
    </rPh>
    <rPh sb="119" eb="121">
      <t>イジョウ</t>
    </rPh>
    <phoneticPr fontId="9"/>
  </si>
  <si>
    <t>①の施設入所時の評価は、①～③及び⑤（厚生労働大臣が定める基準）に適合しているとして市長に届け出た日の属する月及び当該月以降の新規入所者については、当該者の施設入所時に評価を行うこととし、届出の日の属する月の前月に既に入所している者（以下「既入所者」という。）については、介護記録等に基づき、施設入所時に評価を行なっていますか。</t>
    <rPh sb="2" eb="4">
      <t>シセツ</t>
    </rPh>
    <rPh sb="4" eb="6">
      <t>ニュウショ</t>
    </rPh>
    <rPh sb="6" eb="7">
      <t>ジ</t>
    </rPh>
    <rPh sb="8" eb="10">
      <t>ヒョウカ</t>
    </rPh>
    <rPh sb="15" eb="16">
      <t>オヨ</t>
    </rPh>
    <rPh sb="19" eb="21">
      <t>コウセイ</t>
    </rPh>
    <rPh sb="21" eb="23">
      <t>ロウドウ</t>
    </rPh>
    <rPh sb="23" eb="25">
      <t>ダイジン</t>
    </rPh>
    <rPh sb="26" eb="27">
      <t>サダ</t>
    </rPh>
    <rPh sb="29" eb="31">
      <t>キジュン</t>
    </rPh>
    <rPh sb="33" eb="35">
      <t>テキゴウ</t>
    </rPh>
    <rPh sb="42" eb="44">
      <t>シチョウ</t>
    </rPh>
    <rPh sb="45" eb="46">
      <t>トド</t>
    </rPh>
    <rPh sb="47" eb="48">
      <t>デ</t>
    </rPh>
    <rPh sb="49" eb="50">
      <t>ヒ</t>
    </rPh>
    <rPh sb="51" eb="52">
      <t>ゾク</t>
    </rPh>
    <rPh sb="54" eb="55">
      <t>ツキ</t>
    </rPh>
    <rPh sb="55" eb="56">
      <t>オヨ</t>
    </rPh>
    <rPh sb="57" eb="59">
      <t>トウガイ</t>
    </rPh>
    <rPh sb="59" eb="60">
      <t>ツキ</t>
    </rPh>
    <rPh sb="60" eb="62">
      <t>イコウ</t>
    </rPh>
    <rPh sb="63" eb="65">
      <t>シンキ</t>
    </rPh>
    <rPh sb="65" eb="68">
      <t>ニュウショシャ</t>
    </rPh>
    <rPh sb="74" eb="76">
      <t>トウガイ</t>
    </rPh>
    <rPh sb="76" eb="77">
      <t>シャ</t>
    </rPh>
    <rPh sb="78" eb="80">
      <t>シセツ</t>
    </rPh>
    <rPh sb="80" eb="82">
      <t>ニュウショ</t>
    </rPh>
    <rPh sb="82" eb="83">
      <t>トキ</t>
    </rPh>
    <rPh sb="84" eb="86">
      <t>ヒョウカ</t>
    </rPh>
    <rPh sb="87" eb="88">
      <t>オコナ</t>
    </rPh>
    <rPh sb="94" eb="96">
      <t>トドケデ</t>
    </rPh>
    <rPh sb="97" eb="98">
      <t>ヒ</t>
    </rPh>
    <rPh sb="99" eb="100">
      <t>ゾク</t>
    </rPh>
    <rPh sb="102" eb="103">
      <t>ツキ</t>
    </rPh>
    <rPh sb="104" eb="106">
      <t>ゼンゲツ</t>
    </rPh>
    <rPh sb="107" eb="108">
      <t>スデ</t>
    </rPh>
    <rPh sb="109" eb="111">
      <t>ニュウショ</t>
    </rPh>
    <rPh sb="115" eb="116">
      <t>モノ</t>
    </rPh>
    <rPh sb="117" eb="119">
      <t>イカ</t>
    </rPh>
    <rPh sb="120" eb="121">
      <t>スデ</t>
    </rPh>
    <rPh sb="121" eb="124">
      <t>ニュウショシャ</t>
    </rPh>
    <rPh sb="136" eb="138">
      <t>カイゴ</t>
    </rPh>
    <rPh sb="138" eb="140">
      <t>キロク</t>
    </rPh>
    <rPh sb="140" eb="141">
      <t>トウ</t>
    </rPh>
    <rPh sb="142" eb="143">
      <t>モト</t>
    </rPh>
    <rPh sb="146" eb="148">
      <t>シセツ</t>
    </rPh>
    <rPh sb="148" eb="150">
      <t>ニュウショ</t>
    </rPh>
    <rPh sb="150" eb="151">
      <t>ジ</t>
    </rPh>
    <rPh sb="152" eb="154">
      <t>ヒョウカ</t>
    </rPh>
    <rPh sb="155" eb="156">
      <t>オコ</t>
    </rPh>
    <phoneticPr fontId="9"/>
  </si>
  <si>
    <t>ヌ－２ かかりつけ医連携薬剤調整加算（Ⅰ）ロ</t>
    <rPh sb="9" eb="10">
      <t>イ</t>
    </rPh>
    <rPh sb="10" eb="12">
      <t>レンケイ</t>
    </rPh>
    <rPh sb="12" eb="14">
      <t>ヤクザイ</t>
    </rPh>
    <rPh sb="14" eb="16">
      <t>チョウセイ</t>
    </rPh>
    <rPh sb="16" eb="18">
      <t>カサン</t>
    </rPh>
    <phoneticPr fontId="9"/>
  </si>
  <si>
    <t>ヌ－３　かかりつけ医連携薬剤調整加算（Ⅱ）</t>
    <phoneticPr fontId="9"/>
  </si>
  <si>
    <t>ヌ－４　かかりつけ医連携薬剤調整加算（Ⅲ）</t>
    <phoneticPr fontId="9"/>
  </si>
  <si>
    <t>②</t>
    <phoneticPr fontId="9"/>
  </si>
  <si>
    <t>④</t>
    <phoneticPr fontId="9"/>
  </si>
  <si>
    <t>（Ⅰ）
入所者が居宅又は他の社会福祉施設等へ対処する場合、退所後の主治の医師に対して入所者を紹介するに当たっては、、事前に主治の医師と調整し、別紙様式２及び別紙様式13の文書に必要な事項を記載の上、入所者又は主治の医師に交付するとともに、交付した文書の写しを診療録に添付していますか。</t>
    <rPh sb="4" eb="7">
      <t>ニュウショシャ</t>
    </rPh>
    <rPh sb="8" eb="10">
      <t>キョタク</t>
    </rPh>
    <rPh sb="10" eb="11">
      <t>マタ</t>
    </rPh>
    <rPh sb="12" eb="13">
      <t>タ</t>
    </rPh>
    <rPh sb="14" eb="20">
      <t>シャカイフクシシセツ</t>
    </rPh>
    <rPh sb="20" eb="21">
      <t>トウ</t>
    </rPh>
    <rPh sb="22" eb="24">
      <t>タイショ</t>
    </rPh>
    <rPh sb="26" eb="28">
      <t>バアイ</t>
    </rPh>
    <rPh sb="29" eb="38">
      <t>タイショゴノシュジノイシ</t>
    </rPh>
    <rPh sb="39" eb="40">
      <t>タイ</t>
    </rPh>
    <rPh sb="42" eb="45">
      <t>ニュウショシャ</t>
    </rPh>
    <rPh sb="46" eb="48">
      <t>ショウカイ</t>
    </rPh>
    <rPh sb="51" eb="52">
      <t>ア</t>
    </rPh>
    <rPh sb="58" eb="60">
      <t>ジゼン</t>
    </rPh>
    <rPh sb="61" eb="63">
      <t>シュジ</t>
    </rPh>
    <rPh sb="64" eb="66">
      <t>イシ</t>
    </rPh>
    <rPh sb="67" eb="69">
      <t>チョウセイ</t>
    </rPh>
    <rPh sb="71" eb="75">
      <t>ベッシヨウシキ</t>
    </rPh>
    <rPh sb="76" eb="77">
      <t>オヨ</t>
    </rPh>
    <rPh sb="78" eb="82">
      <t>ベッシヨウシキ</t>
    </rPh>
    <rPh sb="85" eb="87">
      <t>ブンショ</t>
    </rPh>
    <rPh sb="88" eb="90">
      <t>ヒツヨウ</t>
    </rPh>
    <rPh sb="91" eb="93">
      <t>ジコウ</t>
    </rPh>
    <rPh sb="94" eb="96">
      <t>キサイ</t>
    </rPh>
    <rPh sb="97" eb="98">
      <t>ウエ</t>
    </rPh>
    <rPh sb="99" eb="103">
      <t>ニュウショシャマタ</t>
    </rPh>
    <rPh sb="104" eb="106">
      <t>シュジ</t>
    </rPh>
    <rPh sb="107" eb="109">
      <t>イシ</t>
    </rPh>
    <rPh sb="110" eb="112">
      <t>コウフ</t>
    </rPh>
    <rPh sb="119" eb="121">
      <t>コウフ</t>
    </rPh>
    <rPh sb="123" eb="125">
      <t>ブンショ</t>
    </rPh>
    <rPh sb="126" eb="127">
      <t>ウツ</t>
    </rPh>
    <rPh sb="129" eb="132">
      <t>シンリョウロク</t>
    </rPh>
    <rPh sb="133" eb="135">
      <t>テンプ</t>
    </rPh>
    <phoneticPr fontId="9"/>
  </si>
  <si>
    <t>（Ⅱ）
問3の場合、当該医療機関に対して、入所者を紹介するに当たっては、別紙様式13の文書に必要な事項を記載の上、医療機関に交付するとともに、交付した文書の写しを診療録に添付していますか。</t>
    <rPh sb="4" eb="5">
      <t>トイ</t>
    </rPh>
    <rPh sb="30" eb="31">
      <t>ア</t>
    </rPh>
    <phoneticPr fontId="9"/>
  </si>
  <si>
    <t>入所前に内服を開始して４週間以上経過した内服薬が６種類以上処方されていたものを対象としている。なお、頓服薬は内服薬の種類数から除外している。</t>
    <rPh sb="4" eb="6">
      <t>ナイフク</t>
    </rPh>
    <rPh sb="7" eb="9">
      <t>カイシ</t>
    </rPh>
    <rPh sb="12" eb="16">
      <t>シュウカンイジョウ</t>
    </rPh>
    <rPh sb="16" eb="18">
      <t>ケイカ</t>
    </rPh>
    <rPh sb="39" eb="41">
      <t>タイショウ</t>
    </rPh>
    <rPh sb="50" eb="53">
      <t>トンプクヤク</t>
    </rPh>
    <rPh sb="54" eb="57">
      <t>ナイフクヤク</t>
    </rPh>
    <rPh sb="58" eb="61">
      <t>シュルイスウ</t>
    </rPh>
    <rPh sb="63" eb="65">
      <t>ジョガイ</t>
    </rPh>
    <phoneticPr fontId="9"/>
  </si>
  <si>
    <t>⑤</t>
    <phoneticPr fontId="9"/>
  </si>
  <si>
    <t>【リハビリテーションマネジメント計画書情報加算（Ⅰ）（Ⅱ）共通】
必要に応じてリハビリテーション計画の内容を見直す等、リハビリテーションの実施に当たって、①の情報その他リハビリテーションの適切かつ有効な実施のために必要な情報を活用していますか。</t>
    <rPh sb="33" eb="35">
      <t>ヒツヨウ</t>
    </rPh>
    <rPh sb="36" eb="37">
      <t>オウ</t>
    </rPh>
    <rPh sb="48" eb="50">
      <t>ケイカク</t>
    </rPh>
    <rPh sb="51" eb="53">
      <t>ナイヨウ</t>
    </rPh>
    <rPh sb="54" eb="56">
      <t>ミナオ</t>
    </rPh>
    <rPh sb="57" eb="58">
      <t>トウ</t>
    </rPh>
    <rPh sb="69" eb="71">
      <t>ジッシ</t>
    </rPh>
    <rPh sb="72" eb="73">
      <t>ア</t>
    </rPh>
    <rPh sb="83" eb="84">
      <t>タ</t>
    </rPh>
    <rPh sb="94" eb="96">
      <t>テキセツ</t>
    </rPh>
    <rPh sb="113" eb="115">
      <t>カツヨウ</t>
    </rPh>
    <phoneticPr fontId="9"/>
  </si>
  <si>
    <t>【リハビリテーションマネジメント計画書情報加算（Ⅰ）のみ】
④で共有した情報を踏まえ、必要に応じてリハビリテーション計画の見直しを行い、当該見直しの内容について、関係職種の間で共有していますか。</t>
    <phoneticPr fontId="9"/>
  </si>
  <si>
    <t>次のいずれかに適合していますか。
ａ　加算（Ⅰ）の①の確認の結果、褥瘡が認められた入所者について、当該褥瘡が治癒したこと。
ｂ　加算（Ⅰ）の①の評価の結果、施設入所時に褥瘡が発生するリスクがあるとされた入所者について、褥瘡の発生のないこと。</t>
    <rPh sb="0" eb="1">
      <t>ツギ</t>
    </rPh>
    <rPh sb="7" eb="9">
      <t>テキゴウ</t>
    </rPh>
    <rPh sb="19" eb="21">
      <t>カサン</t>
    </rPh>
    <rPh sb="72" eb="74">
      <t>ヒョウカ</t>
    </rPh>
    <phoneticPr fontId="9"/>
  </si>
  <si>
    <t>（別紙29－2）</t>
    <phoneticPr fontId="25"/>
  </si>
  <si>
    <t>３５％以上</t>
    <rPh sb="3" eb="5">
      <t>イジョウ</t>
    </rPh>
    <phoneticPr fontId="25"/>
  </si>
  <si>
    <t>１５％以上３５％未満</t>
    <rPh sb="3" eb="5">
      <t>イジョウ</t>
    </rPh>
    <phoneticPr fontId="25"/>
  </si>
  <si>
    <t>１５％未満</t>
    <phoneticPr fontId="25"/>
  </si>
  <si>
    <t>理学療法士等が前３月間に勤務すべき時間（注１８,２０）</t>
    <rPh sb="7" eb="8">
      <t>マエ</t>
    </rPh>
    <rPh sb="9" eb="10">
      <t>ツキ</t>
    </rPh>
    <rPh sb="10" eb="11">
      <t>カン</t>
    </rPh>
    <phoneticPr fontId="25"/>
  </si>
  <si>
    <t>３以上かつ社会福祉士１以上</t>
    <rPh sb="1" eb="3">
      <t>イジョウ</t>
    </rPh>
    <rPh sb="5" eb="7">
      <t>シャカイ</t>
    </rPh>
    <rPh sb="7" eb="10">
      <t>フクシシ</t>
    </rPh>
    <rPh sb="11" eb="13">
      <t>イジョウ</t>
    </rPh>
    <phoneticPr fontId="25"/>
  </si>
  <si>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5"/>
  </si>
  <si>
    <t>　医師の詳細な指示の実施（注２８）</t>
    <rPh sb="1" eb="3">
      <t>イシ</t>
    </rPh>
    <rPh sb="4" eb="6">
      <t>ショウサイ</t>
    </rPh>
    <rPh sb="7" eb="9">
      <t>シジ</t>
    </rPh>
    <phoneticPr fontId="25"/>
  </si>
  <si>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5"/>
  </si>
  <si>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5"/>
  </si>
  <si>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5"/>
  </si>
  <si>
    <t>令和８年度　運営状況点検書</t>
    <rPh sb="0" eb="2">
      <t>レイワ</t>
    </rPh>
    <rPh sb="3" eb="5">
      <t>ネンド</t>
    </rPh>
    <phoneticPr fontId="9"/>
  </si>
  <si>
    <t>栄養管理に係る減算をしていない場合に限り、当該加算を算定していますか</t>
    <rPh sb="0" eb="4">
      <t>エイヨウカンリ</t>
    </rPh>
    <rPh sb="5" eb="6">
      <t>カカ</t>
    </rPh>
    <rPh sb="7" eb="9">
      <t>ゲンサン</t>
    </rPh>
    <rPh sb="15" eb="17">
      <t>バアイ</t>
    </rPh>
    <rPh sb="18" eb="19">
      <t>カギ</t>
    </rPh>
    <rPh sb="21" eb="23">
      <t>トウガイ</t>
    </rPh>
    <rPh sb="23" eb="25">
      <t>カサン</t>
    </rPh>
    <rPh sb="26" eb="28">
      <t>サンテイ</t>
    </rPh>
    <phoneticPr fontId="9"/>
  </si>
  <si>
    <t>（Ⅱ）
入所者が退所し、医療機関に入院する場合において、当該医療機関に対して、当該入所者の同意を得て、当該入所者の心身の状況、生活歴等の情報を提供した上で、当該入所者の紹介を行った場合に、１回に限り、算定していますか。</t>
    <rPh sb="75" eb="76">
      <t>ウエ</t>
    </rPh>
    <rPh sb="78" eb="83">
      <t>トウガイニュウショシャ</t>
    </rPh>
    <rPh sb="84" eb="86">
      <t>ショウカイ</t>
    </rPh>
    <rPh sb="87" eb="88">
      <t>オコナ</t>
    </rPh>
    <phoneticPr fontId="9"/>
  </si>
  <si>
    <t>退所時に介護老人保健施設の医師が診療に基づき、指定訪問看護、指定定期巡回・随時対応型訪問介護看護（訪問看護サービスを行う場合に限る。）又は指定複合型サービス（看護サービスを行う場合に限る。）の利用が必要であると認め、当該入所者の選定する指定訪問看護ステーション等に対して当該入所者の同意を得て、訪問看護指示書を交付した場合に、入所者１人につき１回を限度に算定していますか。</t>
    <rPh sb="6" eb="10">
      <t>ロウジンホケン</t>
    </rPh>
    <rPh sb="10" eb="12">
      <t>シセツ</t>
    </rPh>
    <rPh sb="96" eb="98">
      <t>リヨウ</t>
    </rPh>
    <phoneticPr fontId="9"/>
  </si>
  <si>
    <t>（Ⅱ）
診断名及び診断に至った根拠、診断を行った日、実施した投薬、検査、注射、処置の内容等（近隣の医療機関と連携し実施した検査等を含む。）を診療録に記載していますか。また、抗菌薬の使用に当たっては、薬剤耐性菌にも配慮するとともに、肺炎、尿路感染症及び帯状疱疹の検査・診断･治療に関するガイドライン等を参考にしていますか。</t>
    <rPh sb="4" eb="6">
      <t>シンダン</t>
    </rPh>
    <rPh sb="6" eb="7">
      <t>ナ</t>
    </rPh>
    <rPh sb="7" eb="8">
      <t>オヨ</t>
    </rPh>
    <rPh sb="9" eb="11">
      <t>シンダン</t>
    </rPh>
    <rPh sb="12" eb="13">
      <t>イタ</t>
    </rPh>
    <rPh sb="15" eb="17">
      <t>コンキョ</t>
    </rPh>
    <rPh sb="46" eb="48">
      <t>キンリン</t>
    </rPh>
    <rPh sb="49" eb="51">
      <t>イリョウ</t>
    </rPh>
    <rPh sb="51" eb="53">
      <t>キカン</t>
    </rPh>
    <rPh sb="54" eb="56">
      <t>レンケイ</t>
    </rPh>
    <rPh sb="57" eb="59">
      <t>ジッシ</t>
    </rPh>
    <rPh sb="61" eb="64">
      <t>ケンサトウ</t>
    </rPh>
    <rPh sb="65" eb="66">
      <t>フク</t>
    </rPh>
    <rPh sb="86" eb="88">
      <t>コウキン</t>
    </rPh>
    <rPh sb="88" eb="89">
      <t>ヤク</t>
    </rPh>
    <rPh sb="90" eb="92">
      <t>シヨウ</t>
    </rPh>
    <rPh sb="93" eb="94">
      <t>ア</t>
    </rPh>
    <rPh sb="99" eb="101">
      <t>ヤクザイ</t>
    </rPh>
    <rPh sb="101" eb="104">
      <t>タイセイキン</t>
    </rPh>
    <rPh sb="106" eb="108">
      <t>ハイリョ</t>
    </rPh>
    <rPh sb="115" eb="117">
      <t>ハイエン</t>
    </rPh>
    <rPh sb="118" eb="120">
      <t>ニョウロ</t>
    </rPh>
    <rPh sb="120" eb="123">
      <t>カンセンショウ</t>
    </rPh>
    <rPh sb="123" eb="124">
      <t>オヨ</t>
    </rPh>
    <rPh sb="125" eb="127">
      <t>タイジョウ</t>
    </rPh>
    <rPh sb="127" eb="129">
      <t>ホウシン</t>
    </rPh>
    <rPh sb="130" eb="132">
      <t>ケンサ</t>
    </rPh>
    <rPh sb="133" eb="135">
      <t>シンダン</t>
    </rPh>
    <rPh sb="136" eb="138">
      <t>チリョウ</t>
    </rPh>
    <rPh sb="139" eb="140">
      <t>カン</t>
    </rPh>
    <rPh sb="148" eb="149">
      <t>トウ</t>
    </rPh>
    <rPh sb="150" eb="152">
      <t>サンコウ</t>
    </rPh>
    <phoneticPr fontId="9"/>
  </si>
  <si>
    <r>
      <t xml:space="preserve">Ⅱ運営に関する基準（２）①・④・⑤・⑥・⑦・⑨・⑩・⑮のいずれかに×が記載された。
</t>
    </r>
    <r>
      <rPr>
        <b/>
        <sz val="10"/>
        <rFont val="ＭＳ 明朝"/>
        <family val="1"/>
        <charset val="128"/>
      </rPr>
      <t>※「○」の場合は、改善計画書を相模原市長に提出し、事実が生じた月の翌月から減算をし、事実が生じた月から３月後に改善報告書を相模原市長に提出して、改善が確認できるまで減算が続きます。</t>
    </r>
    <rPh sb="1" eb="3">
      <t>ウンエイ</t>
    </rPh>
    <rPh sb="4" eb="5">
      <t>カン</t>
    </rPh>
    <rPh sb="7" eb="9">
      <t>キジュン</t>
    </rPh>
    <rPh sb="35" eb="37">
      <t>キサイ</t>
    </rPh>
    <rPh sb="60" eb="61">
      <t>シ</t>
    </rPh>
    <rPh sb="61" eb="62">
      <t>チョウ</t>
    </rPh>
    <rPh sb="67" eb="69">
      <t>ジジツ</t>
    </rPh>
    <rPh sb="70" eb="71">
      <t>ショウ</t>
    </rPh>
    <rPh sb="73" eb="74">
      <t>ツキ</t>
    </rPh>
    <rPh sb="84" eb="86">
      <t>ジジツ</t>
    </rPh>
    <rPh sb="87" eb="88">
      <t>ショウ</t>
    </rPh>
    <rPh sb="90" eb="91">
      <t>ツキ</t>
    </rPh>
    <rPh sb="103" eb="106">
      <t>サガミハラ</t>
    </rPh>
    <rPh sb="106" eb="107">
      <t>シ</t>
    </rPh>
    <rPh sb="107" eb="108">
      <t>チョウ</t>
    </rPh>
    <rPh sb="124" eb="126">
      <t>ゲンサン</t>
    </rPh>
    <phoneticPr fontId="9"/>
  </si>
  <si>
    <t>　処遇改善加算加算Ⅳを算定する場合に見込まれる加算額の２分の１以上を基本給又は決まって毎月支払われる手当（基本給等）の改善に充てている。</t>
    <phoneticPr fontId="9"/>
  </si>
  <si>
    <t>　キャリアパス要件Ⅰ（任用要件・賃金体系の整備等）の内容を書面で整備し、全ての介護職員に周知している。</t>
    <phoneticPr fontId="9"/>
  </si>
  <si>
    <t>※周知時期</t>
  </si>
  <si>
    <t>（記入してください）</t>
    <rPh sb="1" eb="3">
      <t>キニュウ</t>
    </rPh>
    <phoneticPr fontId="9"/>
  </si>
  <si>
    <t>※周知方法</t>
  </si>
  <si>
    <t>　キャリアパス要件Ⅱ（研修の実施等）を全ての介護職員に周知している。</t>
    <phoneticPr fontId="9"/>
  </si>
  <si>
    <t>　キャリアパス要件Ⅲ（昇給の仕組みの整備等）の内容を書面で整備し、全ての介護職員に周知している。</t>
    <phoneticPr fontId="9"/>
  </si>
  <si>
    <t>　キャリアパス要件Ⅳ（改善後の年額賃金要件）として、経験・技能のある介護職員のうち、１人以上は、賃金改善後の賃金の見込額（処遇改善加算を算定し実施される賃金改善の見込額を含む）が年額440万円以上となっている。ただし、例外的に当該賃金改善が困難な場合であって、合理的な説明がある場合はこの限りではない。</t>
    <rPh sb="61" eb="67">
      <t>ショグウカイゼンカサン</t>
    </rPh>
    <phoneticPr fontId="9"/>
  </si>
  <si>
    <t>　職場環境要件として、職場環境等の改善に係る取組として、「入職促進に向けた取組」、「資質の向上やキャリアアップに向けた支援」、「両立支援・多様な働き方の推進」、「腰痛を含む心身の健康管理」及び「やりがい・働きがいの醸成」の区分ごとに２以上の取組を実施している。また、「生産性向上（業務改善及び働く環境改善）のための取組」のうち３以上の取組（必須項目を含む）を実施している（ただし、生産性向上推進体制加算を算定している場合を除くほか、小規模事業者は協働化を通じた職場環境の改善に向けた取組のみの実施で可）。加えて、取組についてホームページへの掲載等により公表している。</t>
    <rPh sb="172" eb="174">
      <t>コウモク</t>
    </rPh>
    <rPh sb="175" eb="176">
      <t>フク</t>
    </rPh>
    <rPh sb="211" eb="212">
      <t>ノゾ</t>
    </rPh>
    <rPh sb="249" eb="250">
      <t>カ</t>
    </rPh>
    <rPh sb="252" eb="253">
      <t>クワ</t>
    </rPh>
    <phoneticPr fontId="9"/>
  </si>
  <si>
    <t>　キャリアパス要件Ⅴ（介護福祉士等の配置要件）として、サービス種類ごとに、「サービス提供体制強化加算」、「特定事業所加算」、「入居継続支援加算」又は「日常生活継続支援加算」の各区分の届出を行っている。</t>
    <rPh sb="79" eb="81">
      <t>ケイゾク</t>
    </rPh>
    <phoneticPr fontId="9"/>
  </si>
  <si>
    <t>ラ　介護職員等処遇改善加算(Ⅰ)イ・ロ</t>
    <phoneticPr fontId="9"/>
  </si>
  <si>
    <t>ラー２　介護職員等処遇改善加算(Ⅱ)イ・ロ</t>
    <rPh sb="4" eb="6">
      <t>カイゴ</t>
    </rPh>
    <rPh sb="6" eb="8">
      <t>ショクイン</t>
    </rPh>
    <rPh sb="8" eb="9">
      <t>トウ</t>
    </rPh>
    <rPh sb="9" eb="11">
      <t>ショグウ</t>
    </rPh>
    <rPh sb="11" eb="13">
      <t>カイゼン</t>
    </rPh>
    <rPh sb="13" eb="15">
      <t>カサン</t>
    </rPh>
    <phoneticPr fontId="9"/>
  </si>
  <si>
    <t>　職場環境要件として、職場環境等の改善に係る取組として、「入職促進に向けた取組」、「資質の向上やキャリアアップに向けた支援」、「両立支援・多様な働き方の推進」、「腰痛を含む心身の健康管理」及び「やりがい・働きがいの醸成」の区分ごとに１以上の取組を実施している。また、「生産性向上（業務改善及び働く環境改善）のための取組」のうち２以上の取組（必須項目を含む）を実施している（ただし、生産性向上推進体制加算を算定している場合を除くほか、小規模事業者は協働化を通じた職場環境の改善に向けた取組のみの実施で可）。</t>
    <rPh sb="172" eb="174">
      <t>コウモク</t>
    </rPh>
    <rPh sb="175" eb="176">
      <t>フク</t>
    </rPh>
    <rPh sb="211" eb="212">
      <t>ノゾ</t>
    </rPh>
    <rPh sb="249" eb="250">
      <t>カ</t>
    </rPh>
    <phoneticPr fontId="9"/>
  </si>
  <si>
    <r>
      <rPr>
        <b/>
        <sz val="10"/>
        <rFont val="BIZ UDPゴシック"/>
        <family val="3"/>
        <charset val="128"/>
      </rPr>
      <t>　【Ⅰ（ロ）のみ】</t>
    </r>
    <r>
      <rPr>
        <sz val="10"/>
        <rFont val="ＭＳ Ｐ明朝"/>
        <family val="1"/>
        <charset val="128"/>
      </rPr>
      <t xml:space="preserve">
　令和８年度特例要件として、生産性向上や協働化に係る以下のいずれかの取組を行っている。
（ア）ケアプランデータ連携システム（厚生労働省がケアプランデータ連携システムと同等の機能とセキュリティを有するシステムとして認めたものを含む。）を利用している。もしくは、現時点で利用していない場合、令和９年３月末までに利用することを誓約している。
（イ）生産性向上推進体制加算Ⅰ又はⅡを算定している。もしくは、現時点で利用していない場合、令和９年３月末までに算定することを誓約している。
（ウ）介護サービス事業所等が所属する法人が、社会福祉法（昭和26 年法律第45 号）第128 条第１号イに規定する社会福祉連携推進法人（以下単に「社会福祉連携推進法人」という。）に所属している。</t>
    </r>
    <rPh sb="11" eb="13">
      <t>レイワ</t>
    </rPh>
    <rPh sb="14" eb="16">
      <t>ネンド</t>
    </rPh>
    <rPh sb="16" eb="18">
      <t>トクレイ</t>
    </rPh>
    <rPh sb="18" eb="20">
      <t>ヨウケン</t>
    </rPh>
    <rPh sb="36" eb="38">
      <t>イカ</t>
    </rPh>
    <rPh sb="139" eb="142">
      <t>ゲンジテン</t>
    </rPh>
    <rPh sb="143" eb="145">
      <t>リヨウ</t>
    </rPh>
    <rPh sb="150" eb="152">
      <t>バアイ</t>
    </rPh>
    <rPh sb="233" eb="235">
      <t>サンテイ</t>
    </rPh>
    <phoneticPr fontId="9"/>
  </si>
  <si>
    <r>
      <rPr>
        <b/>
        <sz val="10"/>
        <rFont val="BIZ UDPゴシック"/>
        <family val="3"/>
        <charset val="128"/>
      </rPr>
      <t>　【Ⅱ（ロ）のみ】</t>
    </r>
    <r>
      <rPr>
        <sz val="10"/>
        <rFont val="ＭＳ Ｐ明朝"/>
        <family val="1"/>
        <charset val="128"/>
      </rPr>
      <t xml:space="preserve">
　令和８年度特例要件として、生産性向上や協働化に係る以下のいずれかの取組を行っている。
（ア）ケアプランデータ連携システム（厚生労働省がケアプランデータ連携システムと同等の機能とセキュリティを有するシステムとして認めたものを含む。）を利用している。もしくは、現時点で利用していない場合、令和９年３月末までに利用することを誓約している。
（イ）生産性向上推進体制加算Ⅰ又はⅡを算定している。もしくは、現時点で利用していない場合、令和９年３月末までに算定することを誓約している。
（ウ）介護サービス事業所等が所属する法人が、社会福祉法（昭和26 年法律第45 号）第128 条第１号イに規定する社会福祉連携推進法人（以下単に「社会福祉連携推進法人」という。）に所属している。</t>
    </r>
    <rPh sb="11" eb="13">
      <t>レイワ</t>
    </rPh>
    <rPh sb="14" eb="16">
      <t>ネンド</t>
    </rPh>
    <rPh sb="16" eb="18">
      <t>トクレイ</t>
    </rPh>
    <rPh sb="18" eb="20">
      <t>ヨウケン</t>
    </rPh>
    <rPh sb="36" eb="38">
      <t>イカ</t>
    </rPh>
    <rPh sb="139" eb="142">
      <t>ゲンジテン</t>
    </rPh>
    <rPh sb="143" eb="145">
      <t>リヨウ</t>
    </rPh>
    <rPh sb="150" eb="152">
      <t>バアイ</t>
    </rPh>
    <rPh sb="233" eb="235">
      <t>サンテイ</t>
    </rPh>
    <phoneticPr fontId="9"/>
  </si>
  <si>
    <t>定期的に業務改善計画の見直しを行い、必要に応じて業務改善計画の変更を行うよう努めている。</t>
    <rPh sb="0" eb="3">
      <t>テイキテキ</t>
    </rPh>
    <rPh sb="4" eb="10">
      <t>ギョウムカイゼンケイカク</t>
    </rPh>
    <rPh sb="11" eb="13">
      <t>ミナオ</t>
    </rPh>
    <rPh sb="15" eb="16">
      <t>オコナ</t>
    </rPh>
    <rPh sb="18" eb="20">
      <t>ヒツヨウ</t>
    </rPh>
    <rPh sb="21" eb="22">
      <t>オウ</t>
    </rPh>
    <rPh sb="24" eb="26">
      <t>ギョウム</t>
    </rPh>
    <rPh sb="26" eb="28">
      <t>カイゼン</t>
    </rPh>
    <rPh sb="28" eb="30">
      <t>ケイカク</t>
    </rPh>
    <rPh sb="31" eb="33">
      <t>ヘンコウ</t>
    </rPh>
    <rPh sb="34" eb="35">
      <t>オコナ</t>
    </rPh>
    <rPh sb="38" eb="39">
      <t>ツト</t>
    </rPh>
    <phoneticPr fontId="9"/>
  </si>
  <si>
    <t>当該入所者の服薬情報等の情報を公益社団法人国民健康保険中央会に提出し、処方に当たって、当該情報その他薬物療法の適切かつ有効な実施のために必要な情報を活用していますか。</t>
    <rPh sb="0" eb="5">
      <t>トウガイニュウショシャ</t>
    </rPh>
    <rPh sb="6" eb="8">
      <t>フクヤク</t>
    </rPh>
    <rPh sb="8" eb="10">
      <t>ジョウホウ</t>
    </rPh>
    <rPh sb="10" eb="11">
      <t>トウ</t>
    </rPh>
    <rPh sb="12" eb="14">
      <t>ジョウホウ</t>
    </rPh>
    <rPh sb="15" eb="17">
      <t>コウエキ</t>
    </rPh>
    <rPh sb="17" eb="19">
      <t>シャダン</t>
    </rPh>
    <rPh sb="19" eb="21">
      <t>ホウジン</t>
    </rPh>
    <rPh sb="21" eb="23">
      <t>コクミン</t>
    </rPh>
    <rPh sb="23" eb="25">
      <t>ケンコウ</t>
    </rPh>
    <rPh sb="25" eb="27">
      <t>ホケン</t>
    </rPh>
    <rPh sb="27" eb="30">
      <t>チュウオウカイ</t>
    </rPh>
    <rPh sb="31" eb="33">
      <t>テイシュツ</t>
    </rPh>
    <rPh sb="35" eb="37">
      <t>ショホウ</t>
    </rPh>
    <rPh sb="38" eb="39">
      <t>ア</t>
    </rPh>
    <rPh sb="43" eb="47">
      <t>トウガイジョウホウ</t>
    </rPh>
    <rPh sb="50" eb="52">
      <t>ヤクブツ</t>
    </rPh>
    <rPh sb="52" eb="54">
      <t>リョウホウ</t>
    </rPh>
    <rPh sb="55" eb="57">
      <t>テキセツ</t>
    </rPh>
    <rPh sb="74" eb="76">
      <t>カツヨウ</t>
    </rPh>
    <phoneticPr fontId="9"/>
  </si>
  <si>
    <t>【リハビリテーションマネジメント計画書情報加算（Ⅰ）（Ⅱ）共通】
入所者ごとのリハビリテーション計画書の内容等の情報を公益社団法人国民健康保険中央会に提出していますか。</t>
    <rPh sb="29" eb="31">
      <t>キョウツウ</t>
    </rPh>
    <rPh sb="33" eb="36">
      <t>ニュウショシャ</t>
    </rPh>
    <rPh sb="48" eb="51">
      <t>ケイカクショ</t>
    </rPh>
    <rPh sb="52" eb="54">
      <t>ナイヨウ</t>
    </rPh>
    <rPh sb="54" eb="55">
      <t>トウ</t>
    </rPh>
    <rPh sb="56" eb="58">
      <t>ジョウホウ</t>
    </rPh>
    <rPh sb="59" eb="61">
      <t>コウエキ</t>
    </rPh>
    <rPh sb="61" eb="63">
      <t>シャダン</t>
    </rPh>
    <rPh sb="63" eb="65">
      <t>ホウジン</t>
    </rPh>
    <rPh sb="65" eb="67">
      <t>コクミン</t>
    </rPh>
    <rPh sb="67" eb="69">
      <t>ケンコウ</t>
    </rPh>
    <rPh sb="69" eb="71">
      <t>ホケン</t>
    </rPh>
    <rPh sb="71" eb="74">
      <t>チュウオウカイ</t>
    </rPh>
    <rPh sb="75" eb="77">
      <t>テイシュツ</t>
    </rPh>
    <phoneticPr fontId="9"/>
  </si>
  <si>
    <t>原則として入所者全員を対象として入所者ごとに、施設入所時に褥瘡の有無を確認するとともに、褥瘡の発生と関連のあるリスクについて、施設入所時に評価し、その後少なくとも３月に１回評価するとともに、褥瘡の確認及び評価結果等の情報を公益社団法人国民健康保険中央会に提出し、褥瘡管理の実施に当たって、当該情報その他褥瘡管理の適切かつ有効な実施のために必要な情報を活用していますか。</t>
    <rPh sb="0" eb="2">
      <t>ゲンソク</t>
    </rPh>
    <rPh sb="5" eb="8">
      <t>ニュウショシャ</t>
    </rPh>
    <rPh sb="8" eb="10">
      <t>ゼンイン</t>
    </rPh>
    <rPh sb="11" eb="13">
      <t>タイショウ</t>
    </rPh>
    <rPh sb="16" eb="19">
      <t>ニュウショシャ</t>
    </rPh>
    <rPh sb="23" eb="28">
      <t>シセツニュウショジ</t>
    </rPh>
    <rPh sb="29" eb="31">
      <t>ジョクソウ</t>
    </rPh>
    <rPh sb="32" eb="34">
      <t>ウム</t>
    </rPh>
    <rPh sb="35" eb="37">
      <t>カクニン</t>
    </rPh>
    <rPh sb="63" eb="65">
      <t>シセツ</t>
    </rPh>
    <rPh sb="65" eb="67">
      <t>ニュウショ</t>
    </rPh>
    <rPh sb="67" eb="68">
      <t>ジ</t>
    </rPh>
    <rPh sb="69" eb="71">
      <t>ヒョウカ</t>
    </rPh>
    <rPh sb="75" eb="76">
      <t>ゴ</t>
    </rPh>
    <rPh sb="76" eb="77">
      <t>スク</t>
    </rPh>
    <rPh sb="82" eb="83">
      <t>ツキ</t>
    </rPh>
    <rPh sb="85" eb="86">
      <t>カイ</t>
    </rPh>
    <rPh sb="86" eb="88">
      <t>ヒョウカ</t>
    </rPh>
    <rPh sb="95" eb="97">
      <t>ジョクソウ</t>
    </rPh>
    <rPh sb="98" eb="100">
      <t>カクニン</t>
    </rPh>
    <rPh sb="100" eb="101">
      <t>オヨ</t>
    </rPh>
    <rPh sb="102" eb="104">
      <t>ヒョウカ</t>
    </rPh>
    <rPh sb="104" eb="106">
      <t>ケッカ</t>
    </rPh>
    <rPh sb="106" eb="107">
      <t>トウ</t>
    </rPh>
    <rPh sb="108" eb="110">
      <t>ジョウホウ</t>
    </rPh>
    <rPh sb="127" eb="129">
      <t>テイシュツ</t>
    </rPh>
    <rPh sb="131" eb="135">
      <t>ジョクソウカンリ</t>
    </rPh>
    <rPh sb="136" eb="138">
      <t>ジッシ</t>
    </rPh>
    <rPh sb="139" eb="140">
      <t>ア</t>
    </rPh>
    <rPh sb="144" eb="146">
      <t>トウガイ</t>
    </rPh>
    <rPh sb="146" eb="148">
      <t>ジョウホウ</t>
    </rPh>
    <rPh sb="150" eb="151">
      <t>タ</t>
    </rPh>
    <rPh sb="151" eb="155">
      <t>ジョクソウカンリ</t>
    </rPh>
    <rPh sb="156" eb="158">
      <t>テキセツ</t>
    </rPh>
    <rPh sb="175" eb="177">
      <t>カツヨウ</t>
    </rPh>
    <phoneticPr fontId="9"/>
  </si>
  <si>
    <t>入所者ごとに、要介護状態の改善の見込みについて、医師又は医師と連携した看護師が施設入所時に評価し、その後少なくとも３月に１回評価するとともに、その評価結果等の情報を公益社団法人国民健康保険中央会に提出し、排せつ支援の実施に当たって、当該情報その他排せつ支援の適切かつ有効な実施のために必要な情報を活用していますか。</t>
    <rPh sb="0" eb="3">
      <t>ニュウショシャ</t>
    </rPh>
    <rPh sb="7" eb="10">
      <t>ヨウカイゴ</t>
    </rPh>
    <rPh sb="10" eb="12">
      <t>ジョウタイ</t>
    </rPh>
    <rPh sb="13" eb="15">
      <t>カイゼン</t>
    </rPh>
    <rPh sb="16" eb="18">
      <t>ミコ</t>
    </rPh>
    <rPh sb="24" eb="26">
      <t>イシ</t>
    </rPh>
    <rPh sb="26" eb="27">
      <t>マタ</t>
    </rPh>
    <rPh sb="28" eb="30">
      <t>イシ</t>
    </rPh>
    <rPh sb="31" eb="33">
      <t>レンケイ</t>
    </rPh>
    <rPh sb="35" eb="38">
      <t>カンゴシ</t>
    </rPh>
    <rPh sb="39" eb="41">
      <t>シセツ</t>
    </rPh>
    <rPh sb="41" eb="43">
      <t>ニュウショ</t>
    </rPh>
    <rPh sb="43" eb="44">
      <t>ジ</t>
    </rPh>
    <rPh sb="45" eb="47">
      <t>ヒョウカ</t>
    </rPh>
    <rPh sb="51" eb="52">
      <t>ゴ</t>
    </rPh>
    <rPh sb="52" eb="53">
      <t>スク</t>
    </rPh>
    <rPh sb="58" eb="59">
      <t>ツキ</t>
    </rPh>
    <rPh sb="61" eb="62">
      <t>カイ</t>
    </rPh>
    <rPh sb="62" eb="64">
      <t>ヒョウカ</t>
    </rPh>
    <rPh sb="73" eb="75">
      <t>ヒョウカ</t>
    </rPh>
    <rPh sb="75" eb="77">
      <t>ケッカ</t>
    </rPh>
    <rPh sb="77" eb="78">
      <t>トウ</t>
    </rPh>
    <rPh sb="79" eb="81">
      <t>ジョウホウ</t>
    </rPh>
    <rPh sb="98" eb="100">
      <t>テイシュツ</t>
    </rPh>
    <rPh sb="102" eb="103">
      <t>ハイ</t>
    </rPh>
    <rPh sb="105" eb="107">
      <t>シエン</t>
    </rPh>
    <rPh sb="108" eb="110">
      <t>ジッシ</t>
    </rPh>
    <rPh sb="111" eb="112">
      <t>ア</t>
    </rPh>
    <rPh sb="116" eb="120">
      <t>トウガイジョウホウ</t>
    </rPh>
    <rPh sb="122" eb="123">
      <t>タ</t>
    </rPh>
    <rPh sb="123" eb="124">
      <t>ハイ</t>
    </rPh>
    <rPh sb="126" eb="128">
      <t>シエン</t>
    </rPh>
    <rPh sb="129" eb="131">
      <t>テキセツ</t>
    </rPh>
    <rPh sb="148" eb="150">
      <t>カツヨウ</t>
    </rPh>
    <phoneticPr fontId="9"/>
  </si>
  <si>
    <t>医師が入所者ごとに、施設入所時に自立支援に係る医学的評価を行い、その後少なくとも３月に１回医学的評価の見直しを行うとともに、その医学的評価の結果等の情報を公益社団法人国民健康保険中央会に提出し、自立支援の促進に当たって、当該情報その他自立支援の適切かつ有効な実施のために必要な情報を活用していますか。</t>
    <rPh sb="0" eb="2">
      <t>イシ</t>
    </rPh>
    <rPh sb="3" eb="6">
      <t>ニュウショシャ</t>
    </rPh>
    <rPh sb="10" eb="12">
      <t>シセツ</t>
    </rPh>
    <rPh sb="12" eb="14">
      <t>ニュウショ</t>
    </rPh>
    <rPh sb="14" eb="15">
      <t>ジ</t>
    </rPh>
    <rPh sb="16" eb="18">
      <t>ジリツ</t>
    </rPh>
    <rPh sb="18" eb="20">
      <t>シエン</t>
    </rPh>
    <rPh sb="21" eb="22">
      <t>カカ</t>
    </rPh>
    <rPh sb="23" eb="26">
      <t>イガクテキ</t>
    </rPh>
    <rPh sb="26" eb="28">
      <t>ヒョウカ</t>
    </rPh>
    <rPh sb="29" eb="30">
      <t>オコナ</t>
    </rPh>
    <rPh sb="34" eb="36">
      <t>ゴスク</t>
    </rPh>
    <rPh sb="41" eb="42">
      <t>ツキ</t>
    </rPh>
    <rPh sb="44" eb="45">
      <t>カイ</t>
    </rPh>
    <rPh sb="45" eb="48">
      <t>イガクテキ</t>
    </rPh>
    <rPh sb="48" eb="50">
      <t>ヒョウカ</t>
    </rPh>
    <rPh sb="51" eb="53">
      <t>ミナオ</t>
    </rPh>
    <rPh sb="55" eb="56">
      <t>オコナ</t>
    </rPh>
    <rPh sb="64" eb="69">
      <t>イガクテキヒョウカ</t>
    </rPh>
    <rPh sb="70" eb="73">
      <t>ケッカトウ</t>
    </rPh>
    <rPh sb="74" eb="76">
      <t>ジョウホウ</t>
    </rPh>
    <rPh sb="93" eb="95">
      <t>テイシュツ</t>
    </rPh>
    <rPh sb="97" eb="99">
      <t>ジリツ</t>
    </rPh>
    <rPh sb="99" eb="101">
      <t>シエン</t>
    </rPh>
    <rPh sb="102" eb="104">
      <t>ソクシン</t>
    </rPh>
    <rPh sb="105" eb="106">
      <t>ア</t>
    </rPh>
    <rPh sb="110" eb="114">
      <t>トウガイジョウホウ</t>
    </rPh>
    <rPh sb="116" eb="117">
      <t>タ</t>
    </rPh>
    <rPh sb="117" eb="119">
      <t>ジリツ</t>
    </rPh>
    <rPh sb="119" eb="121">
      <t>シエン</t>
    </rPh>
    <rPh sb="122" eb="124">
      <t>テキセツ</t>
    </rPh>
    <rPh sb="141" eb="143">
      <t>カツヨウ</t>
    </rPh>
    <phoneticPr fontId="9"/>
  </si>
  <si>
    <t>入所者ごとのＡＤＬ値、栄養状態、口腔機能、認知症の状況その他の入所者の心身の状況等に係る基本的な情報を、公益社団法人国民健康保険中央会に提出していますか。</t>
    <rPh sb="0" eb="3">
      <t>ニュウショシャ</t>
    </rPh>
    <rPh sb="9" eb="10">
      <t>チ</t>
    </rPh>
    <rPh sb="11" eb="15">
      <t>エイヨウジョウタイ</t>
    </rPh>
    <rPh sb="16" eb="20">
      <t>コウクウキノウ</t>
    </rPh>
    <rPh sb="21" eb="24">
      <t>ニンチショウ</t>
    </rPh>
    <rPh sb="25" eb="27">
      <t>ジョウキョウ</t>
    </rPh>
    <rPh sb="29" eb="30">
      <t>タ</t>
    </rPh>
    <rPh sb="31" eb="34">
      <t>ニュウショシャ</t>
    </rPh>
    <rPh sb="35" eb="37">
      <t>シンシン</t>
    </rPh>
    <rPh sb="38" eb="40">
      <t>ジョウキョウ</t>
    </rPh>
    <rPh sb="40" eb="41">
      <t>トウ</t>
    </rPh>
    <rPh sb="42" eb="43">
      <t>カカ</t>
    </rPh>
    <rPh sb="44" eb="47">
      <t>キホンテキ</t>
    </rPh>
    <rPh sb="48" eb="50">
      <t>ジョウホウ</t>
    </rPh>
    <rPh sb="52" eb="54">
      <t>コウエキ</t>
    </rPh>
    <rPh sb="54" eb="56">
      <t>シャダン</t>
    </rPh>
    <rPh sb="56" eb="58">
      <t>ホウジン</t>
    </rPh>
    <rPh sb="58" eb="60">
      <t>コクミン</t>
    </rPh>
    <rPh sb="60" eb="62">
      <t>ケンコウ</t>
    </rPh>
    <rPh sb="62" eb="64">
      <t>ホケン</t>
    </rPh>
    <rPh sb="64" eb="67">
      <t>チュウオウカイ</t>
    </rPh>
    <rPh sb="68" eb="70">
      <t>テイシュツ</t>
    </rPh>
    <phoneticPr fontId="9"/>
  </si>
  <si>
    <t>科学的介護推進体制加算（Ⅰ）の①に加えて、入所者ごとの疾病、服薬の状況等の情報を公益社団法人国民健康保険中央会に提出していますか。</t>
    <rPh sb="0" eb="11">
      <t>カガクテキカイゴスイシンタイセイカサン</t>
    </rPh>
    <rPh sb="17" eb="18">
      <t>クワ</t>
    </rPh>
    <rPh sb="21" eb="24">
      <t>ニュウショシャ</t>
    </rPh>
    <rPh sb="27" eb="29">
      <t>シッペイ</t>
    </rPh>
    <rPh sb="30" eb="32">
      <t>フクヤク</t>
    </rPh>
    <rPh sb="33" eb="35">
      <t>ジョウキョウ</t>
    </rPh>
    <rPh sb="35" eb="36">
      <t>トウ</t>
    </rPh>
    <rPh sb="37" eb="39">
      <t>ジョウホウ</t>
    </rPh>
    <rPh sb="40" eb="42">
      <t>コウエキ</t>
    </rPh>
    <rPh sb="42" eb="44">
      <t>シャダン</t>
    </rPh>
    <rPh sb="44" eb="46">
      <t>ホウジン</t>
    </rPh>
    <rPh sb="46" eb="48">
      <t>コクミン</t>
    </rPh>
    <rPh sb="48" eb="50">
      <t>ケンコウ</t>
    </rPh>
    <rPh sb="50" eb="52">
      <t>ホケン</t>
    </rPh>
    <rPh sb="52" eb="55">
      <t>チュウオウカイ</t>
    </rPh>
    <rPh sb="56" eb="58">
      <t>テイシュツ</t>
    </rPh>
    <phoneticPr fontId="9"/>
  </si>
  <si>
    <t>【短期集中リハビリテーション実施加算Ⅰ】
また、入所日から起算して３月以内の入所者に対し、集中的にリハビリテーションを実施した場合あって、かつ原則として入所時及び１月に１回以上ＡＤＬ等の評価を行うとともに、その評価結果等の情報を公益社団法人国民健康保険中央会に提出し、必要に応じてリハビリテーション計画を見直している場合に算定していますか。</t>
    <phoneticPr fontId="9"/>
  </si>
  <si>
    <t>入所者ごとの栄養状態等の情報を公益社団法人国民健康保険中央会に提出し、継続的な栄養管理の実施に当たって、当該情報その他継続的な栄養管理の適切かつ有効な実施のために必要な情報を活用している。</t>
    <rPh sb="0" eb="3">
      <t>ニュウショシャ</t>
    </rPh>
    <rPh sb="6" eb="8">
      <t>エイヨウ</t>
    </rPh>
    <rPh sb="8" eb="10">
      <t>ジョウタイ</t>
    </rPh>
    <rPh sb="10" eb="11">
      <t>トウ</t>
    </rPh>
    <rPh sb="12" eb="14">
      <t>ジョウホウ</t>
    </rPh>
    <rPh sb="15" eb="17">
      <t>コウエキ</t>
    </rPh>
    <rPh sb="17" eb="19">
      <t>シャダン</t>
    </rPh>
    <rPh sb="19" eb="21">
      <t>ホウジン</t>
    </rPh>
    <rPh sb="21" eb="23">
      <t>コクミン</t>
    </rPh>
    <rPh sb="23" eb="25">
      <t>ケンコウ</t>
    </rPh>
    <rPh sb="25" eb="27">
      <t>ホケン</t>
    </rPh>
    <rPh sb="27" eb="30">
      <t>チュウオウカイ</t>
    </rPh>
    <rPh sb="31" eb="33">
      <t>テイシュツ</t>
    </rPh>
    <rPh sb="35" eb="38">
      <t>ケイゾクテキ</t>
    </rPh>
    <rPh sb="39" eb="41">
      <t>エイヨウ</t>
    </rPh>
    <rPh sb="41" eb="43">
      <t>カンリ</t>
    </rPh>
    <rPh sb="44" eb="46">
      <t>ジッシ</t>
    </rPh>
    <rPh sb="47" eb="48">
      <t>ア</t>
    </rPh>
    <rPh sb="52" eb="54">
      <t>トウガイ</t>
    </rPh>
    <rPh sb="54" eb="56">
      <t>ジョウホウ</t>
    </rPh>
    <rPh sb="58" eb="59">
      <t>タ</t>
    </rPh>
    <rPh sb="59" eb="62">
      <t>ケイゾクテキ</t>
    </rPh>
    <rPh sb="63" eb="65">
      <t>エイヨウ</t>
    </rPh>
    <rPh sb="65" eb="67">
      <t>カンリ</t>
    </rPh>
    <rPh sb="68" eb="70">
      <t>テキセツ</t>
    </rPh>
    <rPh sb="72" eb="74">
      <t>ユウコウ</t>
    </rPh>
    <rPh sb="75" eb="77">
      <t>ジッシ</t>
    </rPh>
    <rPh sb="81" eb="83">
      <t>ヒツヨウ</t>
    </rPh>
    <rPh sb="84" eb="86">
      <t>ジョウホウ</t>
    </rPh>
    <rPh sb="87" eb="89">
      <t>カツヨウ</t>
    </rPh>
    <phoneticPr fontId="9"/>
  </si>
  <si>
    <t>入所者ごとの口腔衛生等の管理に係る情報を公益社団法人国民健康保険中央会に提出し、口腔衛生の管理の実施に当たって、当該情報その他口腔衛生の管理の適切かつ有効な実施のために必要な情報を活用していますか。</t>
    <rPh sb="0" eb="3">
      <t>ニュウショシャ</t>
    </rPh>
    <rPh sb="6" eb="11">
      <t>コウクウエイセイトウ</t>
    </rPh>
    <rPh sb="12" eb="14">
      <t>カンリ</t>
    </rPh>
    <rPh sb="15" eb="16">
      <t>カカ</t>
    </rPh>
    <rPh sb="17" eb="19">
      <t>ジョウホウ</t>
    </rPh>
    <rPh sb="20" eb="22">
      <t>コウエキ</t>
    </rPh>
    <rPh sb="22" eb="24">
      <t>シャダン</t>
    </rPh>
    <rPh sb="24" eb="26">
      <t>ホウジン</t>
    </rPh>
    <rPh sb="26" eb="28">
      <t>コクミン</t>
    </rPh>
    <rPh sb="28" eb="30">
      <t>ケンコウ</t>
    </rPh>
    <rPh sb="30" eb="32">
      <t>ホケン</t>
    </rPh>
    <rPh sb="32" eb="35">
      <t>チュウオウカイ</t>
    </rPh>
    <rPh sb="36" eb="38">
      <t>テイシュツ</t>
    </rPh>
    <rPh sb="40" eb="42">
      <t>コウクウ</t>
    </rPh>
    <rPh sb="42" eb="44">
      <t>エイセイ</t>
    </rPh>
    <rPh sb="45" eb="47">
      <t>カンリ</t>
    </rPh>
    <rPh sb="48" eb="50">
      <t>ジッシ</t>
    </rPh>
    <rPh sb="51" eb="52">
      <t>ア</t>
    </rPh>
    <rPh sb="56" eb="60">
      <t>トウガイジョウホウ</t>
    </rPh>
    <rPh sb="62" eb="63">
      <t>タ</t>
    </rPh>
    <rPh sb="63" eb="67">
      <t>コウクウエイセイ</t>
    </rPh>
    <rPh sb="68" eb="70">
      <t>カンリ</t>
    </rPh>
    <rPh sb="71" eb="73">
      <t>テキセツ</t>
    </rPh>
    <rPh sb="90" eb="92">
      <t>カツヨウ</t>
    </rPh>
    <phoneticPr fontId="9"/>
  </si>
  <si>
    <t>252</t>
    <phoneticPr fontId="9"/>
  </si>
  <si>
    <t>-</t>
    <phoneticPr fontId="9"/>
  </si>
  <si>
    <t>　相模原市　　　区</t>
    <phoneticPr fontId="9"/>
  </si>
  <si>
    <r>
      <t xml:space="preserve">（Ⅰ）
</t>
    </r>
    <r>
      <rPr>
        <sz val="10"/>
        <rFont val="ＭＳ 明朝"/>
        <family val="1"/>
        <charset val="128"/>
      </rPr>
      <t>①の</t>
    </r>
    <r>
      <rPr>
        <sz val="10"/>
        <color theme="1"/>
        <rFont val="ＭＳ 明朝"/>
        <family val="1"/>
        <charset val="128"/>
      </rPr>
      <t>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r>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</si>
</sst>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quot;人&quot;"/>
    <numFmt numFmtId="177" formatCode="0.0"/>
    <numFmt numFmtId="178" formatCode="#,##0.##"/>
    <numFmt numFmtId="179" formatCode="#,##0&quot;人&quot;"/>
    <numFmt numFmtId="180" formatCode="#,##0.0#"/>
  </numFmts>
  <fonts count="124">
    <font>
      <sz val="10.5"/>
      <name val="ＭＳ 明朝"/>
      <family val="1"/>
      <charset val="128"/>
    </font>
    <font>
      <sz val="11"/>
      <color theme="1"/>
      <name val="ＭＳ Ｐゴシック"/>
      <family val="2"/>
      <charset val="128"/>
      <scheme val="minor"/>
    </font>
    <font>
      <sz val="9.8000000000000007"/>
      <name val="ＭＳ 明朝"/>
      <family val="1"/>
      <charset val="128"/>
    </font>
    <font>
      <sz val="9.8000000000000007"/>
      <name val="Century"/>
      <family val="1"/>
    </font>
    <font>
      <b/>
      <sz val="10"/>
      <name val="MS Gothic"/>
      <family val="3"/>
      <charset val="128"/>
    </font>
    <font>
      <sz val="10"/>
      <name val="Century"/>
      <family val="1"/>
    </font>
    <font>
      <sz val="10"/>
      <name val="ＭＳ 明朝"/>
      <family val="1"/>
      <charset val="128"/>
    </font>
    <font>
      <b/>
      <sz val="10"/>
      <name val="ＭＳ 明朝"/>
      <family val="1"/>
      <charset val="128"/>
    </font>
    <font>
      <sz val="9.9"/>
      <name val="ＭＳ 明朝"/>
      <family val="1"/>
      <charset val="128"/>
    </font>
    <font>
      <sz val="6"/>
      <name val="ＭＳ 明朝"/>
      <family val="1"/>
      <charset val="128"/>
    </font>
    <font>
      <sz val="10"/>
      <name val="ＭＳ Ｐ明朝"/>
      <family val="1"/>
      <charset val="128"/>
    </font>
    <font>
      <sz val="10"/>
      <name val="ＭＳ Ｐゴシック"/>
      <family val="3"/>
      <charset val="128"/>
    </font>
    <font>
      <sz val="10.5"/>
      <name val="ＭＳ Ｐゴシック"/>
      <family val="3"/>
      <charset val="128"/>
    </font>
    <font>
      <sz val="10.5"/>
      <name val="ＭＳ Ｐ明朝"/>
      <family val="1"/>
      <charset val="128"/>
    </font>
    <font>
      <sz val="12"/>
      <name val="ＭＳ 明朝"/>
      <family val="1"/>
      <charset val="128"/>
    </font>
    <font>
      <sz val="10.5"/>
      <name val="ＭＳ ゴシック"/>
      <family val="3"/>
      <charset val="128"/>
    </font>
    <font>
      <sz val="10.5"/>
      <name val="ＭＳ 明朝"/>
      <family val="1"/>
      <charset val="128"/>
    </font>
    <font>
      <sz val="20"/>
      <name val="ＭＳ 明朝"/>
      <family val="1"/>
      <charset val="128"/>
    </font>
    <font>
      <sz val="20"/>
      <name val="ＭＳ ゴシック"/>
      <family val="3"/>
      <charset val="128"/>
    </font>
    <font>
      <sz val="20"/>
      <name val="ＭＳ Ｐ明朝"/>
      <family val="1"/>
      <charset val="128"/>
    </font>
    <font>
      <sz val="10.5"/>
      <name val="ＭＳ 明朝"/>
      <family val="1"/>
      <charset val="128"/>
    </font>
    <font>
      <sz val="12"/>
      <name val="HG丸ｺﾞｼｯｸM-PRO"/>
      <family val="3"/>
      <charset val="128"/>
    </font>
    <font>
      <sz val="11"/>
      <name val="ＭＳ Ｐゴシック"/>
      <family val="3"/>
      <charset val="128"/>
    </font>
    <font>
      <sz val="10.5"/>
      <name val="ＭＳ 明朝"/>
      <family val="1"/>
      <charset val="128"/>
    </font>
    <font>
      <sz val="11"/>
      <name val="ＭＳ 明朝"/>
      <family val="1"/>
      <charset val="128"/>
    </font>
    <font>
      <sz val="6"/>
      <name val="ＭＳ Ｐゴシック"/>
      <family val="3"/>
      <charset val="128"/>
    </font>
    <font>
      <sz val="10.5"/>
      <name val="ＭＳ 明朝"/>
      <family val="1"/>
      <charset val="128"/>
    </font>
    <font>
      <sz val="11"/>
      <name val="HGSｺﾞｼｯｸM"/>
      <family val="3"/>
      <charset val="128"/>
    </font>
    <font>
      <sz val="10"/>
      <name val="HGSｺﾞｼｯｸM"/>
      <family val="3"/>
      <charset val="128"/>
    </font>
    <font>
      <sz val="9"/>
      <name val="HGSｺﾞｼｯｸM"/>
      <family val="3"/>
      <charset val="128"/>
    </font>
    <font>
      <sz val="11"/>
      <color indexed="8"/>
      <name val="ＭＳ 明朝"/>
      <family val="1"/>
      <charset val="128"/>
    </font>
    <font>
      <sz val="10"/>
      <color indexed="8"/>
      <name val="ＭＳ 明朝"/>
      <family val="1"/>
      <charset val="128"/>
    </font>
    <font>
      <b/>
      <sz val="11"/>
      <color indexed="8"/>
      <name val="ＭＳ 明朝"/>
      <family val="1"/>
      <charset val="128"/>
    </font>
    <font>
      <b/>
      <sz val="10"/>
      <color indexed="8"/>
      <name val="ＭＳ Ｐゴシック"/>
      <family val="3"/>
      <charset val="128"/>
    </font>
    <font>
      <u/>
      <sz val="11"/>
      <color indexed="8"/>
      <name val="ＭＳ 明朝"/>
      <family val="1"/>
      <charset val="128"/>
    </font>
    <font>
      <sz val="9"/>
      <color indexed="8"/>
      <name val="ＭＳ Ｐ明朝"/>
      <family val="1"/>
      <charset val="128"/>
    </font>
    <font>
      <u/>
      <sz val="10"/>
      <color indexed="8"/>
      <name val="ＭＳ 明朝"/>
      <family val="1"/>
      <charset val="128"/>
    </font>
    <font>
      <u/>
      <sz val="9"/>
      <color indexed="8"/>
      <name val="ＭＳ Ｐ明朝"/>
      <family val="1"/>
      <charset val="128"/>
    </font>
    <font>
      <b/>
      <sz val="23.5"/>
      <name val="ＭＳ Ｐゴシック"/>
      <family val="3"/>
      <charset val="128"/>
    </font>
    <font>
      <b/>
      <sz val="10"/>
      <name val="HGSｺﾞｼｯｸM"/>
      <family val="3"/>
      <charset val="128"/>
    </font>
    <font>
      <b/>
      <sz val="12"/>
      <name val="HGSｺﾞｼｯｸM"/>
      <family val="3"/>
      <charset val="128"/>
    </font>
    <font>
      <sz val="10"/>
      <color rgb="FF00B0F0"/>
      <name val="ＭＳ 明朝"/>
      <family val="1"/>
      <charset val="128"/>
    </font>
    <font>
      <sz val="10"/>
      <color rgb="FFFF0000"/>
      <name val="ＭＳ 明朝"/>
      <family val="1"/>
      <charset val="128"/>
    </font>
    <font>
      <sz val="11"/>
      <color theme="1"/>
      <name val="ＭＳ Ｐゴシック"/>
      <family val="3"/>
      <charset val="128"/>
    </font>
    <font>
      <sz val="11"/>
      <color theme="1"/>
      <name val="ＭＳ 明朝"/>
      <family val="1"/>
      <charset val="128"/>
    </font>
    <font>
      <sz val="10.5"/>
      <color theme="1"/>
      <name val="ＭＳ Ｐゴシック"/>
      <family val="3"/>
      <charset val="128"/>
    </font>
    <font>
      <sz val="10.5"/>
      <color theme="1"/>
      <name val="ＭＳ 明朝"/>
      <family val="1"/>
      <charset val="128"/>
    </font>
    <font>
      <sz val="20"/>
      <color theme="1"/>
      <name val="ＭＳ 明朝"/>
      <family val="1"/>
      <charset val="128"/>
    </font>
    <font>
      <sz val="9.65"/>
      <color theme="1"/>
      <name val="ＭＳ 明朝"/>
      <family val="1"/>
      <charset val="128"/>
    </font>
    <font>
      <sz val="12"/>
      <color theme="1"/>
      <name val="ＭＳ 明朝"/>
      <family val="1"/>
      <charset val="128"/>
    </font>
    <font>
      <sz val="16"/>
      <color theme="1"/>
      <name val="ＭＳ 明朝"/>
      <family val="1"/>
      <charset val="128"/>
    </font>
    <font>
      <b/>
      <sz val="11"/>
      <color theme="1"/>
      <name val="ＭＳ Ｐゴシック"/>
      <family val="3"/>
      <charset val="128"/>
    </font>
    <font>
      <b/>
      <sz val="10"/>
      <color theme="1"/>
      <name val="ＭＳ 明朝"/>
      <family val="1"/>
      <charset val="128"/>
    </font>
    <font>
      <b/>
      <sz val="11"/>
      <color theme="1"/>
      <name val="ＭＳ 明朝"/>
      <family val="1"/>
      <charset val="128"/>
    </font>
    <font>
      <b/>
      <sz val="10.5"/>
      <color theme="1"/>
      <name val="ＭＳ 明朝"/>
      <family val="1"/>
      <charset val="128"/>
    </font>
    <font>
      <sz val="10"/>
      <color theme="1"/>
      <name val="ＭＳ 明朝"/>
      <family val="1"/>
      <charset val="128"/>
    </font>
    <font>
      <sz val="11.5"/>
      <color theme="1"/>
      <name val="ＭＳ 明朝"/>
      <family val="1"/>
      <charset val="128"/>
    </font>
    <font>
      <sz val="9"/>
      <color theme="1"/>
      <name val="ＭＳ 明朝"/>
      <family val="1"/>
      <charset val="128"/>
    </font>
    <font>
      <sz val="14"/>
      <color theme="1"/>
      <name val="ＭＳ ゴシック"/>
      <family val="3"/>
      <charset val="128"/>
    </font>
    <font>
      <sz val="14"/>
      <color theme="1"/>
      <name val="ＭＳ 明朝"/>
      <family val="1"/>
      <charset val="128"/>
    </font>
    <font>
      <sz val="10"/>
      <color theme="1"/>
      <name val="ＭＳ Ｐゴシック"/>
      <family val="3"/>
      <charset val="128"/>
    </font>
    <font>
      <sz val="20"/>
      <color theme="1"/>
      <name val="ＭＳ ゴシック"/>
      <family val="3"/>
      <charset val="128"/>
    </font>
    <font>
      <sz val="22"/>
      <color theme="1"/>
      <name val="ＭＳ ゴシック"/>
      <family val="3"/>
      <charset val="128"/>
    </font>
    <font>
      <b/>
      <sz val="12"/>
      <color theme="1"/>
      <name val="ＭＳ 明朝"/>
      <family val="1"/>
      <charset val="128"/>
    </font>
    <font>
      <b/>
      <sz val="12"/>
      <color theme="1"/>
      <name val="ＭＳ Ｐゴシック"/>
      <family val="3"/>
      <charset val="128"/>
    </font>
    <font>
      <sz val="12"/>
      <color theme="1"/>
      <name val="ＭＳ Ｐゴシック"/>
      <family val="3"/>
      <charset val="128"/>
    </font>
    <font>
      <b/>
      <sz val="9"/>
      <color theme="1"/>
      <name val="ＭＳ 明朝"/>
      <family val="1"/>
      <charset val="128"/>
    </font>
    <font>
      <sz val="11"/>
      <color theme="1"/>
      <name val="ＭＳ ゴシック"/>
      <family val="3"/>
      <charset val="128"/>
    </font>
    <font>
      <b/>
      <sz val="11"/>
      <color theme="1"/>
      <name val="ＭＳ ゴシック"/>
      <family val="3"/>
      <charset val="128"/>
    </font>
    <font>
      <sz val="10"/>
      <color theme="1"/>
      <name val="ＭＳ ゴシック"/>
      <family val="3"/>
      <charset val="128"/>
    </font>
    <font>
      <sz val="10.5"/>
      <color theme="1"/>
      <name val="ＭＳ ゴシック"/>
      <family val="3"/>
      <charset val="128"/>
    </font>
    <font>
      <sz val="9"/>
      <color theme="1"/>
      <name val="ＭＳ Ｐゴシック"/>
      <family val="3"/>
      <charset val="128"/>
    </font>
    <font>
      <sz val="9"/>
      <color theme="1"/>
      <name val="ＭＳ Ｐ明朝"/>
      <family val="1"/>
      <charset val="128"/>
    </font>
    <font>
      <sz val="10.5"/>
      <color theme="1"/>
      <name val="ＭＳ Ｐ明朝"/>
      <family val="1"/>
      <charset val="128"/>
    </font>
    <font>
      <sz val="10"/>
      <color theme="1"/>
      <name val="ＭＳ Ｐ明朝"/>
      <family val="1"/>
      <charset val="128"/>
    </font>
    <font>
      <sz val="20"/>
      <color theme="1"/>
      <name val="ＭＳ Ｐ明朝"/>
      <family val="1"/>
      <charset val="128"/>
    </font>
    <font>
      <sz val="8"/>
      <color theme="1"/>
      <name val="ＭＳ 明朝"/>
      <family val="1"/>
      <charset val="128"/>
    </font>
    <font>
      <sz val="14.5"/>
      <color theme="1"/>
      <name val="ＭＳ Ｐゴシック"/>
      <family val="3"/>
      <charset val="128"/>
    </font>
    <font>
      <sz val="6"/>
      <name val="ＭＳ Ｐゴシック"/>
      <family val="2"/>
      <charset val="128"/>
      <scheme val="minor"/>
    </font>
    <font>
      <sz val="14"/>
      <name val="HGSｺﾞｼｯｸM"/>
      <family val="3"/>
      <charset val="128"/>
    </font>
    <font>
      <sz val="12"/>
      <name val="HGSｺﾞｼｯｸM"/>
      <family val="3"/>
      <charset val="128"/>
    </font>
    <font>
      <sz val="12"/>
      <name val="ＭＳ Ｐゴシック"/>
      <family val="3"/>
      <charset val="128"/>
      <scheme val="minor"/>
    </font>
    <font>
      <sz val="12"/>
      <color theme="1"/>
      <name val="ＭＳ Ｐゴシック"/>
      <family val="3"/>
      <charset val="128"/>
      <scheme val="minor"/>
    </font>
    <font>
      <sz val="10.5"/>
      <name val="HGSｺﾞｼｯｸM"/>
      <family val="3"/>
      <charset val="128"/>
    </font>
    <font>
      <b/>
      <sz val="11"/>
      <name val="HGSｺﾞｼｯｸM"/>
      <family val="3"/>
      <charset val="128"/>
    </font>
    <font>
      <sz val="16"/>
      <name val="HGSｺﾞｼｯｸM"/>
      <family val="3"/>
      <charset val="128"/>
    </font>
    <font>
      <b/>
      <sz val="16"/>
      <name val="ＭＳ Ｐゴシック"/>
      <family val="3"/>
      <charset val="128"/>
    </font>
    <font>
      <b/>
      <sz val="16"/>
      <name val="HGSｺﾞｼｯｸM"/>
      <family val="3"/>
      <charset val="128"/>
    </font>
    <font>
      <sz val="16"/>
      <color theme="1"/>
      <name val="ＭＳ Ｐゴシック"/>
      <family val="3"/>
      <charset val="128"/>
      <scheme val="minor"/>
    </font>
    <font>
      <sz val="16"/>
      <name val="ＭＳ Ｐゴシック"/>
      <family val="3"/>
      <charset val="128"/>
      <scheme val="minor"/>
    </font>
    <font>
      <sz val="16"/>
      <color rgb="FFFF0000"/>
      <name val="ＭＳ Ｐゴシック"/>
      <family val="3"/>
      <charset val="128"/>
      <scheme val="minor"/>
    </font>
    <font>
      <b/>
      <sz val="16"/>
      <color rgb="FFFF0000"/>
      <name val="ＭＳ Ｐゴシック"/>
      <family val="2"/>
      <charset val="128"/>
      <scheme val="minor"/>
    </font>
    <font>
      <sz val="11"/>
      <color rgb="FF000000"/>
      <name val="ＭＳ Ｐゴシック"/>
      <family val="3"/>
      <charset val="128"/>
      <scheme val="minor"/>
    </font>
    <font>
      <sz val="11"/>
      <color rgb="FF000000"/>
      <name val="Calibri"/>
      <family val="2"/>
    </font>
    <font>
      <sz val="12"/>
      <name val="HGSｺﾞｼｯｸE"/>
      <family val="3"/>
      <charset val="128"/>
    </font>
    <font>
      <u/>
      <sz val="12"/>
      <name val="HGSｺﾞｼｯｸE"/>
      <family val="3"/>
      <charset val="128"/>
    </font>
    <font>
      <b/>
      <sz val="14"/>
      <name val="HGSｺﾞｼｯｸM"/>
      <family val="3"/>
      <charset val="128"/>
    </font>
    <font>
      <b/>
      <sz val="12"/>
      <color rgb="FFFF0000"/>
      <name val="HGSｺﾞｼｯｸM"/>
      <family val="3"/>
      <charset val="128"/>
    </font>
    <font>
      <sz val="12"/>
      <color theme="1"/>
      <name val="ＭＳ Ｐゴシック"/>
      <family val="2"/>
      <charset val="128"/>
      <scheme val="minor"/>
    </font>
    <font>
      <sz val="10"/>
      <name val="ＭＳ ゴシック"/>
      <family val="3"/>
      <charset val="128"/>
    </font>
    <font>
      <u/>
      <sz val="10"/>
      <color theme="1"/>
      <name val="ＭＳ Ｐ明朝"/>
      <family val="1"/>
      <charset val="128"/>
    </font>
    <font>
      <sz val="10"/>
      <color rgb="FFFF0000"/>
      <name val="ＭＳ Ｐ明朝"/>
      <family val="1"/>
      <charset val="128"/>
    </font>
    <font>
      <b/>
      <sz val="10"/>
      <color theme="1"/>
      <name val="ＭＳ ゴシック"/>
      <family val="3"/>
      <charset val="128"/>
    </font>
    <font>
      <b/>
      <sz val="10"/>
      <color theme="1"/>
      <name val="ＭＳ Ｐゴシック"/>
      <family val="3"/>
      <charset val="128"/>
    </font>
    <font>
      <b/>
      <sz val="10"/>
      <color indexed="8"/>
      <name val="ＭＳ ゴシック"/>
      <family val="3"/>
      <charset val="128"/>
    </font>
    <font>
      <b/>
      <sz val="10"/>
      <name val="ＭＳ ゴシック"/>
      <family val="3"/>
      <charset val="128"/>
    </font>
    <font>
      <b/>
      <sz val="10"/>
      <name val="ＭＳ Ｐゴシック"/>
      <family val="3"/>
      <charset val="128"/>
    </font>
    <font>
      <b/>
      <sz val="10"/>
      <color indexed="8"/>
      <name val="ＭＳ 明朝"/>
      <family val="1"/>
      <charset val="128"/>
    </font>
    <font>
      <u/>
      <sz val="10"/>
      <color theme="1"/>
      <name val="ＭＳ 明朝"/>
      <family val="1"/>
      <charset val="128"/>
    </font>
    <font>
      <b/>
      <u/>
      <sz val="10"/>
      <color theme="1"/>
      <name val="ＭＳ 明朝"/>
      <family val="1"/>
      <charset val="128"/>
    </font>
    <font>
      <b/>
      <sz val="10"/>
      <color rgb="FFFF0000"/>
      <name val="ＭＳ Ｐゴシック"/>
      <family val="3"/>
      <charset val="128"/>
    </font>
    <font>
      <b/>
      <u/>
      <sz val="10"/>
      <name val="ＭＳ 明朝"/>
      <family val="1"/>
      <charset val="128"/>
    </font>
    <font>
      <b/>
      <sz val="11"/>
      <name val="ＭＳ Ｐゴシック"/>
      <family val="3"/>
      <charset val="128"/>
    </font>
    <font>
      <sz val="11"/>
      <name val="ＭＳ Ｐ明朝"/>
      <family val="1"/>
      <charset val="128"/>
    </font>
    <font>
      <sz val="9"/>
      <name val="ＭＳ Ｐゴシック"/>
      <family val="3"/>
      <charset val="128"/>
    </font>
    <font>
      <u/>
      <sz val="9"/>
      <color indexed="8"/>
      <name val="ＭＳ 明朝"/>
      <family val="1"/>
      <charset val="128"/>
    </font>
    <font>
      <sz val="11"/>
      <color theme="1"/>
      <name val="ＭＳ Ｐゴシック"/>
      <family val="3"/>
      <charset val="128"/>
      <scheme val="minor"/>
    </font>
    <font>
      <sz val="11"/>
      <color theme="1"/>
      <name val="ＭＳ Ｐ明朝"/>
      <family val="1"/>
      <charset val="128"/>
    </font>
    <font>
      <sz val="9"/>
      <name val="ＭＳ Ｐ明朝"/>
      <family val="1"/>
      <charset val="128"/>
    </font>
    <font>
      <sz val="9"/>
      <name val="BIZ UDPゴシック"/>
      <family val="3"/>
      <charset val="128"/>
    </font>
    <font>
      <sz val="6"/>
      <color theme="1"/>
      <name val="BIZ UDPゴシック"/>
      <family val="3"/>
      <charset val="128"/>
    </font>
    <font>
      <sz val="10"/>
      <name val="ＭＳ Ｐ明朝"/>
      <family val="3"/>
      <charset val="128"/>
    </font>
    <font>
      <b/>
      <sz val="10"/>
      <name val="BIZ UDPゴシック"/>
      <family val="3"/>
      <charset val="128"/>
    </font>
    <font>
      <sz val="12"/>
      <color theme="1"/>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theme="8" tint="0.79998168889431442"/>
        <bgColor indexed="64"/>
      </patternFill>
    </fill>
    <fill>
      <patternFill patternType="solid">
        <fgColor rgb="FFFFFFCC"/>
        <bgColor indexed="64"/>
      </patternFill>
    </fill>
  </fills>
  <borders count="16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right style="medium">
        <color indexed="64"/>
      </right>
      <top/>
      <bottom/>
      <diagonal/>
    </border>
    <border>
      <left style="double">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style="dashed">
        <color indexed="64"/>
      </top>
      <bottom/>
      <diagonal/>
    </border>
    <border>
      <left/>
      <right/>
      <top style="dashed">
        <color indexed="64"/>
      </top>
      <bottom/>
      <diagonal/>
    </border>
    <border>
      <left/>
      <right/>
      <top/>
      <bottom style="thin">
        <color indexed="64"/>
      </bottom>
      <diagonal/>
    </border>
    <border>
      <left style="thin">
        <color indexed="64"/>
      </left>
      <right/>
      <top/>
      <bottom/>
      <diagonal/>
    </border>
    <border>
      <left style="medium">
        <color indexed="64"/>
      </left>
      <right/>
      <top/>
      <bottom style="medium">
        <color indexed="64"/>
      </bottom>
      <diagonal/>
    </border>
    <border>
      <left/>
      <right/>
      <top/>
      <bottom style="medium">
        <color indexed="64"/>
      </bottom>
      <diagonal/>
    </border>
    <border>
      <left style="slantDashDot">
        <color indexed="64"/>
      </left>
      <right/>
      <top/>
      <bottom/>
      <diagonal/>
    </border>
    <border>
      <left style="slantDashDot">
        <color indexed="64"/>
      </left>
      <right/>
      <top/>
      <bottom style="slantDashDot">
        <color indexed="64"/>
      </bottom>
      <diagonal/>
    </border>
    <border>
      <left/>
      <right style="slantDashDot">
        <color indexed="64"/>
      </right>
      <top/>
      <bottom/>
      <diagonal/>
    </border>
    <border>
      <left style="slantDashDot">
        <color indexed="64"/>
      </left>
      <right/>
      <top style="slantDashDot">
        <color indexed="64"/>
      </top>
      <bottom/>
      <diagonal/>
    </border>
    <border>
      <left style="mediumDashDot">
        <color indexed="64"/>
      </left>
      <right/>
      <top/>
      <bottom/>
      <diagonal/>
    </border>
    <border>
      <left style="thin">
        <color indexed="64"/>
      </left>
      <right/>
      <top style="dotted">
        <color indexed="64"/>
      </top>
      <bottom/>
      <diagonal/>
    </border>
    <border>
      <left/>
      <right/>
      <top style="dotted">
        <color indexed="64"/>
      </top>
      <bottom style="thin">
        <color indexed="64"/>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ouble">
        <color indexed="64"/>
      </left>
      <right/>
      <top style="double">
        <color indexed="64"/>
      </top>
      <bottom/>
      <diagonal/>
    </border>
    <border>
      <left style="double">
        <color indexed="64"/>
      </left>
      <right/>
      <top/>
      <bottom style="double">
        <color indexed="64"/>
      </bottom>
      <diagonal/>
    </border>
    <border>
      <left/>
      <right/>
      <top style="thin">
        <color indexed="64"/>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ashDot">
        <color indexed="64"/>
      </bottom>
      <diagonal/>
    </border>
    <border>
      <left/>
      <right/>
      <top style="thin">
        <color indexed="64"/>
      </top>
      <bottom style="dashDot">
        <color indexed="64"/>
      </bottom>
      <diagonal/>
    </border>
    <border>
      <left/>
      <right style="thin">
        <color indexed="64"/>
      </right>
      <top style="thin">
        <color indexed="64"/>
      </top>
      <bottom style="dashDot">
        <color indexed="64"/>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diagonal/>
    </border>
    <border>
      <left/>
      <right style="medium">
        <color indexed="64"/>
      </right>
      <top style="thin">
        <color indexed="64"/>
      </top>
      <bottom style="thin">
        <color indexed="64"/>
      </bottom>
      <diagonal/>
    </border>
    <border>
      <left/>
      <right/>
      <top/>
      <bottom style="dashed">
        <color indexed="64"/>
      </bottom>
      <diagonal/>
    </border>
    <border>
      <left/>
      <right style="thin">
        <color indexed="64"/>
      </right>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style="slantDashDot">
        <color indexed="64"/>
      </top>
      <bottom/>
      <diagonal/>
    </border>
    <border>
      <left/>
      <right style="slantDashDot">
        <color indexed="64"/>
      </right>
      <top style="slantDashDot">
        <color indexed="64"/>
      </top>
      <bottom/>
      <diagonal/>
    </border>
    <border>
      <left/>
      <right/>
      <top/>
      <bottom style="slantDashDot">
        <color indexed="64"/>
      </bottom>
      <diagonal/>
    </border>
    <border>
      <left/>
      <right style="slantDashDot">
        <color indexed="64"/>
      </right>
      <top/>
      <bottom style="slantDashDot">
        <color indexed="64"/>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DashDot">
        <color indexed="64"/>
      </left>
      <right/>
      <top style="mediumDashDot">
        <color indexed="64"/>
      </top>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right style="mediumDashDot">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medium">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double">
        <color indexed="64"/>
      </left>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left style="thin">
        <color indexed="64"/>
      </left>
      <right style="double">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double">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dotted">
        <color indexed="64"/>
      </bottom>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medium">
        <color indexed="64"/>
      </top>
      <bottom style="dotted">
        <color indexed="64"/>
      </bottom>
      <diagonal style="hair">
        <color indexed="64"/>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double">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double">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bottom/>
      <diagonal/>
    </border>
  </borders>
  <cellStyleXfs count="7">
    <xf numFmtId="0" fontId="0" fillId="0" borderId="0"/>
    <xf numFmtId="0" fontId="22" fillId="0" borderId="0"/>
    <xf numFmtId="0" fontId="22" fillId="0" borderId="0"/>
    <xf numFmtId="0" fontId="24" fillId="0" borderId="0"/>
    <xf numFmtId="0" fontId="22" fillId="0" borderId="0"/>
    <xf numFmtId="0" fontId="1" fillId="0" borderId="0">
      <alignment vertical="center"/>
    </xf>
    <xf numFmtId="38" fontId="1" fillId="0" borderId="0" applyFont="0" applyFill="0" applyBorder="0" applyAlignment="0" applyProtection="0">
      <alignment vertical="center"/>
    </xf>
  </cellStyleXfs>
  <cellXfs count="1434">
    <xf numFmtId="0" fontId="0" fillId="0" borderId="0" xfId="0"/>
    <xf numFmtId="0" fontId="5" fillId="0" borderId="0" xfId="0" applyFont="1" applyAlignment="1">
      <alignment horizontal="left" vertical="center"/>
    </xf>
    <xf numFmtId="0" fontId="10" fillId="0" borderId="0" xfId="0" applyFont="1" applyAlignment="1">
      <alignment horizontal="left" vertical="center"/>
    </xf>
    <xf numFmtId="0" fontId="6" fillId="0" borderId="0" xfId="0" applyFont="1" applyAlignment="1">
      <alignment horizontal="center" vertical="center"/>
    </xf>
    <xf numFmtId="0" fontId="11" fillId="0" borderId="0" xfId="0" applyFont="1" applyAlignment="1">
      <alignment horizontal="left" vertical="center"/>
    </xf>
    <xf numFmtId="0" fontId="6" fillId="0" borderId="0" xfId="0" applyFont="1" applyAlignment="1">
      <alignment horizontal="left" vertical="center"/>
    </xf>
    <xf numFmtId="0" fontId="4" fillId="0" borderId="0" xfId="0" applyFont="1" applyAlignment="1">
      <alignment horizontal="left" vertical="center"/>
    </xf>
    <xf numFmtId="0" fontId="7" fillId="0" borderId="0" xfId="0" applyFont="1" applyAlignment="1">
      <alignment horizontal="left" vertical="center"/>
    </xf>
    <xf numFmtId="0" fontId="12" fillId="0" borderId="0" xfId="0" applyFont="1"/>
    <xf numFmtId="0" fontId="13" fillId="0" borderId="0" xfId="0" applyFont="1"/>
    <xf numFmtId="0" fontId="6" fillId="0" borderId="0" xfId="0" applyFont="1" applyAlignment="1">
      <alignment vertical="center"/>
    </xf>
    <xf numFmtId="0" fontId="13" fillId="0" borderId="0" xfId="0" applyFont="1" applyAlignment="1">
      <alignment vertical="center"/>
    </xf>
    <xf numFmtId="0" fontId="8" fillId="0" borderId="0" xfId="0" applyFont="1" applyAlignment="1">
      <alignment horizontal="left" vertical="center"/>
    </xf>
    <xf numFmtId="0" fontId="4" fillId="0" borderId="0" xfId="0" applyFont="1" applyAlignment="1">
      <alignment vertical="center"/>
    </xf>
    <xf numFmtId="0" fontId="7" fillId="0" borderId="0" xfId="0" applyFont="1" applyAlignment="1">
      <alignment vertical="center"/>
    </xf>
    <xf numFmtId="0" fontId="10" fillId="0" borderId="0" xfId="0" applyFont="1" applyAlignment="1">
      <alignment horizontal="center" vertical="center"/>
    </xf>
    <xf numFmtId="0" fontId="5" fillId="0" borderId="0" xfId="0" applyFont="1" applyAlignment="1">
      <alignment horizontal="right" vertical="center"/>
    </xf>
    <xf numFmtId="0" fontId="13" fillId="0" borderId="0" xfId="0" applyFont="1" applyAlignment="1">
      <alignment horizontal="left"/>
    </xf>
    <xf numFmtId="0" fontId="2" fillId="0" borderId="0" xfId="0" applyFont="1" applyAlignment="1">
      <alignment horizontal="left" vertical="center"/>
    </xf>
    <xf numFmtId="0" fontId="3" fillId="0" borderId="0" xfId="0" applyFont="1" applyAlignment="1">
      <alignment horizontal="left" vertical="center"/>
    </xf>
    <xf numFmtId="0" fontId="15" fillId="0" borderId="0" xfId="0" applyFont="1"/>
    <xf numFmtId="0" fontId="6" fillId="0" borderId="0" xfId="0" applyFont="1"/>
    <xf numFmtId="0" fontId="17" fillId="0" borderId="0" xfId="0" applyFont="1"/>
    <xf numFmtId="0" fontId="17" fillId="0" borderId="0" xfId="0" applyFont="1" applyAlignment="1">
      <alignment vertical="center"/>
    </xf>
    <xf numFmtId="0" fontId="17" fillId="0" borderId="0" xfId="0" applyFont="1" applyAlignment="1">
      <alignment horizontal="left"/>
    </xf>
    <xf numFmtId="0" fontId="18" fillId="0" borderId="0" xfId="0" applyFont="1" applyAlignment="1">
      <alignment vertical="center"/>
    </xf>
    <xf numFmtId="0" fontId="19" fillId="0" borderId="0" xfId="0" applyFont="1" applyAlignment="1">
      <alignment vertical="center"/>
    </xf>
    <xf numFmtId="0" fontId="20" fillId="0" borderId="0" xfId="0" applyFont="1"/>
    <xf numFmtId="0" fontId="16" fillId="0" borderId="0" xfId="0" applyFont="1"/>
    <xf numFmtId="0" fontId="21" fillId="0" borderId="0" xfId="0" applyFont="1"/>
    <xf numFmtId="0" fontId="6" fillId="0" borderId="0" xfId="0" applyFont="1" applyAlignment="1">
      <alignment vertical="center" wrapText="1"/>
    </xf>
    <xf numFmtId="0" fontId="24" fillId="0" borderId="0" xfId="0" applyFont="1"/>
    <xf numFmtId="0" fontId="13" fillId="0" borderId="0" xfId="0" applyFont="1" applyAlignment="1">
      <alignment horizontal="center"/>
    </xf>
    <xf numFmtId="0" fontId="10" fillId="0" borderId="0" xfId="0" applyFont="1"/>
    <xf numFmtId="0" fontId="26" fillId="0" borderId="0" xfId="0" applyFont="1"/>
    <xf numFmtId="0" fontId="23" fillId="0" borderId="0" xfId="0" applyFont="1"/>
    <xf numFmtId="0" fontId="16" fillId="0" borderId="0" xfId="0" applyFont="1" applyAlignment="1">
      <alignment horizontal="center" vertical="center"/>
    </xf>
    <xf numFmtId="0" fontId="20" fillId="0" borderId="0" xfId="0" applyFont="1" applyAlignment="1">
      <alignment vertical="center"/>
    </xf>
    <xf numFmtId="0" fontId="16" fillId="0" borderId="0" xfId="0" applyFont="1" applyAlignment="1">
      <alignment horizontal="left"/>
    </xf>
    <xf numFmtId="0" fontId="20" fillId="0" borderId="0" xfId="0" applyFont="1" applyAlignment="1">
      <alignment horizontal="left"/>
    </xf>
    <xf numFmtId="0" fontId="20" fillId="0" borderId="0" xfId="0" applyFont="1" applyAlignment="1">
      <alignment horizontal="left" vertical="center"/>
    </xf>
    <xf numFmtId="0" fontId="16" fillId="0" borderId="0" xfId="0" applyFont="1" applyAlignment="1">
      <alignment horizontal="left" vertical="center"/>
    </xf>
    <xf numFmtId="0" fontId="41" fillId="0" borderId="0" xfId="0" applyFont="1"/>
    <xf numFmtId="0" fontId="42" fillId="0" borderId="0" xfId="0" applyFont="1"/>
    <xf numFmtId="0" fontId="43" fillId="0" borderId="6" xfId="0" applyFont="1" applyBorder="1" applyAlignment="1">
      <alignment horizontal="center" vertical="center"/>
    </xf>
    <xf numFmtId="0" fontId="44" fillId="0" borderId="36" xfId="0" applyFont="1" applyBorder="1" applyAlignment="1">
      <alignment horizontal="left" vertical="center"/>
    </xf>
    <xf numFmtId="0" fontId="45" fillId="0" borderId="0" xfId="0" applyFont="1"/>
    <xf numFmtId="0" fontId="46" fillId="0" borderId="0" xfId="0" applyFont="1"/>
    <xf numFmtId="0" fontId="47" fillId="0" borderId="0" xfId="0" applyFont="1"/>
    <xf numFmtId="0" fontId="46" fillId="0" borderId="36" xfId="0" applyFont="1" applyBorder="1" applyAlignment="1">
      <alignment horizontal="left" vertical="center"/>
    </xf>
    <xf numFmtId="0" fontId="46" fillId="0" borderId="36" xfId="0" applyFont="1" applyBorder="1"/>
    <xf numFmtId="0" fontId="48" fillId="0" borderId="25" xfId="0" applyFont="1" applyBorder="1" applyAlignment="1">
      <alignment horizontal="left" vertical="center"/>
    </xf>
    <xf numFmtId="0" fontId="48" fillId="0" borderId="36" xfId="0" applyFont="1" applyBorder="1" applyAlignment="1">
      <alignment horizontal="left" vertical="center"/>
    </xf>
    <xf numFmtId="0" fontId="47" fillId="0" borderId="36" xfId="0" applyFont="1" applyBorder="1"/>
    <xf numFmtId="0" fontId="46" fillId="0" borderId="25" xfId="0" applyFont="1" applyBorder="1"/>
    <xf numFmtId="0" fontId="49" fillId="0" borderId="0" xfId="0" applyFont="1" applyAlignment="1">
      <alignment horizontal="center" vertical="center"/>
    </xf>
    <xf numFmtId="0" fontId="50" fillId="0" borderId="0" xfId="0" applyFont="1" applyAlignment="1">
      <alignment horizontal="left" vertical="center"/>
    </xf>
    <xf numFmtId="0" fontId="51" fillId="0" borderId="0" xfId="0" applyFont="1" applyAlignment="1">
      <alignment horizontal="left" vertical="center"/>
    </xf>
    <xf numFmtId="0" fontId="52" fillId="0" borderId="0" xfId="0" applyFont="1" applyAlignment="1">
      <alignment horizontal="left" vertical="center"/>
    </xf>
    <xf numFmtId="0" fontId="44" fillId="0" borderId="38" xfId="0" applyFont="1" applyBorder="1" applyAlignment="1">
      <alignment horizontal="left" vertical="center"/>
    </xf>
    <xf numFmtId="0" fontId="44" fillId="0" borderId="39" xfId="0" applyFont="1" applyBorder="1" applyAlignment="1">
      <alignment vertical="center"/>
    </xf>
    <xf numFmtId="0" fontId="44" fillId="0" borderId="19" xfId="0" applyFont="1" applyBorder="1" applyAlignment="1">
      <alignment vertical="center"/>
    </xf>
    <xf numFmtId="0" fontId="44" fillId="0" borderId="40" xfId="0" applyFont="1" applyBorder="1" applyAlignment="1">
      <alignment vertical="center"/>
    </xf>
    <xf numFmtId="0" fontId="44" fillId="0" borderId="41" xfId="0" applyFont="1" applyBorder="1" applyAlignment="1">
      <alignment horizontal="left" vertical="center"/>
    </xf>
    <xf numFmtId="0" fontId="44" fillId="0" borderId="0" xfId="0" applyFont="1" applyAlignment="1">
      <alignment horizontal="left" vertical="center"/>
    </xf>
    <xf numFmtId="0" fontId="44" fillId="0" borderId="41" xfId="0" applyFont="1" applyBorder="1" applyAlignment="1">
      <alignment horizontal="center" vertical="center"/>
    </xf>
    <xf numFmtId="0" fontId="44" fillId="0" borderId="0" xfId="0" applyFont="1" applyAlignment="1">
      <alignment vertical="center"/>
    </xf>
    <xf numFmtId="0" fontId="46" fillId="0" borderId="41" xfId="0" applyFont="1" applyBorder="1"/>
    <xf numFmtId="0" fontId="46" fillId="0" borderId="37" xfId="0" applyFont="1" applyBorder="1"/>
    <xf numFmtId="0" fontId="46" fillId="0" borderId="19" xfId="0" applyFont="1" applyBorder="1"/>
    <xf numFmtId="0" fontId="46" fillId="0" borderId="40" xfId="0" applyFont="1" applyBorder="1"/>
    <xf numFmtId="0" fontId="46" fillId="0" borderId="22" xfId="0" applyFont="1" applyBorder="1"/>
    <xf numFmtId="0" fontId="53" fillId="0" borderId="36" xfId="0" applyFont="1" applyBorder="1" applyAlignment="1">
      <alignment wrapText="1"/>
    </xf>
    <xf numFmtId="0" fontId="51" fillId="0" borderId="0" xfId="0" applyFont="1"/>
    <xf numFmtId="0" fontId="49" fillId="0" borderId="0" xfId="0" applyFont="1" applyAlignment="1">
      <alignment horizontal="center" vertical="center" textRotation="255"/>
    </xf>
    <xf numFmtId="0" fontId="53" fillId="0" borderId="0" xfId="0" applyFont="1" applyAlignment="1">
      <alignment horizontal="left" vertical="center" wrapText="1"/>
    </xf>
    <xf numFmtId="0" fontId="54" fillId="0" borderId="0" xfId="0" applyFont="1"/>
    <xf numFmtId="0" fontId="55" fillId="0" borderId="0" xfId="0" applyFont="1" applyAlignment="1">
      <alignment horizontal="center" vertical="center"/>
    </xf>
    <xf numFmtId="0" fontId="56" fillId="0" borderId="0" xfId="0" applyFont="1" applyAlignment="1">
      <alignment horizontal="center" vertical="center"/>
    </xf>
    <xf numFmtId="0" fontId="55" fillId="0" borderId="0" xfId="0" applyFont="1" applyAlignment="1">
      <alignment horizontal="center" vertical="center" wrapText="1"/>
    </xf>
    <xf numFmtId="0" fontId="57" fillId="0" borderId="0" xfId="0" applyFont="1" applyAlignment="1">
      <alignment horizontal="center" vertical="center" wrapText="1"/>
    </xf>
    <xf numFmtId="0" fontId="53" fillId="0" borderId="0" xfId="0" applyFont="1" applyAlignment="1">
      <alignment wrapText="1"/>
    </xf>
    <xf numFmtId="0" fontId="51" fillId="0" borderId="0" xfId="0" applyFont="1" applyAlignment="1">
      <alignment wrapText="1"/>
    </xf>
    <xf numFmtId="0" fontId="53" fillId="0" borderId="0" xfId="0" applyFont="1" applyAlignment="1">
      <alignment vertical="center" wrapText="1"/>
    </xf>
    <xf numFmtId="0" fontId="53" fillId="0" borderId="0" xfId="0" applyFont="1" applyAlignment="1">
      <alignment vertical="top" wrapText="1"/>
    </xf>
    <xf numFmtId="0" fontId="51" fillId="0" borderId="0" xfId="0" applyFont="1" applyAlignment="1">
      <alignment vertical="top" wrapText="1"/>
    </xf>
    <xf numFmtId="0" fontId="58" fillId="0" borderId="0" xfId="0" applyFont="1" applyAlignment="1">
      <alignment vertical="center"/>
    </xf>
    <xf numFmtId="0" fontId="59" fillId="0" borderId="0" xfId="0" applyFont="1" applyAlignment="1">
      <alignment vertical="center"/>
    </xf>
    <xf numFmtId="0" fontId="60" fillId="0" borderId="0" xfId="0" applyFont="1" applyAlignment="1">
      <alignment horizontal="center" vertical="center"/>
    </xf>
    <xf numFmtId="0" fontId="46" fillId="0" borderId="0" xfId="0" applyFont="1" applyAlignment="1">
      <alignment vertical="center"/>
    </xf>
    <xf numFmtId="0" fontId="61" fillId="0" borderId="0" xfId="0" applyFont="1" applyAlignment="1">
      <alignment vertical="center"/>
    </xf>
    <xf numFmtId="0" fontId="62" fillId="0" borderId="0" xfId="0" applyFont="1" applyAlignment="1">
      <alignment vertical="center"/>
    </xf>
    <xf numFmtId="0" fontId="63" fillId="0" borderId="0" xfId="0" applyFont="1" applyAlignment="1">
      <alignment horizontal="center" vertical="center"/>
    </xf>
    <xf numFmtId="0" fontId="64" fillId="0" borderId="0" xfId="0" applyFont="1" applyAlignment="1">
      <alignment vertical="center"/>
    </xf>
    <xf numFmtId="0" fontId="52" fillId="0" borderId="0" xfId="0" applyFont="1" applyAlignment="1">
      <alignment vertical="center"/>
    </xf>
    <xf numFmtId="0" fontId="52" fillId="0" borderId="0" xfId="0" applyFont="1" applyAlignment="1">
      <alignment horizontal="center" vertical="center"/>
    </xf>
    <xf numFmtId="0" fontId="65" fillId="0" borderId="0" xfId="0" applyFont="1" applyAlignment="1">
      <alignment vertical="center"/>
    </xf>
    <xf numFmtId="0" fontId="55" fillId="0" borderId="0" xfId="0" applyFont="1" applyAlignment="1">
      <alignment vertical="center"/>
    </xf>
    <xf numFmtId="0" fontId="53" fillId="0" borderId="0" xfId="0" applyFont="1" applyAlignment="1">
      <alignment vertical="center"/>
    </xf>
    <xf numFmtId="0" fontId="53" fillId="0" borderId="0" xfId="0" applyFont="1"/>
    <xf numFmtId="0" fontId="66" fillId="0" borderId="0" xfId="0" applyFont="1" applyAlignment="1">
      <alignment vertical="center"/>
    </xf>
    <xf numFmtId="0" fontId="51" fillId="0" borderId="0" xfId="0" applyFont="1" applyAlignment="1">
      <alignment vertical="center"/>
    </xf>
    <xf numFmtId="49" fontId="51" fillId="0" borderId="0" xfId="0" applyNumberFormat="1" applyFont="1" applyAlignment="1">
      <alignment horizontal="left" vertical="center" wrapText="1"/>
    </xf>
    <xf numFmtId="0" fontId="60" fillId="0" borderId="0" xfId="0" applyFont="1" applyAlignment="1">
      <alignment vertical="center"/>
    </xf>
    <xf numFmtId="0" fontId="44" fillId="0" borderId="0" xfId="0" applyFont="1" applyAlignment="1">
      <alignment horizontal="left" vertical="top"/>
    </xf>
    <xf numFmtId="0" fontId="44" fillId="0" borderId="37" xfId="0" applyFont="1" applyBorder="1" applyAlignment="1">
      <alignment vertical="center"/>
    </xf>
    <xf numFmtId="0" fontId="44" fillId="0" borderId="41" xfId="0" applyFont="1" applyBorder="1" applyAlignment="1">
      <alignment vertical="center"/>
    </xf>
    <xf numFmtId="0" fontId="67" fillId="0" borderId="0" xfId="0" applyFont="1" applyAlignment="1">
      <alignment vertical="center"/>
    </xf>
    <xf numFmtId="0" fontId="44" fillId="0" borderId="0" xfId="0" applyFont="1" applyAlignment="1">
      <alignment vertical="center" wrapText="1"/>
    </xf>
    <xf numFmtId="0" fontId="44" fillId="0" borderId="37" xfId="0" applyFont="1" applyBorder="1" applyAlignment="1">
      <alignment vertical="center" wrapText="1"/>
    </xf>
    <xf numFmtId="0" fontId="55" fillId="0" borderId="41" xfId="0" applyFont="1" applyBorder="1" applyAlignment="1">
      <alignment vertical="center"/>
    </xf>
    <xf numFmtId="0" fontId="61" fillId="0" borderId="41" xfId="0" applyFont="1" applyBorder="1" applyAlignment="1">
      <alignment vertical="center"/>
    </xf>
    <xf numFmtId="0" fontId="49" fillId="0" borderId="37" xfId="0" applyFont="1" applyBorder="1" applyAlignment="1">
      <alignment vertical="center"/>
    </xf>
    <xf numFmtId="0" fontId="49" fillId="0" borderId="0" xfId="0" applyFont="1" applyAlignment="1">
      <alignment vertical="center"/>
    </xf>
    <xf numFmtId="0" fontId="44" fillId="0" borderId="1" xfId="0" applyFont="1" applyBorder="1" applyAlignment="1">
      <alignment horizontal="left" vertical="center"/>
    </xf>
    <xf numFmtId="0" fontId="44" fillId="0" borderId="12" xfId="0" applyFont="1" applyBorder="1" applyAlignment="1">
      <alignment horizontal="center" vertical="center"/>
    </xf>
    <xf numFmtId="0" fontId="44" fillId="0" borderId="12" xfId="0" applyFont="1" applyBorder="1"/>
    <xf numFmtId="0" fontId="44" fillId="0" borderId="12" xfId="0" applyFont="1" applyBorder="1" applyAlignment="1">
      <alignment vertical="center"/>
    </xf>
    <xf numFmtId="0" fontId="61" fillId="0" borderId="12" xfId="0" applyFont="1" applyBorder="1" applyAlignment="1">
      <alignment vertical="center"/>
    </xf>
    <xf numFmtId="0" fontId="61" fillId="0" borderId="23" xfId="0" applyFont="1" applyBorder="1" applyAlignment="1">
      <alignment vertical="center"/>
    </xf>
    <xf numFmtId="0" fontId="44" fillId="0" borderId="34" xfId="0" applyFont="1" applyBorder="1" applyAlignment="1">
      <alignment horizontal="center" vertical="center"/>
    </xf>
    <xf numFmtId="0" fontId="44" fillId="0" borderId="0" xfId="0" applyFont="1" applyAlignment="1">
      <alignment horizontal="center" vertical="center"/>
    </xf>
    <xf numFmtId="0" fontId="44" fillId="0" borderId="0" xfId="0" applyFont="1"/>
    <xf numFmtId="0" fontId="44" fillId="0" borderId="40" xfId="0" applyFont="1" applyBorder="1"/>
    <xf numFmtId="0" fontId="61" fillId="0" borderId="4" xfId="0" applyFont="1" applyBorder="1" applyAlignment="1">
      <alignment vertical="center"/>
    </xf>
    <xf numFmtId="0" fontId="44" fillId="0" borderId="34" xfId="0" applyFont="1" applyBorder="1" applyAlignment="1">
      <alignment horizontal="left" vertical="center"/>
    </xf>
    <xf numFmtId="0" fontId="44" fillId="0" borderId="34" xfId="0" applyFont="1" applyBorder="1" applyAlignment="1">
      <alignment vertical="center"/>
    </xf>
    <xf numFmtId="0" fontId="55" fillId="0" borderId="42" xfId="0" applyFont="1" applyBorder="1" applyAlignment="1">
      <alignment horizontal="center" vertical="center"/>
    </xf>
    <xf numFmtId="0" fontId="55" fillId="0" borderId="43" xfId="0" applyFont="1" applyBorder="1" applyAlignment="1">
      <alignment horizontal="center" vertical="center"/>
    </xf>
    <xf numFmtId="0" fontId="46" fillId="0" borderId="43" xfId="0" applyFont="1" applyBorder="1"/>
    <xf numFmtId="0" fontId="61" fillId="0" borderId="43" xfId="0" applyFont="1" applyBorder="1" applyAlignment="1">
      <alignment horizontal="center" vertical="center"/>
    </xf>
    <xf numFmtId="0" fontId="61" fillId="0" borderId="24" xfId="0" applyFont="1" applyBorder="1" applyAlignment="1">
      <alignment horizontal="center" vertical="center"/>
    </xf>
    <xf numFmtId="0" fontId="60" fillId="0" borderId="1" xfId="0" applyFont="1" applyBorder="1" applyAlignment="1">
      <alignment vertical="center"/>
    </xf>
    <xf numFmtId="0" fontId="55" fillId="0" borderId="12" xfId="0" applyFont="1" applyBorder="1" applyAlignment="1">
      <alignment horizontal="left" vertical="center"/>
    </xf>
    <xf numFmtId="0" fontId="55" fillId="0" borderId="12" xfId="0" applyFont="1" applyBorder="1" applyAlignment="1">
      <alignment horizontal="center" vertical="center"/>
    </xf>
    <xf numFmtId="0" fontId="46" fillId="0" borderId="12" xfId="0" applyFont="1" applyBorder="1"/>
    <xf numFmtId="0" fontId="60" fillId="0" borderId="34" xfId="0" applyFont="1" applyBorder="1" applyAlignment="1">
      <alignment vertical="center"/>
    </xf>
    <xf numFmtId="0" fontId="55" fillId="0" borderId="0" xfId="0" applyFont="1" applyAlignment="1">
      <alignment horizontal="left" vertical="center"/>
    </xf>
    <xf numFmtId="0" fontId="68" fillId="0" borderId="0" xfId="0" applyFont="1"/>
    <xf numFmtId="0" fontId="60" fillId="0" borderId="42" xfId="0" applyFont="1" applyBorder="1" applyAlignment="1">
      <alignment vertical="center"/>
    </xf>
    <xf numFmtId="0" fontId="55" fillId="0" borderId="43" xfId="0" applyFont="1" applyBorder="1" applyAlignment="1">
      <alignment vertical="center"/>
    </xf>
    <xf numFmtId="0" fontId="61" fillId="0" borderId="43" xfId="0" applyFont="1" applyBorder="1" applyAlignment="1">
      <alignment vertical="center"/>
    </xf>
    <xf numFmtId="0" fontId="61" fillId="0" borderId="24" xfId="0" applyFont="1" applyBorder="1" applyAlignment="1">
      <alignment vertical="center"/>
    </xf>
    <xf numFmtId="0" fontId="60" fillId="0" borderId="12" xfId="0" applyFont="1" applyBorder="1" applyAlignment="1">
      <alignment vertical="center"/>
    </xf>
    <xf numFmtId="0" fontId="55" fillId="0" borderId="12" xfId="0" applyFont="1" applyBorder="1" applyAlignment="1">
      <alignment vertical="center"/>
    </xf>
    <xf numFmtId="0" fontId="53" fillId="0" borderId="44" xfId="0" applyFont="1" applyBorder="1" applyAlignment="1">
      <alignment horizontal="left" vertical="center" wrapText="1"/>
    </xf>
    <xf numFmtId="0" fontId="65" fillId="0" borderId="0" xfId="0" applyFont="1" applyAlignment="1">
      <alignment horizontal="left" vertical="center"/>
    </xf>
    <xf numFmtId="0" fontId="61" fillId="0" borderId="0" xfId="0" applyFont="1" applyAlignment="1">
      <alignment horizontal="center" vertical="center"/>
    </xf>
    <xf numFmtId="0" fontId="55" fillId="0" borderId="0" xfId="0" applyFont="1" applyAlignment="1">
      <alignment vertical="center" wrapText="1"/>
    </xf>
    <xf numFmtId="0" fontId="55" fillId="0" borderId="0" xfId="0" applyFont="1" applyAlignment="1">
      <alignment vertical="top" wrapText="1"/>
    </xf>
    <xf numFmtId="0" fontId="49" fillId="0" borderId="41" xfId="0" applyFont="1" applyBorder="1" applyAlignment="1">
      <alignment vertical="center" wrapText="1"/>
    </xf>
    <xf numFmtId="0" fontId="49" fillId="0" borderId="0" xfId="0" applyFont="1" applyAlignment="1">
      <alignment vertical="center" wrapText="1"/>
    </xf>
    <xf numFmtId="0" fontId="49" fillId="0" borderId="0" xfId="0" applyFont="1" applyAlignment="1">
      <alignment horizontal="left" vertical="center" wrapText="1"/>
    </xf>
    <xf numFmtId="0" fontId="53" fillId="0" borderId="45" xfId="0" applyFont="1" applyBorder="1" applyAlignment="1">
      <alignment vertical="center" wrapText="1"/>
    </xf>
    <xf numFmtId="0" fontId="65" fillId="0" borderId="4" xfId="0" applyFont="1" applyBorder="1" applyAlignment="1">
      <alignment vertical="center"/>
    </xf>
    <xf numFmtId="0" fontId="44" fillId="0" borderId="12" xfId="0" applyFont="1" applyBorder="1" applyAlignment="1">
      <alignment horizontal="left" vertical="center"/>
    </xf>
    <xf numFmtId="0" fontId="46" fillId="0" borderId="23" xfId="0" applyFont="1" applyBorder="1"/>
    <xf numFmtId="0" fontId="46" fillId="0" borderId="4" xfId="0" applyFont="1" applyBorder="1"/>
    <xf numFmtId="0" fontId="55" fillId="0" borderId="4" xfId="0" applyFont="1" applyBorder="1" applyAlignment="1">
      <alignment horizontal="center" vertical="center"/>
    </xf>
    <xf numFmtId="0" fontId="46" fillId="0" borderId="24" xfId="0" applyFont="1" applyBorder="1"/>
    <xf numFmtId="0" fontId="53" fillId="0" borderId="46" xfId="0" applyFont="1" applyBorder="1" applyAlignment="1">
      <alignment vertical="center" wrapText="1"/>
    </xf>
    <xf numFmtId="0" fontId="53" fillId="0" borderId="44" xfId="0" applyFont="1" applyBorder="1" applyAlignment="1">
      <alignment vertical="center"/>
    </xf>
    <xf numFmtId="0" fontId="53" fillId="0" borderId="46" xfId="0" applyFont="1" applyBorder="1" applyAlignment="1">
      <alignment vertical="center"/>
    </xf>
    <xf numFmtId="0" fontId="69" fillId="0" borderId="0" xfId="0" applyFont="1" applyAlignment="1">
      <alignment vertical="center"/>
    </xf>
    <xf numFmtId="0" fontId="69" fillId="0" borderId="0" xfId="0" applyFont="1" applyAlignment="1">
      <alignment horizontal="center" vertical="center"/>
    </xf>
    <xf numFmtId="0" fontId="70" fillId="0" borderId="0" xfId="0" applyFont="1"/>
    <xf numFmtId="0" fontId="44" fillId="0" borderId="1" xfId="0" applyFont="1" applyBorder="1" applyAlignment="1">
      <alignment wrapText="1"/>
    </xf>
    <xf numFmtId="0" fontId="44" fillId="0" borderId="34" xfId="0" applyFont="1" applyBorder="1" applyAlignment="1">
      <alignment wrapText="1"/>
    </xf>
    <xf numFmtId="0" fontId="53" fillId="0" borderId="43" xfId="0" applyFont="1" applyBorder="1" applyAlignment="1">
      <alignment horizontal="left" vertical="center"/>
    </xf>
    <xf numFmtId="0" fontId="53" fillId="0" borderId="44" xfId="0" applyFont="1" applyBorder="1" applyAlignment="1">
      <alignment vertical="center" wrapText="1"/>
    </xf>
    <xf numFmtId="0" fontId="44" fillId="0" borderId="34" xfId="0" applyFont="1" applyBorder="1" applyAlignment="1">
      <alignment vertical="center" wrapText="1"/>
    </xf>
    <xf numFmtId="0" fontId="53" fillId="0" borderId="47" xfId="0" applyFont="1" applyBorder="1" applyAlignment="1">
      <alignment vertical="center" wrapText="1"/>
    </xf>
    <xf numFmtId="0" fontId="55" fillId="0" borderId="0" xfId="0" applyFont="1"/>
    <xf numFmtId="0" fontId="44" fillId="0" borderId="41" xfId="0" applyFont="1" applyBorder="1" applyAlignment="1">
      <alignment vertical="center" wrapText="1"/>
    </xf>
    <xf numFmtId="0" fontId="49" fillId="0" borderId="0" xfId="0" applyFont="1" applyAlignment="1">
      <alignment horizontal="left" vertical="center"/>
    </xf>
    <xf numFmtId="0" fontId="44" fillId="0" borderId="1" xfId="0" applyFont="1" applyBorder="1" applyAlignment="1">
      <alignment horizontal="center" vertical="center"/>
    </xf>
    <xf numFmtId="0" fontId="71" fillId="0" borderId="0" xfId="0" applyFont="1" applyAlignment="1">
      <alignment horizontal="center" vertical="center"/>
    </xf>
    <xf numFmtId="0" fontId="60" fillId="0" borderId="0" xfId="0" applyFont="1" applyAlignment="1">
      <alignment vertical="center" shrinkToFit="1"/>
    </xf>
    <xf numFmtId="0" fontId="44" fillId="0" borderId="27" xfId="0" applyFont="1" applyBorder="1" applyAlignment="1">
      <alignment vertical="center"/>
    </xf>
    <xf numFmtId="0" fontId="55" fillId="0" borderId="36" xfId="0" applyFont="1" applyBorder="1" applyAlignment="1">
      <alignment vertical="center" wrapText="1"/>
    </xf>
    <xf numFmtId="0" fontId="69" fillId="0" borderId="36" xfId="0" applyFont="1" applyBorder="1" applyAlignment="1">
      <alignment vertical="center"/>
    </xf>
    <xf numFmtId="0" fontId="55" fillId="0" borderId="40" xfId="0" applyFont="1" applyBorder="1" applyAlignment="1">
      <alignment vertical="center" wrapText="1"/>
    </xf>
    <xf numFmtId="0" fontId="69" fillId="0" borderId="40" xfId="0" applyFont="1" applyBorder="1" applyAlignment="1">
      <alignment vertical="center"/>
    </xf>
    <xf numFmtId="0" fontId="43" fillId="0" borderId="26" xfId="0" applyFont="1" applyBorder="1" applyAlignment="1">
      <alignment horizontal="center" vertical="center"/>
    </xf>
    <xf numFmtId="0" fontId="55" fillId="0" borderId="48" xfId="0" applyFont="1" applyBorder="1"/>
    <xf numFmtId="0" fontId="60" fillId="0" borderId="0" xfId="0" applyFont="1" applyAlignment="1">
      <alignment horizontal="center" vertical="center" shrinkToFit="1"/>
    </xf>
    <xf numFmtId="0" fontId="55" fillId="0" borderId="0" xfId="0" applyFont="1" applyAlignment="1">
      <alignment horizontal="left" vertical="center" wrapText="1"/>
    </xf>
    <xf numFmtId="0" fontId="55" fillId="0" borderId="36" xfId="0" applyFont="1" applyBorder="1"/>
    <xf numFmtId="0" fontId="55" fillId="0" borderId="40" xfId="0" applyFont="1" applyBorder="1"/>
    <xf numFmtId="0" fontId="73" fillId="0" borderId="0" xfId="0" applyFont="1"/>
    <xf numFmtId="0" fontId="55" fillId="0" borderId="41" xfId="0" applyFont="1" applyBorder="1" applyAlignment="1">
      <alignment vertical="center" wrapText="1"/>
    </xf>
    <xf numFmtId="0" fontId="55" fillId="0" borderId="19" xfId="0" applyFont="1" applyBorder="1" applyAlignment="1">
      <alignment vertical="center" wrapText="1"/>
    </xf>
    <xf numFmtId="0" fontId="74" fillId="0" borderId="41" xfId="0" applyFont="1" applyBorder="1" applyAlignment="1">
      <alignment horizontal="center" vertical="center"/>
    </xf>
    <xf numFmtId="0" fontId="74" fillId="0" borderId="41" xfId="0" applyFont="1" applyBorder="1" applyAlignment="1">
      <alignment vertical="center"/>
    </xf>
    <xf numFmtId="0" fontId="74" fillId="0" borderId="0" xfId="0" applyFont="1" applyAlignment="1">
      <alignment vertical="center"/>
    </xf>
    <xf numFmtId="0" fontId="74" fillId="0" borderId="0" xfId="0" applyFont="1" applyAlignment="1">
      <alignment horizontal="left" vertical="center"/>
    </xf>
    <xf numFmtId="0" fontId="73" fillId="0" borderId="0" xfId="0" applyFont="1" applyAlignment="1">
      <alignment vertical="center"/>
    </xf>
    <xf numFmtId="0" fontId="75" fillId="0" borderId="0" xfId="0" applyFont="1" applyAlignment="1">
      <alignment vertical="center"/>
    </xf>
    <xf numFmtId="0" fontId="74" fillId="0" borderId="0" xfId="0" applyFont="1"/>
    <xf numFmtId="0" fontId="55" fillId="0" borderId="53" xfId="0" applyFont="1" applyBorder="1" applyAlignment="1">
      <alignment vertical="center" wrapText="1"/>
    </xf>
    <xf numFmtId="0" fontId="11" fillId="0" borderId="0" xfId="0" applyFont="1"/>
    <xf numFmtId="0" fontId="10" fillId="0" borderId="40" xfId="0" applyFont="1" applyBorder="1"/>
    <xf numFmtId="0" fontId="1" fillId="2" borderId="0" xfId="5" applyFill="1">
      <alignment vertical="center"/>
    </xf>
    <xf numFmtId="0" fontId="80" fillId="2" borderId="6" xfId="5" applyFont="1" applyFill="1" applyBorder="1" applyAlignment="1">
      <alignment horizontal="center" vertical="center"/>
    </xf>
    <xf numFmtId="0" fontId="80" fillId="2" borderId="0" xfId="5" applyFont="1" applyFill="1">
      <alignment vertical="center"/>
    </xf>
    <xf numFmtId="0" fontId="80" fillId="2" borderId="6" xfId="5" applyFont="1" applyFill="1" applyBorder="1" applyAlignment="1">
      <alignment horizontal="right" vertical="center"/>
    </xf>
    <xf numFmtId="0" fontId="80" fillId="2" borderId="6" xfId="5" applyFont="1" applyFill="1" applyBorder="1" applyAlignment="1">
      <alignment vertical="center" shrinkToFit="1"/>
    </xf>
    <xf numFmtId="0" fontId="1" fillId="2" borderId="33" xfId="5" applyFill="1" applyBorder="1" applyAlignment="1">
      <alignment horizontal="center" vertical="center"/>
    </xf>
    <xf numFmtId="0" fontId="81" fillId="2" borderId="32" xfId="5" applyFont="1" applyFill="1" applyBorder="1" applyAlignment="1">
      <alignment horizontal="center" vertical="center"/>
    </xf>
    <xf numFmtId="0" fontId="81" fillId="2" borderId="29" xfId="5" applyFont="1" applyFill="1" applyBorder="1" applyAlignment="1">
      <alignment horizontal="center" vertical="center"/>
    </xf>
    <xf numFmtId="0" fontId="81" fillId="2" borderId="30" xfId="5" applyFont="1" applyFill="1" applyBorder="1" applyAlignment="1">
      <alignment horizontal="center" vertical="center"/>
    </xf>
    <xf numFmtId="0" fontId="82" fillId="2" borderId="31" xfId="5" applyFont="1" applyFill="1" applyBorder="1" applyAlignment="1">
      <alignment horizontal="center" vertical="center"/>
    </xf>
    <xf numFmtId="0" fontId="82" fillId="2" borderId="21" xfId="5" applyFont="1" applyFill="1" applyBorder="1" applyAlignment="1">
      <alignment vertical="center" shrinkToFit="1"/>
    </xf>
    <xf numFmtId="0" fontId="82" fillId="2" borderId="2" xfId="5" applyFont="1" applyFill="1" applyBorder="1" applyAlignment="1">
      <alignment vertical="center" shrinkToFit="1"/>
    </xf>
    <xf numFmtId="0" fontId="82" fillId="2" borderId="2" xfId="5" applyFont="1" applyFill="1" applyBorder="1">
      <alignment vertical="center"/>
    </xf>
    <xf numFmtId="0" fontId="82" fillId="2" borderId="6" xfId="5" applyFont="1" applyFill="1" applyBorder="1">
      <alignment vertical="center"/>
    </xf>
    <xf numFmtId="0" fontId="82" fillId="2" borderId="16" xfId="5" applyFont="1" applyFill="1" applyBorder="1">
      <alignment vertical="center"/>
    </xf>
    <xf numFmtId="0" fontId="82" fillId="2" borderId="17" xfId="5" applyFont="1" applyFill="1" applyBorder="1">
      <alignment vertical="center"/>
    </xf>
    <xf numFmtId="0" fontId="82" fillId="2" borderId="8" xfId="5" applyFont="1" applyFill="1" applyBorder="1" applyAlignment="1">
      <alignment vertical="center" shrinkToFit="1"/>
    </xf>
    <xf numFmtId="0" fontId="82" fillId="2" borderId="6" xfId="5" applyFont="1" applyFill="1" applyBorder="1" applyAlignment="1">
      <alignment vertical="center" shrinkToFit="1"/>
    </xf>
    <xf numFmtId="0" fontId="82" fillId="2" borderId="18" xfId="5" applyFont="1" applyFill="1" applyBorder="1">
      <alignment vertical="center"/>
    </xf>
    <xf numFmtId="0" fontId="82" fillId="2" borderId="7" xfId="5" applyFont="1" applyFill="1" applyBorder="1">
      <alignment vertical="center"/>
    </xf>
    <xf numFmtId="0" fontId="1" fillId="2" borderId="8" xfId="5" applyFill="1" applyBorder="1">
      <alignment vertical="center"/>
    </xf>
    <xf numFmtId="0" fontId="1" fillId="2" borderId="6" xfId="5" applyFill="1" applyBorder="1">
      <alignment vertical="center"/>
    </xf>
    <xf numFmtId="0" fontId="1" fillId="2" borderId="14" xfId="5" applyFill="1" applyBorder="1">
      <alignment vertical="center"/>
    </xf>
    <xf numFmtId="0" fontId="1" fillId="2" borderId="10" xfId="5" applyFill="1" applyBorder="1">
      <alignment vertical="center"/>
    </xf>
    <xf numFmtId="0" fontId="82" fillId="2" borderId="10" xfId="5" applyFont="1" applyFill="1" applyBorder="1">
      <alignment vertical="center"/>
    </xf>
    <xf numFmtId="0" fontId="82" fillId="2" borderId="20" xfId="5" applyFont="1" applyFill="1" applyBorder="1">
      <alignment vertical="center"/>
    </xf>
    <xf numFmtId="0" fontId="82" fillId="2" borderId="11" xfId="5" applyFont="1" applyFill="1" applyBorder="1">
      <alignment vertical="center"/>
    </xf>
    <xf numFmtId="0" fontId="80" fillId="0" borderId="0" xfId="5" applyFont="1">
      <alignment vertical="center"/>
    </xf>
    <xf numFmtId="0" fontId="80" fillId="0" borderId="0" xfId="5" applyFont="1" applyAlignment="1">
      <alignment horizontal="left" vertical="center"/>
    </xf>
    <xf numFmtId="0" fontId="80" fillId="0" borderId="0" xfId="5" applyFont="1" applyAlignment="1">
      <alignment vertical="center" textRotation="90"/>
    </xf>
    <xf numFmtId="0" fontId="80" fillId="0" borderId="0" xfId="5" applyFont="1" applyAlignment="1">
      <alignment horizontal="left" vertical="center" wrapText="1"/>
    </xf>
    <xf numFmtId="0" fontId="79" fillId="0" borderId="0" xfId="5" applyFont="1">
      <alignment vertical="center"/>
    </xf>
    <xf numFmtId="0" fontId="79" fillId="2" borderId="0" xfId="5" applyFont="1" applyFill="1" applyAlignment="1">
      <alignment horizontal="center" vertical="center"/>
    </xf>
    <xf numFmtId="0" fontId="79" fillId="2" borderId="0" xfId="5" applyFont="1" applyFill="1">
      <alignment vertical="center"/>
    </xf>
    <xf numFmtId="0" fontId="79" fillId="0" borderId="0" xfId="5" applyFont="1" applyAlignment="1">
      <alignment horizontal="center" vertical="center"/>
    </xf>
    <xf numFmtId="0" fontId="79" fillId="0" borderId="0" xfId="5" applyFont="1" applyAlignment="1">
      <alignment horizontal="left" vertical="center"/>
    </xf>
    <xf numFmtId="0" fontId="80" fillId="2" borderId="0" xfId="5" applyFont="1" applyFill="1" applyAlignment="1" applyProtection="1">
      <alignment horizontal="left" vertical="center" wrapText="1"/>
      <protection locked="0"/>
    </xf>
    <xf numFmtId="1" fontId="80" fillId="2" borderId="0" xfId="5" applyNumberFormat="1" applyFont="1" applyFill="1" applyAlignment="1">
      <alignment horizontal="center" vertical="center" wrapText="1"/>
    </xf>
    <xf numFmtId="1" fontId="79" fillId="2" borderId="0" xfId="5" applyNumberFormat="1" applyFont="1" applyFill="1" applyAlignment="1">
      <alignment horizontal="center" vertical="center" wrapText="1"/>
    </xf>
    <xf numFmtId="0" fontId="79" fillId="2" borderId="0" xfId="5" applyFont="1" applyFill="1" applyAlignment="1">
      <alignment horizontal="center" vertical="center" wrapText="1"/>
    </xf>
    <xf numFmtId="0" fontId="79" fillId="2" borderId="0" xfId="5" applyFont="1" applyFill="1" applyAlignment="1" applyProtection="1">
      <alignment horizontal="center" vertical="center" wrapText="1"/>
      <protection locked="0"/>
    </xf>
    <xf numFmtId="0" fontId="80" fillId="2" borderId="0" xfId="5" applyFont="1" applyFill="1" applyAlignment="1" applyProtection="1">
      <alignment horizontal="center" vertical="center" shrinkToFit="1"/>
      <protection locked="0"/>
    </xf>
    <xf numFmtId="0" fontId="80" fillId="2" borderId="0" xfId="5" applyFont="1" applyFill="1" applyAlignment="1">
      <alignment horizontal="center" vertical="center"/>
    </xf>
    <xf numFmtId="0" fontId="79" fillId="0" borderId="0" xfId="5" applyFont="1" applyAlignment="1">
      <alignment horizontal="right" vertical="center"/>
    </xf>
    <xf numFmtId="0" fontId="79" fillId="2" borderId="0" xfId="5" applyFont="1" applyFill="1" applyAlignment="1" applyProtection="1">
      <alignment horizontal="left" vertical="center" wrapText="1"/>
      <protection locked="0"/>
    </xf>
    <xf numFmtId="0" fontId="79" fillId="2" borderId="0" xfId="5" applyFont="1" applyFill="1" applyAlignment="1" applyProtection="1">
      <alignment horizontal="center" vertical="center" shrinkToFit="1"/>
      <protection locked="0"/>
    </xf>
    <xf numFmtId="178" fontId="79" fillId="0" borderId="0" xfId="5" applyNumberFormat="1" applyFont="1">
      <alignment vertical="center"/>
    </xf>
    <xf numFmtId="179" fontId="80" fillId="2" borderId="0" xfId="5" applyNumberFormat="1" applyFont="1" applyFill="1" applyAlignment="1">
      <alignment horizontal="center" vertical="center"/>
    </xf>
    <xf numFmtId="0" fontId="79" fillId="0" borderId="0" xfId="5" applyFont="1" applyAlignment="1">
      <alignment horizontal="centerContinuous" vertical="center"/>
    </xf>
    <xf numFmtId="0" fontId="80" fillId="2" borderId="0" xfId="5" applyFont="1" applyFill="1" applyAlignment="1">
      <alignment horizontal="center" vertical="center" wrapText="1"/>
    </xf>
    <xf numFmtId="0" fontId="28" fillId="2" borderId="0" xfId="5" applyFont="1" applyFill="1" applyAlignment="1">
      <alignment horizontal="center" vertical="center"/>
    </xf>
    <xf numFmtId="0" fontId="28" fillId="2" borderId="0" xfId="5" applyFont="1" applyFill="1">
      <alignment vertical="center"/>
    </xf>
    <xf numFmtId="0" fontId="27" fillId="2" borderId="0" xfId="5" applyFont="1" applyFill="1">
      <alignment vertical="center"/>
    </xf>
    <xf numFmtId="0" fontId="80" fillId="2" borderId="0" xfId="5" applyFont="1" applyFill="1" applyAlignment="1" applyProtection="1">
      <alignment horizontal="center" vertical="center" wrapText="1"/>
      <protection locked="0"/>
    </xf>
    <xf numFmtId="180" fontId="85" fillId="0" borderId="103" xfId="5" applyNumberFormat="1" applyFont="1" applyBorder="1" applyAlignment="1">
      <alignment horizontal="center" vertical="center" shrinkToFit="1"/>
    </xf>
    <xf numFmtId="180" fontId="85" fillId="0" borderId="104" xfId="5" applyNumberFormat="1" applyFont="1" applyBorder="1" applyAlignment="1">
      <alignment horizontal="center" vertical="center" shrinkToFit="1"/>
    </xf>
    <xf numFmtId="180" fontId="85" fillId="0" borderId="105" xfId="5" applyNumberFormat="1" applyFont="1" applyBorder="1" applyAlignment="1">
      <alignment horizontal="center" vertical="center" shrinkToFit="1"/>
    </xf>
    <xf numFmtId="180" fontId="85" fillId="0" borderId="106" xfId="5" applyNumberFormat="1" applyFont="1" applyBorder="1" applyAlignment="1">
      <alignment horizontal="center" vertical="center" shrinkToFit="1"/>
    </xf>
    <xf numFmtId="0" fontId="80" fillId="0" borderId="100" xfId="5" applyFont="1" applyBorder="1">
      <alignment vertical="center"/>
    </xf>
    <xf numFmtId="0" fontId="80" fillId="0" borderId="107" xfId="5" applyFont="1" applyBorder="1">
      <alignment vertical="center"/>
    </xf>
    <xf numFmtId="0" fontId="80" fillId="0" borderId="108" xfId="5" applyFont="1" applyBorder="1">
      <alignment vertical="center"/>
    </xf>
    <xf numFmtId="0" fontId="85" fillId="2" borderId="110" xfId="5" applyFont="1" applyFill="1" applyBorder="1" applyAlignment="1">
      <alignment horizontal="center" vertical="center" shrinkToFit="1"/>
    </xf>
    <xf numFmtId="0" fontId="85" fillId="2" borderId="111" xfId="5" applyFont="1" applyFill="1" applyBorder="1" applyAlignment="1">
      <alignment horizontal="center" vertical="center" shrinkToFit="1"/>
    </xf>
    <xf numFmtId="0" fontId="85" fillId="4" borderId="118" xfId="5" applyFont="1" applyFill="1" applyBorder="1" applyAlignment="1" applyProtection="1">
      <alignment horizontal="center" vertical="center" shrinkToFit="1"/>
      <protection locked="0"/>
    </xf>
    <xf numFmtId="0" fontId="85" fillId="4" borderId="119" xfId="5" applyFont="1" applyFill="1" applyBorder="1" applyAlignment="1" applyProtection="1">
      <alignment horizontal="center" vertical="center" shrinkToFit="1"/>
      <protection locked="0"/>
    </xf>
    <xf numFmtId="0" fontId="85" fillId="4" borderId="120" xfId="5" applyFont="1" applyFill="1" applyBorder="1" applyAlignment="1" applyProtection="1">
      <alignment horizontal="center" vertical="center" shrinkToFit="1"/>
      <protection locked="0"/>
    </xf>
    <xf numFmtId="0" fontId="85" fillId="4" borderId="121" xfId="5" applyFont="1" applyFill="1" applyBorder="1" applyAlignment="1" applyProtection="1">
      <alignment horizontal="center" vertical="center" shrinkToFit="1"/>
      <protection locked="0"/>
    </xf>
    <xf numFmtId="0" fontId="80" fillId="0" borderId="122" xfId="5" applyFont="1" applyBorder="1">
      <alignment vertical="center"/>
    </xf>
    <xf numFmtId="0" fontId="80" fillId="0" borderId="123" xfId="5" applyFont="1" applyBorder="1">
      <alignment vertical="center"/>
    </xf>
    <xf numFmtId="0" fontId="80" fillId="0" borderId="124" xfId="5" applyFont="1" applyBorder="1">
      <alignment vertical="center"/>
    </xf>
    <xf numFmtId="0" fontId="85" fillId="2" borderId="25" xfId="5" applyFont="1" applyFill="1" applyBorder="1" applyAlignment="1">
      <alignment horizontal="center" vertical="center" shrinkToFit="1"/>
    </xf>
    <xf numFmtId="0" fontId="85" fillId="2" borderId="27" xfId="5" applyFont="1" applyFill="1" applyBorder="1" applyAlignment="1">
      <alignment horizontal="center" vertical="center" shrinkToFit="1"/>
    </xf>
    <xf numFmtId="180" fontId="85" fillId="0" borderId="131" xfId="5" applyNumberFormat="1" applyFont="1" applyBorder="1" applyAlignment="1">
      <alignment horizontal="center" vertical="center" shrinkToFit="1"/>
    </xf>
    <xf numFmtId="180" fontId="85" fillId="0" borderId="132" xfId="5" applyNumberFormat="1" applyFont="1" applyBorder="1" applyAlignment="1">
      <alignment horizontal="center" vertical="center" shrinkToFit="1"/>
    </xf>
    <xf numFmtId="180" fontId="85" fillId="0" borderId="133" xfId="5" applyNumberFormat="1" applyFont="1" applyBorder="1" applyAlignment="1">
      <alignment horizontal="center" vertical="center" shrinkToFit="1"/>
    </xf>
    <xf numFmtId="0" fontId="80" fillId="0" borderId="128" xfId="5" applyFont="1" applyBorder="1">
      <alignment vertical="center"/>
    </xf>
    <xf numFmtId="0" fontId="80" fillId="0" borderId="50" xfId="5" applyFont="1" applyBorder="1">
      <alignment vertical="center"/>
    </xf>
    <xf numFmtId="0" fontId="80" fillId="0" borderId="134" xfId="5" applyFont="1" applyBorder="1">
      <alignment vertical="center"/>
    </xf>
    <xf numFmtId="0" fontId="85" fillId="2" borderId="22" xfId="5" applyFont="1" applyFill="1" applyBorder="1" applyAlignment="1">
      <alignment horizontal="center" vertical="center" shrinkToFit="1"/>
    </xf>
    <xf numFmtId="0" fontId="85" fillId="2" borderId="19" xfId="5" applyFont="1" applyFill="1" applyBorder="1" applyAlignment="1">
      <alignment horizontal="center" vertical="center" shrinkToFit="1"/>
    </xf>
    <xf numFmtId="0" fontId="80" fillId="0" borderId="4" xfId="5" applyFont="1" applyBorder="1">
      <alignment vertical="center"/>
    </xf>
    <xf numFmtId="0" fontId="80" fillId="0" borderId="41" xfId="5" applyFont="1" applyBorder="1">
      <alignment vertical="center"/>
    </xf>
    <xf numFmtId="0" fontId="85" fillId="2" borderId="37" xfId="5" applyFont="1" applyFill="1" applyBorder="1" applyAlignment="1">
      <alignment horizontal="center" vertical="center" shrinkToFit="1"/>
    </xf>
    <xf numFmtId="0" fontId="85" fillId="2" borderId="41" xfId="5" applyFont="1" applyFill="1" applyBorder="1" applyAlignment="1">
      <alignment horizontal="center" vertical="center" shrinkToFit="1"/>
    </xf>
    <xf numFmtId="0" fontId="80" fillId="0" borderId="58" xfId="5" applyFont="1" applyBorder="1">
      <alignment vertical="center"/>
    </xf>
    <xf numFmtId="0" fontId="80" fillId="0" borderId="36" xfId="5" applyFont="1" applyBorder="1">
      <alignment vertical="center"/>
    </xf>
    <xf numFmtId="0" fontId="80" fillId="0" borderId="27" xfId="5" applyFont="1" applyBorder="1">
      <alignment vertical="center"/>
    </xf>
    <xf numFmtId="0" fontId="80" fillId="0" borderId="136" xfId="5" applyFont="1" applyBorder="1">
      <alignment vertical="center"/>
    </xf>
    <xf numFmtId="0" fontId="80" fillId="0" borderId="70" xfId="5" applyFont="1" applyBorder="1">
      <alignment vertical="center"/>
    </xf>
    <xf numFmtId="0" fontId="80" fillId="0" borderId="69" xfId="5" applyFont="1" applyBorder="1">
      <alignment vertical="center"/>
    </xf>
    <xf numFmtId="0" fontId="85" fillId="4" borderId="142" xfId="5" applyFont="1" applyFill="1" applyBorder="1" applyAlignment="1" applyProtection="1">
      <alignment horizontal="center" vertical="center" shrinkToFit="1"/>
      <protection locked="0"/>
    </xf>
    <xf numFmtId="0" fontId="85" fillId="4" borderId="143" xfId="5" applyFont="1" applyFill="1" applyBorder="1" applyAlignment="1" applyProtection="1">
      <alignment horizontal="center" vertical="center" shrinkToFit="1"/>
      <protection locked="0"/>
    </xf>
    <xf numFmtId="0" fontId="85" fillId="4" borderId="144" xfId="5" applyFont="1" applyFill="1" applyBorder="1" applyAlignment="1" applyProtection="1">
      <alignment horizontal="center" vertical="center" shrinkToFit="1"/>
      <protection locked="0"/>
    </xf>
    <xf numFmtId="0" fontId="80" fillId="0" borderId="23" xfId="5" applyFont="1" applyBorder="1">
      <alignment vertical="center"/>
    </xf>
    <xf numFmtId="0" fontId="80" fillId="0" borderId="12" xfId="5" applyFont="1" applyBorder="1">
      <alignment vertical="center"/>
    </xf>
    <xf numFmtId="0" fontId="80" fillId="0" borderId="145" xfId="5" applyFont="1" applyBorder="1">
      <alignment vertical="center"/>
    </xf>
    <xf numFmtId="0" fontId="85" fillId="2" borderId="147" xfId="5" applyFont="1" applyFill="1" applyBorder="1" applyAlignment="1">
      <alignment horizontal="center" vertical="center" shrinkToFit="1"/>
    </xf>
    <xf numFmtId="0" fontId="85" fillId="2" borderId="145" xfId="5" applyFont="1" applyFill="1" applyBorder="1" applyAlignment="1">
      <alignment horizontal="center" vertical="center" shrinkToFit="1"/>
    </xf>
    <xf numFmtId="0" fontId="79" fillId="0" borderId="10" xfId="5" applyFont="1" applyBorder="1" applyAlignment="1">
      <alignment horizontal="center" vertical="center" wrapText="1"/>
    </xf>
    <xf numFmtId="0" fontId="79" fillId="0" borderId="11" xfId="5" applyFont="1" applyBorder="1" applyAlignment="1">
      <alignment horizontal="center" vertical="center" wrapText="1"/>
    </xf>
    <xf numFmtId="0" fontId="79" fillId="0" borderId="152" xfId="5" applyFont="1" applyBorder="1" applyAlignment="1">
      <alignment horizontal="center" vertical="center" wrapText="1"/>
    </xf>
    <xf numFmtId="0" fontId="79" fillId="0" borderId="14" xfId="5" applyFont="1" applyBorder="1" applyAlignment="1">
      <alignment horizontal="center" vertical="center" wrapText="1"/>
    </xf>
    <xf numFmtId="0" fontId="85" fillId="0" borderId="24" xfId="5" applyFont="1" applyBorder="1" applyAlignment="1">
      <alignment vertical="center" wrapText="1"/>
    </xf>
    <xf numFmtId="0" fontId="85" fillId="0" borderId="43" xfId="5" applyFont="1" applyBorder="1" applyAlignment="1">
      <alignment vertical="center" wrapText="1"/>
    </xf>
    <xf numFmtId="0" fontId="85" fillId="0" borderId="110" xfId="5" applyFont="1" applyBorder="1" applyAlignment="1">
      <alignment horizontal="center" vertical="center" wrapText="1"/>
    </xf>
    <xf numFmtId="0" fontId="85" fillId="0" borderId="111" xfId="5" applyFont="1" applyBorder="1" applyAlignment="1">
      <alignment horizontal="center" vertical="center" wrapText="1"/>
    </xf>
    <xf numFmtId="0" fontId="79" fillId="0" borderId="7" xfId="5" applyFont="1" applyBorder="1" applyAlignment="1">
      <alignment horizontal="center" vertical="center"/>
    </xf>
    <xf numFmtId="0" fontId="79" fillId="0" borderId="6" xfId="5" applyFont="1" applyBorder="1" applyAlignment="1">
      <alignment horizontal="center" vertical="center"/>
    </xf>
    <xf numFmtId="0" fontId="79" fillId="0" borderId="153" xfId="5" applyFont="1" applyBorder="1" applyAlignment="1">
      <alignment horizontal="center" vertical="center"/>
    </xf>
    <xf numFmtId="0" fontId="79" fillId="0" borderId="8" xfId="5" applyFont="1" applyBorder="1" applyAlignment="1">
      <alignment horizontal="center" vertical="center"/>
    </xf>
    <xf numFmtId="0" fontId="85" fillId="0" borderId="4" xfId="5" applyFont="1" applyBorder="1" applyAlignment="1">
      <alignment vertical="center" wrapText="1"/>
    </xf>
    <xf numFmtId="0" fontId="85" fillId="0" borderId="0" xfId="5" applyFont="1" applyAlignment="1">
      <alignment vertical="center" wrapText="1"/>
    </xf>
    <xf numFmtId="0" fontId="85" fillId="0" borderId="37" xfId="5" applyFont="1" applyBorder="1" applyAlignment="1">
      <alignment horizontal="center" vertical="center" wrapText="1"/>
    </xf>
    <xf numFmtId="0" fontId="85" fillId="0" borderId="41" xfId="5" applyFont="1" applyBorder="1" applyAlignment="1">
      <alignment horizontal="center" vertical="center" wrapText="1"/>
    </xf>
    <xf numFmtId="0" fontId="85" fillId="0" borderId="23" xfId="5" applyFont="1" applyBorder="1" applyAlignment="1">
      <alignment vertical="center" wrapText="1"/>
    </xf>
    <xf numFmtId="0" fontId="85" fillId="0" borderId="12" xfId="5" applyFont="1" applyBorder="1" applyAlignment="1">
      <alignment vertical="center" wrapText="1"/>
    </xf>
    <xf numFmtId="0" fontId="85" fillId="0" borderId="147" xfId="5" applyFont="1" applyBorder="1" applyAlignment="1">
      <alignment horizontal="center" vertical="center" wrapText="1"/>
    </xf>
    <xf numFmtId="0" fontId="85" fillId="0" borderId="145" xfId="5" applyFont="1" applyBorder="1" applyAlignment="1">
      <alignment horizontal="center" vertical="center" wrapText="1"/>
    </xf>
    <xf numFmtId="0" fontId="80" fillId="0" borderId="0" xfId="5" applyFont="1" applyAlignment="1">
      <alignment horizontal="right" vertical="center"/>
    </xf>
    <xf numFmtId="0" fontId="87" fillId="0" borderId="0" xfId="5" applyFont="1">
      <alignment vertical="center"/>
    </xf>
    <xf numFmtId="0" fontId="87" fillId="0" borderId="0" xfId="5" applyFont="1" applyAlignment="1">
      <alignment horizontal="right" vertical="center"/>
    </xf>
    <xf numFmtId="0" fontId="85" fillId="0" borderId="0" xfId="5" applyFont="1">
      <alignment vertical="center"/>
    </xf>
    <xf numFmtId="0" fontId="85" fillId="0" borderId="0" xfId="5" applyFont="1" applyAlignment="1">
      <alignment horizontal="right" vertical="center"/>
    </xf>
    <xf numFmtId="0" fontId="85" fillId="0" borderId="0" xfId="5" applyFont="1" applyAlignment="1">
      <alignment horizontal="center" vertical="center"/>
    </xf>
    <xf numFmtId="0" fontId="85" fillId="2" borderId="0" xfId="5" applyFont="1" applyFill="1">
      <alignment vertical="center"/>
    </xf>
    <xf numFmtId="177" fontId="85" fillId="0" borderId="0" xfId="5" applyNumberFormat="1" applyFont="1">
      <alignment vertical="center"/>
    </xf>
    <xf numFmtId="20" fontId="85" fillId="0" borderId="0" xfId="5" applyNumberFormat="1" applyFont="1">
      <alignment vertical="center"/>
    </xf>
    <xf numFmtId="20" fontId="85" fillId="2" borderId="0" xfId="5" applyNumberFormat="1" applyFont="1" applyFill="1">
      <alignment vertical="center"/>
    </xf>
    <xf numFmtId="0" fontId="85" fillId="2" borderId="0" xfId="5" applyFont="1" applyFill="1" applyAlignment="1">
      <alignment horizontal="center" vertical="center"/>
    </xf>
    <xf numFmtId="0" fontId="85" fillId="2" borderId="0" xfId="5" applyFont="1" applyFill="1" applyAlignment="1">
      <alignment horizontal="left" vertical="center"/>
    </xf>
    <xf numFmtId="0" fontId="85" fillId="0" borderId="0" xfId="5" applyFont="1" applyAlignment="1">
      <alignment horizontal="left" vertical="center"/>
    </xf>
    <xf numFmtId="0" fontId="87" fillId="0" borderId="0" xfId="5" applyFont="1" applyAlignment="1">
      <alignment horizontal="center" vertical="center"/>
    </xf>
    <xf numFmtId="0" fontId="87" fillId="0" borderId="0" xfId="5" applyFont="1" applyAlignment="1">
      <alignment horizontal="left" vertical="center"/>
    </xf>
    <xf numFmtId="0" fontId="85" fillId="2" borderId="0" xfId="5" quotePrefix="1" applyFont="1" applyFill="1">
      <alignment vertical="center"/>
    </xf>
    <xf numFmtId="0" fontId="87" fillId="2" borderId="0" xfId="5" applyFont="1" applyFill="1">
      <alignment vertical="center"/>
    </xf>
    <xf numFmtId="0" fontId="87" fillId="2" borderId="0" xfId="5" applyFont="1" applyFill="1" applyAlignment="1">
      <alignment horizontal="center" vertical="center"/>
    </xf>
    <xf numFmtId="0" fontId="88" fillId="2" borderId="0" xfId="5" applyFont="1" applyFill="1">
      <alignment vertical="center"/>
    </xf>
    <xf numFmtId="0" fontId="88" fillId="2" borderId="0" xfId="5" applyFont="1" applyFill="1" applyAlignment="1">
      <alignment horizontal="center" vertical="center"/>
    </xf>
    <xf numFmtId="0" fontId="88" fillId="2" borderId="0" xfId="5" applyFont="1" applyFill="1" applyAlignment="1">
      <alignment horizontal="left" vertical="center"/>
    </xf>
    <xf numFmtId="0" fontId="88" fillId="3" borderId="6" xfId="5" applyFont="1" applyFill="1" applyBorder="1" applyAlignment="1" applyProtection="1">
      <alignment horizontal="left" vertical="center"/>
      <protection locked="0"/>
    </xf>
    <xf numFmtId="0" fontId="88" fillId="2" borderId="6" xfId="5" applyFont="1" applyFill="1" applyBorder="1" applyAlignment="1">
      <alignment horizontal="center" vertical="center"/>
    </xf>
    <xf numFmtId="0" fontId="88" fillId="2" borderId="0" xfId="5" applyFont="1" applyFill="1" applyProtection="1">
      <alignment vertical="center"/>
      <protection locked="0"/>
    </xf>
    <xf numFmtId="20" fontId="88" fillId="3" borderId="6" xfId="5" applyNumberFormat="1" applyFont="1" applyFill="1" applyBorder="1" applyAlignment="1" applyProtection="1">
      <alignment horizontal="center" vertical="center"/>
      <protection locked="0"/>
    </xf>
    <xf numFmtId="0" fontId="88" fillId="2" borderId="0" xfId="5" applyFont="1" applyFill="1" applyAlignment="1" applyProtection="1">
      <alignment horizontal="right" vertical="center"/>
      <protection locked="0"/>
    </xf>
    <xf numFmtId="0" fontId="88" fillId="2" borderId="0" xfId="5" applyFont="1" applyFill="1" applyAlignment="1" applyProtection="1">
      <alignment horizontal="center" vertical="center"/>
      <protection locked="0"/>
    </xf>
    <xf numFmtId="0" fontId="88" fillId="3" borderId="0" xfId="5" applyFont="1" applyFill="1" applyAlignment="1" applyProtection="1">
      <alignment horizontal="center" vertical="center"/>
      <protection locked="0"/>
    </xf>
    <xf numFmtId="0" fontId="89" fillId="3" borderId="9" xfId="5" applyFont="1" applyFill="1" applyBorder="1" applyAlignment="1" applyProtection="1">
      <alignment horizontal="center" vertical="center"/>
      <protection locked="0"/>
    </xf>
    <xf numFmtId="0" fontId="89" fillId="3" borderId="3" xfId="5" applyFont="1" applyFill="1" applyBorder="1" applyAlignment="1" applyProtection="1">
      <alignment horizontal="center" vertical="center"/>
      <protection locked="0"/>
    </xf>
    <xf numFmtId="0" fontId="89" fillId="3" borderId="26" xfId="5" applyFont="1" applyFill="1" applyBorder="1" applyAlignment="1" applyProtection="1">
      <alignment horizontal="center" vertical="center"/>
      <protection locked="0"/>
    </xf>
    <xf numFmtId="0" fontId="88" fillId="3" borderId="6" xfId="5" applyFont="1" applyFill="1" applyBorder="1" applyAlignment="1" applyProtection="1">
      <alignment horizontal="center" vertical="center"/>
      <protection locked="0"/>
    </xf>
    <xf numFmtId="20" fontId="88" fillId="2" borderId="6" xfId="5" applyNumberFormat="1" applyFont="1" applyFill="1" applyBorder="1" applyAlignment="1" applyProtection="1">
      <alignment horizontal="center" vertical="center"/>
      <protection locked="0"/>
    </xf>
    <xf numFmtId="0" fontId="90" fillId="2" borderId="0" xfId="5" applyFont="1" applyFill="1" applyAlignment="1">
      <alignment horizontal="left" vertical="center"/>
    </xf>
    <xf numFmtId="0" fontId="90" fillId="2" borderId="0" xfId="5" applyFont="1" applyFill="1">
      <alignment vertical="center"/>
    </xf>
    <xf numFmtId="0" fontId="91" fillId="2" borderId="0" xfId="5" applyFont="1" applyFill="1" applyAlignment="1">
      <alignment horizontal="left" vertical="center"/>
    </xf>
    <xf numFmtId="0" fontId="92" fillId="2" borderId="0" xfId="5" applyFont="1" applyFill="1" applyAlignment="1">
      <alignment horizontal="left" vertical="center"/>
    </xf>
    <xf numFmtId="0" fontId="92" fillId="0" borderId="0" xfId="5" applyFont="1" applyAlignment="1">
      <alignment horizontal="left" vertical="center"/>
    </xf>
    <xf numFmtId="0" fontId="80" fillId="2" borderId="0" xfId="5" applyFont="1" applyFill="1" applyAlignment="1">
      <alignment vertical="center" wrapText="1"/>
    </xf>
    <xf numFmtId="0" fontId="80" fillId="2" borderId="0" xfId="5" applyFont="1" applyFill="1" applyAlignment="1">
      <alignment horizontal="left" vertical="center"/>
    </xf>
    <xf numFmtId="0" fontId="94" fillId="2" borderId="0" xfId="5" applyFont="1" applyFill="1" applyAlignment="1">
      <alignment vertical="center" shrinkToFit="1"/>
    </xf>
    <xf numFmtId="0" fontId="94" fillId="2" borderId="0" xfId="5" applyFont="1" applyFill="1">
      <alignment vertical="center"/>
    </xf>
    <xf numFmtId="0" fontId="40" fillId="2" borderId="0" xfId="5" applyFont="1" applyFill="1">
      <alignment vertical="center"/>
    </xf>
    <xf numFmtId="0" fontId="94" fillId="2" borderId="0" xfId="5" applyFont="1" applyFill="1" applyAlignment="1">
      <alignment horizontal="left" vertical="center"/>
    </xf>
    <xf numFmtId="0" fontId="80" fillId="2" borderId="6" xfId="5" applyFont="1" applyFill="1" applyBorder="1" applyAlignment="1">
      <alignment horizontal="left" vertical="center"/>
    </xf>
    <xf numFmtId="0" fontId="96" fillId="2" borderId="0" xfId="5" applyFont="1" applyFill="1" applyAlignment="1">
      <alignment horizontal="left" vertical="center"/>
    </xf>
    <xf numFmtId="0" fontId="97" fillId="2" borderId="0" xfId="5" applyFont="1" applyFill="1" applyAlignment="1">
      <alignment horizontal="left" vertical="center"/>
    </xf>
    <xf numFmtId="0" fontId="80" fillId="4" borderId="6" xfId="5" applyFont="1" applyFill="1" applyBorder="1" applyAlignment="1">
      <alignment horizontal="left" vertical="center"/>
    </xf>
    <xf numFmtId="0" fontId="80" fillId="3" borderId="6" xfId="5" applyFont="1" applyFill="1" applyBorder="1" applyAlignment="1">
      <alignment horizontal="left" vertical="center"/>
    </xf>
    <xf numFmtId="0" fontId="82" fillId="2" borderId="11" xfId="5" applyFont="1" applyFill="1" applyBorder="1" applyAlignment="1">
      <alignment vertical="center" shrinkToFit="1"/>
    </xf>
    <xf numFmtId="0" fontId="82" fillId="2" borderId="10" xfId="5" applyFont="1" applyFill="1" applyBorder="1" applyAlignment="1">
      <alignment vertical="center" shrinkToFit="1"/>
    </xf>
    <xf numFmtId="0" fontId="98" fillId="2" borderId="152" xfId="5" applyFont="1" applyFill="1" applyBorder="1">
      <alignment vertical="center"/>
    </xf>
    <xf numFmtId="0" fontId="82" fillId="2" borderId="7" xfId="5" applyFont="1" applyFill="1" applyBorder="1" applyAlignment="1">
      <alignment vertical="center" shrinkToFit="1"/>
    </xf>
    <xf numFmtId="0" fontId="98" fillId="2" borderId="8" xfId="5" applyFont="1" applyFill="1" applyBorder="1">
      <alignment vertical="center"/>
    </xf>
    <xf numFmtId="0" fontId="1" fillId="2" borderId="17" xfId="5" applyFill="1" applyBorder="1" applyAlignment="1">
      <alignment horizontal="left" vertical="center"/>
    </xf>
    <xf numFmtId="0" fontId="1" fillId="2" borderId="9" xfId="5" applyFill="1" applyBorder="1" applyAlignment="1">
      <alignment horizontal="left" vertical="center"/>
    </xf>
    <xf numFmtId="0" fontId="82" fillId="2" borderId="19" xfId="5" applyFont="1" applyFill="1" applyBorder="1" applyAlignment="1">
      <alignment horizontal="left" vertical="center"/>
    </xf>
    <xf numFmtId="0" fontId="82" fillId="2" borderId="9" xfId="5" applyFont="1" applyFill="1" applyBorder="1" applyAlignment="1">
      <alignment horizontal="left" vertical="center"/>
    </xf>
    <xf numFmtId="0" fontId="82" fillId="2" borderId="9" xfId="5" applyFont="1" applyFill="1" applyBorder="1">
      <alignment vertical="center"/>
    </xf>
    <xf numFmtId="0" fontId="82" fillId="2" borderId="9" xfId="5" applyFont="1" applyFill="1" applyBorder="1" applyAlignment="1">
      <alignment vertical="center" shrinkToFit="1"/>
    </xf>
    <xf numFmtId="0" fontId="82" fillId="2" borderId="22" xfId="5" applyFont="1" applyFill="1" applyBorder="1" applyAlignment="1">
      <alignment vertical="center" shrinkToFit="1"/>
    </xf>
    <xf numFmtId="0" fontId="1" fillId="2" borderId="31" xfId="5" applyFill="1" applyBorder="1" applyAlignment="1">
      <alignment horizontal="center" vertical="center"/>
    </xf>
    <xf numFmtId="0" fontId="1" fillId="2" borderId="29" xfId="5" applyFill="1" applyBorder="1" applyAlignment="1">
      <alignment horizontal="center" vertical="center"/>
    </xf>
    <xf numFmtId="0" fontId="82" fillId="2" borderId="30" xfId="5" applyFont="1" applyFill="1" applyBorder="1" applyAlignment="1">
      <alignment horizontal="center" vertical="center"/>
    </xf>
    <xf numFmtId="0" fontId="98" fillId="2" borderId="29" xfId="5" applyFont="1" applyFill="1" applyBorder="1" applyAlignment="1">
      <alignment horizontal="center" vertical="center"/>
    </xf>
    <xf numFmtId="0" fontId="81" fillId="2" borderId="155" xfId="5" applyFont="1" applyFill="1" applyBorder="1" applyAlignment="1">
      <alignment horizontal="center" vertical="center"/>
    </xf>
    <xf numFmtId="0" fontId="99" fillId="0" borderId="0" xfId="0" applyFont="1" applyAlignment="1">
      <alignment horizontal="center" vertical="center"/>
    </xf>
    <xf numFmtId="0" fontId="74" fillId="0" borderId="0" xfId="0" applyFont="1" applyAlignment="1">
      <alignment horizontal="left" vertical="center" wrapText="1"/>
    </xf>
    <xf numFmtId="0" fontId="60" fillId="0" borderId="6" xfId="0" applyFont="1" applyBorder="1" applyAlignment="1">
      <alignment horizontal="center" vertical="center"/>
    </xf>
    <xf numFmtId="0" fontId="55" fillId="0" borderId="40" xfId="0" applyFont="1" applyBorder="1" applyAlignment="1">
      <alignment horizontal="left" vertical="center" wrapText="1"/>
    </xf>
    <xf numFmtId="0" fontId="10" fillId="0" borderId="40" xfId="0" applyFont="1" applyBorder="1" applyAlignment="1">
      <alignment vertical="center"/>
    </xf>
    <xf numFmtId="0" fontId="10" fillId="0" borderId="40" xfId="0" applyFont="1" applyBorder="1" applyAlignment="1">
      <alignment horizontal="center" vertical="center"/>
    </xf>
    <xf numFmtId="0" fontId="55" fillId="0" borderId="49" xfId="0" applyFont="1" applyBorder="1" applyAlignment="1">
      <alignment vertical="center" wrapText="1"/>
    </xf>
    <xf numFmtId="0" fontId="55" fillId="0" borderId="51" xfId="0" applyFont="1" applyBorder="1" applyAlignment="1">
      <alignment vertical="center" wrapText="1"/>
    </xf>
    <xf numFmtId="0" fontId="55" fillId="0" borderId="37" xfId="0" applyFont="1" applyBorder="1" applyAlignment="1">
      <alignment horizontal="center" vertical="center" wrapText="1"/>
    </xf>
    <xf numFmtId="0" fontId="10" fillId="0" borderId="0" xfId="0" applyFont="1" applyAlignment="1">
      <alignment vertical="center"/>
    </xf>
    <xf numFmtId="0" fontId="55" fillId="0" borderId="53" xfId="0" applyFont="1" applyBorder="1" applyAlignment="1">
      <alignment horizontal="left" vertical="center" wrapText="1"/>
    </xf>
    <xf numFmtId="0" fontId="55" fillId="0" borderId="41" xfId="0" applyFont="1" applyBorder="1" applyAlignment="1">
      <alignment horizontal="left" vertical="center" wrapText="1"/>
    </xf>
    <xf numFmtId="0" fontId="55" fillId="0" borderId="37" xfId="0" applyFont="1" applyBorder="1" applyAlignment="1">
      <alignment horizontal="left" vertical="center" wrapText="1"/>
    </xf>
    <xf numFmtId="0" fontId="55" fillId="0" borderId="19" xfId="0" applyFont="1" applyBorder="1" applyAlignment="1">
      <alignment horizontal="left" vertical="center" wrapText="1"/>
    </xf>
    <xf numFmtId="0" fontId="55" fillId="0" borderId="0" xfId="0" applyFont="1" applyAlignment="1">
      <alignment horizontal="left" vertical="top" wrapText="1"/>
    </xf>
    <xf numFmtId="0" fontId="55" fillId="0" borderId="26" xfId="0" applyFont="1" applyBorder="1" applyAlignment="1">
      <alignment horizontal="center" vertical="center"/>
    </xf>
    <xf numFmtId="0" fontId="55" fillId="0" borderId="9" xfId="0" applyFont="1" applyBorder="1" applyAlignment="1">
      <alignment horizontal="center" vertical="center"/>
    </xf>
    <xf numFmtId="0" fontId="55" fillId="0" borderId="3" xfId="0" applyFont="1" applyBorder="1" applyAlignment="1">
      <alignment horizontal="center" vertical="center"/>
    </xf>
    <xf numFmtId="0" fontId="55" fillId="0" borderId="50" xfId="0" applyFont="1" applyBorder="1" applyAlignment="1">
      <alignment horizontal="left" vertical="center" wrapText="1"/>
    </xf>
    <xf numFmtId="0" fontId="10" fillId="0" borderId="0" xfId="0" applyFont="1" applyAlignment="1">
      <alignment horizontal="left" vertical="center" wrapText="1"/>
    </xf>
    <xf numFmtId="0" fontId="55" fillId="0" borderId="27" xfId="0" applyFont="1" applyBorder="1" applyAlignment="1">
      <alignment horizontal="left" vertical="center" wrapText="1"/>
    </xf>
    <xf numFmtId="0" fontId="55" fillId="0" borderId="36" xfId="0" applyFont="1" applyBorder="1" applyAlignment="1">
      <alignment horizontal="left" vertical="top" wrapText="1"/>
    </xf>
    <xf numFmtId="0" fontId="55" fillId="0" borderId="25" xfId="0" applyFont="1" applyBorder="1" applyAlignment="1">
      <alignment horizontal="left" vertical="top" wrapText="1"/>
    </xf>
    <xf numFmtId="0" fontId="55" fillId="0" borderId="41" xfId="0" applyFont="1" applyBorder="1" applyAlignment="1">
      <alignment horizontal="left" vertical="top" wrapText="1"/>
    </xf>
    <xf numFmtId="0" fontId="55" fillId="0" borderId="37" xfId="0" applyFont="1" applyBorder="1" applyAlignment="1">
      <alignment horizontal="left" vertical="top" wrapText="1"/>
    </xf>
    <xf numFmtId="0" fontId="55" fillId="0" borderId="19" xfId="0" applyFont="1" applyBorder="1" applyAlignment="1">
      <alignment horizontal="left" vertical="top" wrapText="1"/>
    </xf>
    <xf numFmtId="0" fontId="55" fillId="0" borderId="40" xfId="0" applyFont="1" applyBorder="1" applyAlignment="1">
      <alignment horizontal="left" vertical="top" wrapText="1"/>
    </xf>
    <xf numFmtId="0" fontId="55" fillId="0" borderId="22" xfId="0" applyFont="1" applyBorder="1" applyAlignment="1">
      <alignment horizontal="left" vertical="top" wrapText="1"/>
    </xf>
    <xf numFmtId="0" fontId="102" fillId="0" borderId="0" xfId="0" applyFont="1" applyAlignment="1">
      <alignment vertical="center"/>
    </xf>
    <xf numFmtId="0" fontId="74" fillId="0" borderId="0" xfId="0" applyFont="1" applyAlignment="1">
      <alignment vertical="center" wrapText="1"/>
    </xf>
    <xf numFmtId="0" fontId="55" fillId="0" borderId="27" xfId="0" applyFont="1" applyBorder="1" applyAlignment="1">
      <alignment vertical="center"/>
    </xf>
    <xf numFmtId="0" fontId="55" fillId="0" borderId="25" xfId="0" applyFont="1" applyBorder="1"/>
    <xf numFmtId="0" fontId="55" fillId="0" borderId="37" xfId="0" applyFont="1" applyBorder="1"/>
    <xf numFmtId="0" fontId="55" fillId="0" borderId="19" xfId="0" applyFont="1" applyBorder="1" applyAlignment="1">
      <alignment vertical="center"/>
    </xf>
    <xf numFmtId="0" fontId="55" fillId="0" borderId="22" xfId="0" applyFont="1" applyBorder="1"/>
    <xf numFmtId="0" fontId="69" fillId="0" borderId="0" xfId="0" applyFont="1"/>
    <xf numFmtId="0" fontId="99" fillId="0" borderId="0" xfId="0" applyFont="1"/>
    <xf numFmtId="0" fontId="103" fillId="0" borderId="0" xfId="0" applyFont="1"/>
    <xf numFmtId="0" fontId="55" fillId="0" borderId="6" xfId="0" applyFont="1" applyBorder="1" applyAlignment="1">
      <alignment horizontal="center" vertical="center"/>
    </xf>
    <xf numFmtId="0" fontId="10" fillId="0" borderId="0" xfId="0" applyFont="1" applyAlignment="1">
      <alignment vertical="center" wrapText="1"/>
    </xf>
    <xf numFmtId="0" fontId="10" fillId="0" borderId="37" xfId="0" applyFont="1" applyBorder="1"/>
    <xf numFmtId="0" fontId="11" fillId="0" borderId="0" xfId="0" applyFont="1" applyAlignment="1">
      <alignment horizontal="center" vertical="center"/>
    </xf>
    <xf numFmtId="0" fontId="69" fillId="0" borderId="27" xfId="0" applyFont="1" applyBorder="1" applyAlignment="1">
      <alignment horizontal="center" vertical="center"/>
    </xf>
    <xf numFmtId="0" fontId="69" fillId="0" borderId="36" xfId="0" applyFont="1" applyBorder="1" applyAlignment="1">
      <alignment horizontal="center" vertical="center"/>
    </xf>
    <xf numFmtId="0" fontId="69" fillId="0" borderId="25" xfId="0" applyFont="1" applyBorder="1" applyAlignment="1">
      <alignment horizontal="center" vertical="center"/>
    </xf>
    <xf numFmtId="0" fontId="102" fillId="0" borderId="0" xfId="0" applyFont="1"/>
    <xf numFmtId="0" fontId="10" fillId="0" borderId="41" xfId="0" applyFont="1" applyBorder="1" applyAlignment="1">
      <alignment horizontal="center" vertical="center"/>
    </xf>
    <xf numFmtId="0" fontId="10" fillId="0" borderId="19" xfId="0" applyFont="1" applyBorder="1" applyAlignment="1">
      <alignment horizontal="center" vertical="center"/>
    </xf>
    <xf numFmtId="0" fontId="10" fillId="0" borderId="22" xfId="0" applyFont="1" applyBorder="1"/>
    <xf numFmtId="0" fontId="55" fillId="0" borderId="27" xfId="0" applyFont="1" applyBorder="1" applyAlignment="1">
      <alignment horizontal="left" vertical="center"/>
    </xf>
    <xf numFmtId="0" fontId="55" fillId="0" borderId="36" xfId="0" applyFont="1" applyBorder="1" applyAlignment="1">
      <alignment horizontal="center" vertical="center"/>
    </xf>
    <xf numFmtId="0" fontId="55" fillId="0" borderId="41" xfId="0" applyFont="1" applyBorder="1" applyAlignment="1">
      <alignment horizontal="left" vertical="center"/>
    </xf>
    <xf numFmtId="0" fontId="55" fillId="0" borderId="41" xfId="0" applyFont="1" applyBorder="1"/>
    <xf numFmtId="0" fontId="55" fillId="0" borderId="19" xfId="0" applyFont="1" applyBorder="1"/>
    <xf numFmtId="0" fontId="55" fillId="0" borderId="27" xfId="0" applyFont="1" applyBorder="1"/>
    <xf numFmtId="0" fontId="52" fillId="0" borderId="0" xfId="0" applyFont="1" applyAlignment="1">
      <alignment horizontal="left" vertical="center" wrapText="1"/>
    </xf>
    <xf numFmtId="0" fontId="6" fillId="0" borderId="25" xfId="0" applyFont="1" applyBorder="1"/>
    <xf numFmtId="0" fontId="6" fillId="0" borderId="37" xfId="0" applyFont="1" applyBorder="1"/>
    <xf numFmtId="0" fontId="60" fillId="0" borderId="41" xfId="0" applyFont="1" applyBorder="1"/>
    <xf numFmtId="0" fontId="6" fillId="0" borderId="22" xfId="0" applyFont="1" applyBorder="1"/>
    <xf numFmtId="0" fontId="106" fillId="0" borderId="0" xfId="0" applyFont="1" applyAlignment="1">
      <alignment vertical="center"/>
    </xf>
    <xf numFmtId="0" fontId="99" fillId="0" borderId="0" xfId="0" applyFont="1" applyAlignment="1">
      <alignment vertical="center"/>
    </xf>
    <xf numFmtId="0" fontId="102" fillId="0" borderId="0" xfId="0" applyFont="1" applyAlignment="1">
      <alignment horizontal="left" vertical="center"/>
    </xf>
    <xf numFmtId="0" fontId="55" fillId="0" borderId="18" xfId="0" applyFont="1" applyBorder="1" applyAlignment="1">
      <alignment vertical="center"/>
    </xf>
    <xf numFmtId="0" fontId="55" fillId="0" borderId="6" xfId="0" applyFont="1" applyBorder="1" applyAlignment="1">
      <alignment vertical="center"/>
    </xf>
    <xf numFmtId="0" fontId="69" fillId="0" borderId="6" xfId="0" applyFont="1" applyBorder="1" applyAlignment="1">
      <alignment horizontal="left" vertical="center"/>
    </xf>
    <xf numFmtId="0" fontId="101" fillId="0" borderId="0" xfId="0" applyFont="1"/>
    <xf numFmtId="0" fontId="105" fillId="0" borderId="0" xfId="0" applyFont="1" applyAlignment="1">
      <alignment horizontal="left" vertical="center"/>
    </xf>
    <xf numFmtId="0" fontId="102" fillId="0" borderId="0" xfId="0" applyFont="1" applyAlignment="1">
      <alignment horizontal="left" vertical="center" wrapText="1"/>
    </xf>
    <xf numFmtId="0" fontId="69" fillId="0" borderId="0" xfId="0" applyFont="1" applyAlignment="1">
      <alignment horizontal="left" vertical="center" wrapText="1"/>
    </xf>
    <xf numFmtId="0" fontId="99" fillId="0" borderId="6" xfId="0" applyFont="1" applyBorder="1" applyAlignment="1">
      <alignment horizontal="center" vertical="center"/>
    </xf>
    <xf numFmtId="0" fontId="60" fillId="0" borderId="0" xfId="0" applyFont="1" applyAlignment="1">
      <alignment horizontal="left" vertical="center"/>
    </xf>
    <xf numFmtId="0" fontId="105" fillId="0" borderId="0" xfId="0" applyFont="1" applyAlignment="1">
      <alignment vertical="center"/>
    </xf>
    <xf numFmtId="0" fontId="55" fillId="0" borderId="37" xfId="0" applyFont="1" applyBorder="1" applyAlignment="1">
      <alignment vertical="center" wrapText="1"/>
    </xf>
    <xf numFmtId="0" fontId="55" fillId="0" borderId="52" xfId="0" applyFont="1" applyBorder="1" applyAlignment="1">
      <alignment vertical="center" wrapText="1"/>
    </xf>
    <xf numFmtId="0" fontId="55" fillId="0" borderId="53" xfId="0" applyFont="1" applyBorder="1" applyAlignment="1">
      <alignment horizontal="left" vertical="center"/>
    </xf>
    <xf numFmtId="0" fontId="55" fillId="0" borderId="54" xfId="0" applyFont="1" applyBorder="1" applyAlignment="1">
      <alignment vertical="center" wrapText="1"/>
    </xf>
    <xf numFmtId="0" fontId="55" fillId="0" borderId="52" xfId="0" applyFont="1" applyBorder="1" applyAlignment="1">
      <alignment horizontal="left" vertical="center" wrapText="1"/>
    </xf>
    <xf numFmtId="0" fontId="55" fillId="0" borderId="3" xfId="0" applyFont="1" applyBorder="1" applyAlignment="1">
      <alignment vertical="center"/>
    </xf>
    <xf numFmtId="0" fontId="55" fillId="0" borderId="9" xfId="0" applyFont="1" applyBorder="1" applyAlignment="1">
      <alignment vertical="center"/>
    </xf>
    <xf numFmtId="0" fontId="108" fillId="0" borderId="0" xfId="0" applyFont="1" applyAlignment="1">
      <alignment horizontal="center" vertical="center"/>
    </xf>
    <xf numFmtId="0" fontId="109" fillId="0" borderId="0" xfId="0" applyFont="1" applyAlignment="1">
      <alignment horizontal="left" vertical="center" wrapText="1"/>
    </xf>
    <xf numFmtId="0" fontId="110" fillId="0" borderId="0" xfId="0" applyFont="1" applyAlignment="1">
      <alignment vertical="center"/>
    </xf>
    <xf numFmtId="0" fontId="42" fillId="0" borderId="0" xfId="0" applyFont="1" applyAlignment="1">
      <alignment horizontal="center" vertical="center"/>
    </xf>
    <xf numFmtId="0" fontId="60" fillId="0" borderId="0" xfId="0" applyFont="1"/>
    <xf numFmtId="0" fontId="6" fillId="0" borderId="6" xfId="0" applyFont="1" applyBorder="1" applyAlignment="1">
      <alignment horizontal="center" vertical="center"/>
    </xf>
    <xf numFmtId="0" fontId="74" fillId="0" borderId="6" xfId="0" applyFont="1" applyBorder="1" applyAlignment="1">
      <alignment vertical="center"/>
    </xf>
    <xf numFmtId="0" fontId="74" fillId="0" borderId="0" xfId="0" applyFont="1" applyAlignment="1">
      <alignment horizontal="left" vertical="top"/>
    </xf>
    <xf numFmtId="0" fontId="74" fillId="0" borderId="55" xfId="0" applyFont="1" applyBorder="1" applyAlignment="1">
      <alignment wrapText="1"/>
    </xf>
    <xf numFmtId="0" fontId="74" fillId="0" borderId="5" xfId="0" applyFont="1" applyBorder="1" applyAlignment="1">
      <alignment vertical="center" wrapText="1"/>
    </xf>
    <xf numFmtId="0" fontId="74" fillId="0" borderId="56" xfId="0" applyFont="1" applyBorder="1" applyAlignment="1">
      <alignment vertical="center"/>
    </xf>
    <xf numFmtId="0" fontId="10" fillId="0" borderId="6" xfId="0" applyFont="1" applyBorder="1" applyAlignment="1">
      <alignment horizontal="center" vertical="center"/>
    </xf>
    <xf numFmtId="0" fontId="111" fillId="0" borderId="0" xfId="0" applyFont="1" applyAlignment="1">
      <alignment horizontal="left" vertical="center" wrapText="1"/>
    </xf>
    <xf numFmtId="0" fontId="7" fillId="0" borderId="0" xfId="0" applyFont="1" applyAlignment="1">
      <alignment horizontal="left" vertical="center" wrapText="1"/>
    </xf>
    <xf numFmtId="0" fontId="11" fillId="0" borderId="0" xfId="0" applyFont="1" applyAlignment="1">
      <alignment vertical="center"/>
    </xf>
    <xf numFmtId="0" fontId="76" fillId="0" borderId="0" xfId="0" applyFont="1" applyAlignment="1">
      <alignment horizontal="center" vertical="center" wrapText="1"/>
    </xf>
    <xf numFmtId="0" fontId="10" fillId="0" borderId="0" xfId="0" applyFont="1" applyAlignment="1">
      <alignment horizontal="left" vertical="top" wrapText="1"/>
    </xf>
    <xf numFmtId="0" fontId="112" fillId="0" borderId="0" xfId="0" applyFont="1" applyAlignment="1">
      <alignment vertical="center"/>
    </xf>
    <xf numFmtId="0" fontId="113" fillId="0" borderId="0" xfId="0" applyFont="1" applyAlignment="1">
      <alignment vertical="center" wrapText="1"/>
    </xf>
    <xf numFmtId="0" fontId="68" fillId="0" borderId="43" xfId="0" applyFont="1" applyBorder="1"/>
    <xf numFmtId="0" fontId="114" fillId="0" borderId="6" xfId="0" applyFont="1" applyBorder="1" applyAlignment="1">
      <alignment vertical="center"/>
    </xf>
    <xf numFmtId="0" fontId="27" fillId="0" borderId="0" xfId="1" applyFont="1" applyAlignment="1">
      <alignment horizontal="left" vertical="center"/>
    </xf>
    <xf numFmtId="0" fontId="27" fillId="0" borderId="0" xfId="1" applyFont="1" applyAlignment="1">
      <alignment horizontal="right" vertical="center"/>
    </xf>
    <xf numFmtId="0" fontId="27" fillId="0" borderId="0" xfId="1" applyFont="1" applyAlignment="1">
      <alignment horizontal="center" vertical="center"/>
    </xf>
    <xf numFmtId="0" fontId="27" fillId="0" borderId="0" xfId="1" applyFont="1" applyAlignment="1">
      <alignment horizontal="center" vertical="center" wrapText="1"/>
    </xf>
    <xf numFmtId="0" fontId="27" fillId="0" borderId="18" xfId="1" applyFont="1" applyBorder="1" applyAlignment="1">
      <alignment vertical="center"/>
    </xf>
    <xf numFmtId="0" fontId="27" fillId="0" borderId="57" xfId="1" applyFont="1" applyBorder="1" applyAlignment="1">
      <alignment vertical="center"/>
    </xf>
    <xf numFmtId="0" fontId="27" fillId="0" borderId="57" xfId="1" applyFont="1" applyBorder="1" applyAlignment="1">
      <alignment horizontal="center" vertical="center"/>
    </xf>
    <xf numFmtId="0" fontId="27" fillId="0" borderId="8" xfId="1" applyFont="1" applyBorder="1" applyAlignment="1">
      <alignment vertical="center"/>
    </xf>
    <xf numFmtId="0" fontId="27" fillId="0" borderId="0" xfId="1" applyFont="1"/>
    <xf numFmtId="0" fontId="27" fillId="0" borderId="19" xfId="1" applyFont="1" applyBorder="1" applyAlignment="1">
      <alignment vertical="center"/>
    </xf>
    <xf numFmtId="0" fontId="27" fillId="0" borderId="40" xfId="1" applyFont="1" applyBorder="1" applyAlignment="1">
      <alignment vertical="center"/>
    </xf>
    <xf numFmtId="0" fontId="27" fillId="0" borderId="40" xfId="1" applyFont="1" applyBorder="1" applyAlignment="1">
      <alignment horizontal="center" vertical="center"/>
    </xf>
    <xf numFmtId="0" fontId="83" fillId="0" borderId="40" xfId="1" applyFont="1" applyBorder="1" applyAlignment="1">
      <alignment vertical="center"/>
    </xf>
    <xf numFmtId="0" fontId="27" fillId="0" borderId="22" xfId="1" applyFont="1" applyBorder="1" applyAlignment="1">
      <alignment vertical="center"/>
    </xf>
    <xf numFmtId="0" fontId="27" fillId="0" borderId="27" xfId="1" applyFont="1" applyBorder="1" applyAlignment="1">
      <alignment horizontal="left" vertical="center"/>
    </xf>
    <xf numFmtId="0" fontId="27" fillId="0" borderId="36" xfId="1" applyFont="1" applyBorder="1" applyAlignment="1">
      <alignment horizontal="left" vertical="center"/>
    </xf>
    <xf numFmtId="0" fontId="27" fillId="0" borderId="25" xfId="1" applyFont="1" applyBorder="1" applyAlignment="1">
      <alignment horizontal="left" vertical="center"/>
    </xf>
    <xf numFmtId="0" fontId="27" fillId="0" borderId="27" xfId="1" applyFont="1" applyBorder="1" applyAlignment="1">
      <alignment vertical="center"/>
    </xf>
    <xf numFmtId="0" fontId="27" fillId="0" borderId="36" xfId="1" applyFont="1" applyBorder="1" applyAlignment="1">
      <alignment vertical="center"/>
    </xf>
    <xf numFmtId="0" fontId="83" fillId="0" borderId="36" xfId="1" applyFont="1" applyBorder="1" applyAlignment="1">
      <alignment vertical="center"/>
    </xf>
    <xf numFmtId="0" fontId="27" fillId="0" borderId="25" xfId="1" applyFont="1" applyBorder="1" applyAlignment="1">
      <alignment vertical="center"/>
    </xf>
    <xf numFmtId="0" fontId="27" fillId="0" borderId="19" xfId="1" applyFont="1" applyBorder="1" applyAlignment="1">
      <alignment horizontal="left" vertical="center"/>
    </xf>
    <xf numFmtId="0" fontId="27" fillId="0" borderId="40" xfId="1" applyFont="1" applyBorder="1" applyAlignment="1">
      <alignment horizontal="left" vertical="center"/>
    </xf>
    <xf numFmtId="0" fontId="27" fillId="0" borderId="22" xfId="1" applyFont="1" applyBorder="1" applyAlignment="1">
      <alignment horizontal="left" vertical="center"/>
    </xf>
    <xf numFmtId="0" fontId="27" fillId="0" borderId="36" xfId="1" applyFont="1" applyBorder="1" applyAlignment="1">
      <alignment horizontal="right" vertical="center"/>
    </xf>
    <xf numFmtId="0" fontId="27" fillId="0" borderId="41" xfId="1" applyFont="1" applyBorder="1" applyAlignment="1">
      <alignment horizontal="left" vertical="center" wrapText="1"/>
    </xf>
    <xf numFmtId="0" fontId="27" fillId="0" borderId="0" xfId="1" applyFont="1" applyAlignment="1">
      <alignment horizontal="left" vertical="center" wrapText="1"/>
    </xf>
    <xf numFmtId="0" fontId="27" fillId="0" borderId="37" xfId="1" applyFont="1" applyBorder="1" applyAlignment="1">
      <alignment horizontal="left" vertical="center" wrapText="1"/>
    </xf>
    <xf numFmtId="0" fontId="27" fillId="0" borderId="37" xfId="1" applyFont="1" applyBorder="1" applyAlignment="1">
      <alignment horizontal="left" vertical="center"/>
    </xf>
    <xf numFmtId="0" fontId="27" fillId="0" borderId="35" xfId="1" applyFont="1" applyBorder="1" applyAlignment="1">
      <alignment horizontal="left" vertical="center"/>
    </xf>
    <xf numFmtId="0" fontId="27" fillId="0" borderId="58" xfId="1" applyFont="1" applyBorder="1" applyAlignment="1">
      <alignment horizontal="left" vertical="center"/>
    </xf>
    <xf numFmtId="0" fontId="27" fillId="0" borderId="41" xfId="1" applyFont="1" applyBorder="1" applyAlignment="1">
      <alignment vertical="center" wrapText="1"/>
    </xf>
    <xf numFmtId="0" fontId="27" fillId="0" borderId="0" xfId="1" applyFont="1" applyAlignment="1">
      <alignment vertical="center" wrapText="1"/>
    </xf>
    <xf numFmtId="0" fontId="27" fillId="0" borderId="37" xfId="1" applyFont="1" applyBorder="1" applyAlignment="1">
      <alignment vertical="center" wrapText="1"/>
    </xf>
    <xf numFmtId="0" fontId="27" fillId="0" borderId="41" xfId="1" applyFont="1" applyBorder="1" applyAlignment="1">
      <alignment horizontal="left" vertical="center"/>
    </xf>
    <xf numFmtId="0" fontId="28" fillId="0" borderId="6" xfId="1" applyFont="1" applyBorder="1" applyAlignment="1">
      <alignment horizontal="center" vertical="center"/>
    </xf>
    <xf numFmtId="0" fontId="27" fillId="0" borderId="18" xfId="1" applyFont="1" applyBorder="1" applyAlignment="1">
      <alignment horizontal="left" vertical="center" wrapText="1"/>
    </xf>
    <xf numFmtId="0" fontId="27" fillId="0" borderId="8" xfId="1" applyFont="1" applyBorder="1" applyAlignment="1">
      <alignment horizontal="center" vertical="center" wrapText="1"/>
    </xf>
    <xf numFmtId="0" fontId="27" fillId="0" borderId="41" xfId="1" applyFont="1" applyBorder="1" applyAlignment="1">
      <alignment horizontal="center" vertical="center"/>
    </xf>
    <xf numFmtId="0" fontId="28" fillId="0" borderId="0" xfId="1" applyFont="1" applyAlignment="1">
      <alignment horizontal="left" vertical="center" wrapText="1"/>
    </xf>
    <xf numFmtId="0" fontId="27" fillId="0" borderId="34" xfId="1" applyFont="1" applyBorder="1" applyAlignment="1">
      <alignment horizontal="center" vertical="center"/>
    </xf>
    <xf numFmtId="0" fontId="27" fillId="0" borderId="4" xfId="1" quotePrefix="1" applyFont="1" applyBorder="1" applyAlignment="1">
      <alignment horizontal="center" vertical="center"/>
    </xf>
    <xf numFmtId="0" fontId="27" fillId="0" borderId="19" xfId="1" applyFont="1" applyBorder="1" applyAlignment="1">
      <alignment horizontal="left" vertical="center" wrapText="1"/>
    </xf>
    <xf numFmtId="0" fontId="27" fillId="0" borderId="22" xfId="1" applyFont="1" applyBorder="1" applyAlignment="1">
      <alignment horizontal="center" vertical="center" wrapText="1"/>
    </xf>
    <xf numFmtId="0" fontId="27" fillId="0" borderId="40" xfId="1" applyFont="1" applyBorder="1" applyAlignment="1">
      <alignment horizontal="left" vertical="center" wrapText="1"/>
    </xf>
    <xf numFmtId="0" fontId="27" fillId="0" borderId="59" xfId="1" applyFont="1" applyBorder="1" applyAlignment="1">
      <alignment horizontal="center" vertical="center"/>
    </xf>
    <xf numFmtId="0" fontId="27" fillId="0" borderId="60" xfId="1" applyFont="1" applyBorder="1" applyAlignment="1">
      <alignment horizontal="center" vertical="center"/>
    </xf>
    <xf numFmtId="0" fontId="27" fillId="0" borderId="36" xfId="1" applyFont="1" applyBorder="1" applyAlignment="1">
      <alignment horizontal="left" vertical="center" wrapText="1"/>
    </xf>
    <xf numFmtId="0" fontId="27" fillId="0" borderId="36" xfId="1" applyFont="1" applyBorder="1" applyAlignment="1">
      <alignment horizontal="center" vertical="center"/>
    </xf>
    <xf numFmtId="0" fontId="27" fillId="0" borderId="4" xfId="1" applyFont="1" applyBorder="1" applyAlignment="1">
      <alignment horizontal="center" vertical="center"/>
    </xf>
    <xf numFmtId="0" fontId="27" fillId="0" borderId="37" xfId="1" applyFont="1" applyBorder="1" applyAlignment="1">
      <alignment horizontal="center" vertical="center"/>
    </xf>
    <xf numFmtId="0" fontId="28" fillId="0" borderId="37" xfId="1" applyFont="1" applyBorder="1" applyAlignment="1">
      <alignment horizontal="center" vertical="center"/>
    </xf>
    <xf numFmtId="0" fontId="28" fillId="0" borderId="40" xfId="1" applyFont="1" applyBorder="1" applyAlignment="1">
      <alignment horizontal="center" vertical="center" wrapText="1"/>
    </xf>
    <xf numFmtId="0" fontId="28" fillId="0" borderId="40" xfId="1" applyFont="1" applyBorder="1" applyAlignment="1">
      <alignment horizontal="left" vertical="center" wrapText="1"/>
    </xf>
    <xf numFmtId="0" fontId="27" fillId="0" borderId="40" xfId="1" applyFont="1" applyBorder="1" applyAlignment="1">
      <alignment horizontal="center" vertical="center" wrapText="1"/>
    </xf>
    <xf numFmtId="0" fontId="29" fillId="0" borderId="40" xfId="1" quotePrefix="1" applyFont="1" applyBorder="1" applyAlignment="1">
      <alignment horizontal="center" vertical="center" wrapText="1"/>
    </xf>
    <xf numFmtId="0" fontId="28" fillId="0" borderId="36" xfId="1" applyFont="1" applyBorder="1" applyAlignment="1">
      <alignment horizontal="left" vertical="center" wrapText="1"/>
    </xf>
    <xf numFmtId="0" fontId="28" fillId="0" borderId="0" xfId="1" applyFont="1" applyAlignment="1">
      <alignment horizontal="center" vertical="center" wrapText="1"/>
    </xf>
    <xf numFmtId="0" fontId="28" fillId="0" borderId="40" xfId="1" applyFont="1" applyBorder="1" applyAlignment="1">
      <alignment horizontal="center" vertical="center"/>
    </xf>
    <xf numFmtId="0" fontId="29" fillId="0" borderId="59" xfId="1" quotePrefix="1" applyFont="1" applyBorder="1" applyAlignment="1">
      <alignment horizontal="center" vertical="center"/>
    </xf>
    <xf numFmtId="0" fontId="27" fillId="0" borderId="3" xfId="1" applyFont="1" applyBorder="1" applyAlignment="1">
      <alignment horizontal="left" vertical="center"/>
    </xf>
    <xf numFmtId="0" fontId="28" fillId="0" borderId="0" xfId="1" applyFont="1" applyAlignment="1">
      <alignment horizontal="center" vertical="center"/>
    </xf>
    <xf numFmtId="0" fontId="29" fillId="0" borderId="37" xfId="1" quotePrefix="1" applyFont="1" applyBorder="1" applyAlignment="1">
      <alignment horizontal="center" vertical="center"/>
    </xf>
    <xf numFmtId="0" fontId="27" fillId="0" borderId="57" xfId="1" applyFont="1" applyBorder="1" applyAlignment="1">
      <alignment horizontal="left" vertical="center" wrapText="1"/>
    </xf>
    <xf numFmtId="0" fontId="28" fillId="0" borderId="36" xfId="1" applyFont="1" applyBorder="1" applyAlignment="1">
      <alignment horizontal="center" vertical="center"/>
    </xf>
    <xf numFmtId="0" fontId="27" fillId="0" borderId="36" xfId="1" applyFont="1" applyBorder="1" applyAlignment="1">
      <alignment horizontal="center" vertical="center" wrapText="1"/>
    </xf>
    <xf numFmtId="0" fontId="27" fillId="0" borderId="59" xfId="1" applyFont="1" applyBorder="1" applyAlignment="1">
      <alignment horizontal="left" vertical="center"/>
    </xf>
    <xf numFmtId="0" fontId="27" fillId="0" borderId="34" xfId="1" applyFont="1" applyBorder="1" applyAlignment="1">
      <alignment horizontal="left" vertical="center"/>
    </xf>
    <xf numFmtId="0" fontId="29" fillId="0" borderId="42" xfId="1" quotePrefix="1" applyFont="1" applyBorder="1" applyAlignment="1">
      <alignment horizontal="center" vertical="center"/>
    </xf>
    <xf numFmtId="0" fontId="27" fillId="0" borderId="24" xfId="1" applyFont="1" applyBorder="1" applyAlignment="1">
      <alignment horizontal="left" vertical="center"/>
    </xf>
    <xf numFmtId="0" fontId="29" fillId="0" borderId="40" xfId="1" quotePrefix="1" applyFont="1" applyBorder="1" applyAlignment="1">
      <alignment horizontal="center" vertical="center"/>
    </xf>
    <xf numFmtId="0" fontId="84" fillId="0" borderId="41" xfId="1" applyFont="1" applyBorder="1" applyAlignment="1">
      <alignment horizontal="center" vertical="center"/>
    </xf>
    <xf numFmtId="0" fontId="84" fillId="0" borderId="0" xfId="1" applyFont="1" applyAlignment="1">
      <alignment horizontal="center" vertical="center"/>
    </xf>
    <xf numFmtId="0" fontId="84" fillId="0" borderId="37" xfId="1" applyFont="1" applyBorder="1" applyAlignment="1">
      <alignment horizontal="center" vertical="center"/>
    </xf>
    <xf numFmtId="0" fontId="28" fillId="0" borderId="37" xfId="1" applyFont="1" applyBorder="1" applyAlignment="1">
      <alignment vertical="center" wrapText="1"/>
    </xf>
    <xf numFmtId="0" fontId="28" fillId="0" borderId="0" xfId="1" applyFont="1" applyAlignment="1">
      <alignment vertical="center" wrapText="1"/>
    </xf>
    <xf numFmtId="0" fontId="27" fillId="0" borderId="37" xfId="1" applyFont="1" applyBorder="1" applyAlignment="1">
      <alignment vertical="center"/>
    </xf>
    <xf numFmtId="0" fontId="29" fillId="0" borderId="0" xfId="1" quotePrefix="1" applyFont="1" applyAlignment="1">
      <alignment horizontal="center" vertical="center"/>
    </xf>
    <xf numFmtId="0" fontId="27" fillId="0" borderId="0" xfId="1" applyFont="1" applyAlignment="1">
      <alignment horizontal="left" vertical="top"/>
    </xf>
    <xf numFmtId="0" fontId="28" fillId="0" borderId="0" xfId="1" applyFont="1"/>
    <xf numFmtId="0" fontId="27" fillId="0" borderId="0" xfId="1" applyFont="1" applyAlignment="1">
      <alignment horizontal="center"/>
    </xf>
    <xf numFmtId="0" fontId="116" fillId="0" borderId="0" xfId="0" applyFont="1"/>
    <xf numFmtId="0" fontId="116" fillId="0" borderId="0" xfId="0" applyFont="1" applyAlignment="1">
      <alignment horizontal="left" vertical="center" wrapText="1"/>
    </xf>
    <xf numFmtId="0" fontId="116" fillId="0" borderId="0" xfId="0" applyFont="1" applyAlignment="1">
      <alignment horizontal="center" vertical="center" wrapText="1"/>
    </xf>
    <xf numFmtId="0" fontId="116" fillId="0" borderId="0" xfId="0" applyFont="1" applyAlignment="1">
      <alignment horizontal="center" vertical="center"/>
    </xf>
    <xf numFmtId="0" fontId="72" fillId="0" borderId="41" xfId="0" applyFont="1" applyBorder="1" applyAlignment="1">
      <alignment horizontal="left" vertical="center" wrapText="1"/>
    </xf>
    <xf numFmtId="0" fontId="72" fillId="0" borderId="19" xfId="0" applyFont="1" applyBorder="1" applyAlignment="1">
      <alignment horizontal="left" vertical="center" wrapText="1"/>
    </xf>
    <xf numFmtId="0" fontId="118" fillId="0" borderId="162" xfId="0" applyFont="1" applyBorder="1" applyAlignment="1">
      <alignment horizontal="left" vertical="center" wrapText="1"/>
    </xf>
    <xf numFmtId="0" fontId="118" fillId="0" borderId="19" xfId="0" applyFont="1" applyBorder="1" applyAlignment="1">
      <alignment horizontal="left" vertical="center" wrapText="1"/>
    </xf>
    <xf numFmtId="0" fontId="117" fillId="0" borderId="26" xfId="0" applyFont="1" applyBorder="1" applyAlignment="1">
      <alignment horizontal="left" vertical="center"/>
    </xf>
    <xf numFmtId="0" fontId="118" fillId="0" borderId="41" xfId="0" applyFont="1" applyBorder="1" applyAlignment="1">
      <alignment horizontal="left" vertical="center" wrapText="1"/>
    </xf>
    <xf numFmtId="0" fontId="55" fillId="0" borderId="72" xfId="0" applyFont="1" applyBorder="1" applyAlignment="1">
      <alignment horizontal="left" vertical="center" wrapText="1"/>
    </xf>
    <xf numFmtId="0" fontId="55" fillId="0" borderId="51" xfId="0" applyFont="1" applyBorder="1" applyAlignment="1">
      <alignment horizontal="left" vertical="center" wrapText="1"/>
    </xf>
    <xf numFmtId="0" fontId="55" fillId="0" borderId="0" xfId="0" applyFont="1" applyAlignment="1">
      <alignment horizontal="left" vertical="center" wrapText="1"/>
    </xf>
    <xf numFmtId="0" fontId="55" fillId="0" borderId="37" xfId="0" applyFont="1" applyBorder="1" applyAlignment="1">
      <alignment horizontal="left" vertical="center" wrapText="1"/>
    </xf>
    <xf numFmtId="0" fontId="55" fillId="0" borderId="27" xfId="0" applyFont="1" applyBorder="1" applyAlignment="1">
      <alignment horizontal="center" vertical="center" wrapText="1"/>
    </xf>
    <xf numFmtId="0" fontId="55" fillId="0" borderId="25" xfId="0" applyFont="1" applyBorder="1" applyAlignment="1">
      <alignment horizontal="center" vertical="center" wrapText="1"/>
    </xf>
    <xf numFmtId="0" fontId="55" fillId="0" borderId="41" xfId="0" applyFont="1" applyBorder="1" applyAlignment="1">
      <alignment horizontal="center" vertical="center" wrapText="1"/>
    </xf>
    <xf numFmtId="0" fontId="55" fillId="0" borderId="37" xfId="0" applyFont="1" applyBorder="1" applyAlignment="1">
      <alignment horizontal="center" vertical="center" wrapText="1"/>
    </xf>
    <xf numFmtId="0" fontId="55" fillId="0" borderId="19"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7" xfId="0" applyFont="1" applyBorder="1" applyAlignment="1">
      <alignment horizontal="left" vertical="center" wrapText="1"/>
    </xf>
    <xf numFmtId="0" fontId="55" fillId="0" borderId="36" xfId="0" applyFont="1" applyBorder="1" applyAlignment="1">
      <alignment horizontal="left" vertical="center" wrapText="1"/>
    </xf>
    <xf numFmtId="0" fontId="55" fillId="0" borderId="25" xfId="0" applyFont="1" applyBorder="1" applyAlignment="1">
      <alignment horizontal="left" vertical="center" wrapText="1"/>
    </xf>
    <xf numFmtId="0" fontId="55" fillId="0" borderId="19" xfId="0" applyFont="1" applyBorder="1" applyAlignment="1">
      <alignment horizontal="left" vertical="center" wrapText="1"/>
    </xf>
    <xf numFmtId="0" fontId="55" fillId="0" borderId="40" xfId="0" applyFont="1" applyBorder="1" applyAlignment="1">
      <alignment horizontal="left" vertical="center" wrapText="1"/>
    </xf>
    <xf numFmtId="0" fontId="55" fillId="0" borderId="22" xfId="0" applyFont="1" applyBorder="1" applyAlignment="1">
      <alignment horizontal="left" vertical="center" wrapText="1"/>
    </xf>
    <xf numFmtId="0" fontId="72" fillId="0" borderId="41" xfId="0" applyFont="1" applyBorder="1" applyAlignment="1">
      <alignment horizontal="left" vertical="center"/>
    </xf>
    <xf numFmtId="0" fontId="72" fillId="0" borderId="0" xfId="0" applyFont="1" applyAlignment="1">
      <alignment horizontal="left" vertical="center"/>
    </xf>
    <xf numFmtId="0" fontId="72" fillId="0" borderId="37" xfId="0" applyFont="1" applyBorder="1" applyAlignment="1">
      <alignment horizontal="left" vertical="center"/>
    </xf>
    <xf numFmtId="0" fontId="52" fillId="0" borderId="18" xfId="0" applyFont="1" applyBorder="1" applyAlignment="1">
      <alignment horizontal="left" vertical="center" wrapText="1"/>
    </xf>
    <xf numFmtId="0" fontId="52" fillId="0" borderId="57" xfId="0" applyFont="1" applyBorder="1" applyAlignment="1">
      <alignment horizontal="left" vertical="center" wrapText="1"/>
    </xf>
    <xf numFmtId="0" fontId="55" fillId="0" borderId="41" xfId="0" applyFont="1" applyBorder="1" applyAlignment="1">
      <alignment horizontal="left" vertical="center" wrapText="1"/>
    </xf>
    <xf numFmtId="0" fontId="55" fillId="0" borderId="53" xfId="0" applyFont="1" applyBorder="1" applyAlignment="1">
      <alignment horizontal="left" vertical="center"/>
    </xf>
    <xf numFmtId="0" fontId="57" fillId="0" borderId="49" xfId="0" applyFont="1" applyBorder="1" applyAlignment="1">
      <alignment vertical="center" wrapText="1"/>
    </xf>
    <xf numFmtId="0" fontId="57" fillId="0" borderId="72" xfId="0" applyFont="1" applyBorder="1" applyAlignment="1">
      <alignment vertical="center" wrapText="1"/>
    </xf>
    <xf numFmtId="0" fontId="57" fillId="0" borderId="51" xfId="0" applyFont="1" applyBorder="1" applyAlignment="1">
      <alignment vertical="center" wrapText="1"/>
    </xf>
    <xf numFmtId="0" fontId="69" fillId="0" borderId="18" xfId="0" applyFont="1" applyBorder="1" applyAlignment="1">
      <alignment horizontal="center" vertical="center"/>
    </xf>
    <xf numFmtId="0" fontId="69" fillId="0" borderId="57" xfId="0" applyFont="1" applyBorder="1" applyAlignment="1">
      <alignment horizontal="center" vertical="center"/>
    </xf>
    <xf numFmtId="0" fontId="69" fillId="0" borderId="8" xfId="0" applyFont="1" applyBorder="1" applyAlignment="1">
      <alignment horizontal="center" vertical="center"/>
    </xf>
    <xf numFmtId="0" fontId="55" fillId="0" borderId="18" xfId="0" applyFont="1" applyBorder="1" applyAlignment="1">
      <alignment horizontal="left" vertical="center" wrapText="1"/>
    </xf>
    <xf numFmtId="0" fontId="55" fillId="0" borderId="57" xfId="0" applyFont="1" applyBorder="1" applyAlignment="1">
      <alignment horizontal="left" vertical="center" wrapText="1"/>
    </xf>
    <xf numFmtId="0" fontId="55" fillId="0" borderId="8" xfId="0" applyFont="1" applyBorder="1" applyAlignment="1">
      <alignment horizontal="left" vertical="center" wrapText="1"/>
    </xf>
    <xf numFmtId="0" fontId="69" fillId="0" borderId="18" xfId="0" applyFont="1" applyBorder="1" applyAlignment="1">
      <alignment horizontal="left" vertical="center"/>
    </xf>
    <xf numFmtId="0" fontId="69" fillId="0" borderId="57" xfId="0" applyFont="1" applyBorder="1" applyAlignment="1">
      <alignment horizontal="left" vertical="center"/>
    </xf>
    <xf numFmtId="0" fontId="69" fillId="0" borderId="8" xfId="0" applyFont="1" applyBorder="1" applyAlignment="1">
      <alignment horizontal="left" vertical="center"/>
    </xf>
    <xf numFmtId="0" fontId="55" fillId="0" borderId="18"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33" xfId="0" applyFont="1" applyBorder="1" applyAlignment="1">
      <alignment horizontal="center" vertical="center" wrapText="1"/>
    </xf>
    <xf numFmtId="0" fontId="60" fillId="0" borderId="26" xfId="0" applyFont="1" applyBorder="1" applyAlignment="1">
      <alignment horizontal="center" vertical="center"/>
    </xf>
    <xf numFmtId="0" fontId="60" fillId="0" borderId="3" xfId="0" applyFont="1" applyBorder="1" applyAlignment="1">
      <alignment horizontal="center" vertical="center"/>
    </xf>
    <xf numFmtId="0" fontId="60" fillId="0" borderId="9" xfId="0" applyFont="1" applyBorder="1" applyAlignment="1">
      <alignment horizontal="center" vertical="center"/>
    </xf>
    <xf numFmtId="0" fontId="55" fillId="0" borderId="26" xfId="0" applyFont="1" applyBorder="1" applyAlignment="1">
      <alignment horizontal="center" vertical="center"/>
    </xf>
    <xf numFmtId="0" fontId="55" fillId="0" borderId="9" xfId="0" applyFont="1" applyBorder="1" applyAlignment="1">
      <alignment horizontal="center" vertical="center"/>
    </xf>
    <xf numFmtId="0" fontId="69" fillId="0" borderId="27" xfId="0" applyFont="1" applyBorder="1" applyAlignment="1">
      <alignment horizontal="center" vertical="center"/>
    </xf>
    <xf numFmtId="0" fontId="69" fillId="0" borderId="36" xfId="0" applyFont="1" applyBorder="1" applyAlignment="1">
      <alignment horizontal="center" vertical="center"/>
    </xf>
    <xf numFmtId="0" fontId="69" fillId="0" borderId="25" xfId="0" applyFont="1" applyBorder="1" applyAlignment="1">
      <alignment horizontal="center" vertical="center"/>
    </xf>
    <xf numFmtId="0" fontId="69" fillId="0" borderId="41" xfId="0" applyFont="1" applyBorder="1" applyAlignment="1">
      <alignment horizontal="center" vertical="center"/>
    </xf>
    <xf numFmtId="0" fontId="69" fillId="0" borderId="0" xfId="0" applyFont="1" applyAlignment="1">
      <alignment horizontal="center" vertical="center"/>
    </xf>
    <xf numFmtId="0" fontId="69" fillId="0" borderId="37" xfId="0" applyFont="1" applyBorder="1" applyAlignment="1">
      <alignment horizontal="center" vertical="center"/>
    </xf>
    <xf numFmtId="0" fontId="69" fillId="0" borderId="19" xfId="0" applyFont="1" applyBorder="1" applyAlignment="1">
      <alignment horizontal="center" vertical="center"/>
    </xf>
    <xf numFmtId="0" fontId="69" fillId="0" borderId="40" xfId="0" applyFont="1" applyBorder="1" applyAlignment="1">
      <alignment horizontal="center" vertical="center"/>
    </xf>
    <xf numFmtId="0" fontId="69" fillId="0" borderId="22" xfId="0" applyFont="1" applyBorder="1" applyAlignment="1">
      <alignment horizontal="center" vertical="center"/>
    </xf>
    <xf numFmtId="0" fontId="76" fillId="0" borderId="36" xfId="0" applyFont="1" applyBorder="1" applyAlignment="1">
      <alignment horizontal="center" vertical="center" wrapText="1"/>
    </xf>
    <xf numFmtId="0" fontId="55" fillId="0" borderId="3" xfId="0" applyFont="1" applyBorder="1" applyAlignment="1">
      <alignment horizontal="center" vertical="center"/>
    </xf>
    <xf numFmtId="0" fontId="6" fillId="0" borderId="18" xfId="0" applyFont="1" applyBorder="1" applyAlignment="1">
      <alignment horizontal="left" vertical="center" wrapText="1"/>
    </xf>
    <xf numFmtId="0" fontId="6" fillId="0" borderId="57" xfId="0" applyFont="1" applyBorder="1" applyAlignment="1">
      <alignment horizontal="left" vertical="center" wrapText="1"/>
    </xf>
    <xf numFmtId="0" fontId="6" fillId="0" borderId="8" xfId="0" applyFont="1" applyBorder="1" applyAlignment="1">
      <alignment horizontal="left" vertical="center" wrapText="1"/>
    </xf>
    <xf numFmtId="0" fontId="72" fillId="0" borderId="19" xfId="0" applyFont="1" applyBorder="1" applyAlignment="1">
      <alignment vertical="center" wrapText="1"/>
    </xf>
    <xf numFmtId="0" fontId="72" fillId="0" borderId="40" xfId="0" applyFont="1" applyBorder="1" applyAlignment="1">
      <alignment vertical="center" wrapText="1"/>
    </xf>
    <xf numFmtId="0" fontId="72" fillId="0" borderId="22" xfId="0" applyFont="1" applyBorder="1" applyAlignment="1">
      <alignment vertical="center" wrapText="1"/>
    </xf>
    <xf numFmtId="0" fontId="42" fillId="0" borderId="0" xfId="0" applyFont="1" applyAlignment="1">
      <alignment horizontal="left" wrapText="1"/>
    </xf>
    <xf numFmtId="0" fontId="61" fillId="0" borderId="6" xfId="0" applyFont="1" applyBorder="1" applyAlignment="1">
      <alignment horizontal="center" vertical="center"/>
    </xf>
    <xf numFmtId="0" fontId="69" fillId="0" borderId="26" xfId="0" applyFont="1" applyBorder="1" applyAlignment="1">
      <alignment horizontal="center" vertical="center"/>
    </xf>
    <xf numFmtId="0" fontId="69" fillId="0" borderId="9" xfId="0" applyFont="1" applyBorder="1" applyAlignment="1">
      <alignment horizontal="center" vertical="center"/>
    </xf>
    <xf numFmtId="0" fontId="69" fillId="0" borderId="6" xfId="0" applyFont="1" applyBorder="1" applyAlignment="1">
      <alignment horizontal="center" vertical="center"/>
    </xf>
    <xf numFmtId="0" fontId="55" fillId="0" borderId="36" xfId="0" applyFont="1" applyBorder="1" applyAlignment="1">
      <alignment horizontal="center" vertical="center"/>
    </xf>
    <xf numFmtId="0" fontId="55" fillId="0" borderId="25" xfId="0" applyFont="1" applyBorder="1" applyAlignment="1">
      <alignment horizontal="center" vertical="center"/>
    </xf>
    <xf numFmtId="0" fontId="55" fillId="0" borderId="18" xfId="0" applyFont="1" applyBorder="1" applyAlignment="1">
      <alignment horizontal="left" vertical="center"/>
    </xf>
    <xf numFmtId="0" fontId="55" fillId="0" borderId="57" xfId="0" applyFont="1" applyBorder="1" applyAlignment="1">
      <alignment horizontal="left" vertical="center"/>
    </xf>
    <xf numFmtId="0" fontId="55" fillId="0" borderId="8" xfId="0" applyFont="1" applyBorder="1" applyAlignment="1">
      <alignment horizontal="left" vertical="center"/>
    </xf>
    <xf numFmtId="0" fontId="102" fillId="0" borderId="0" xfId="0" applyFont="1" applyAlignment="1">
      <alignment horizontal="left" vertical="center"/>
    </xf>
    <xf numFmtId="0" fontId="10" fillId="0" borderId="27" xfId="0" applyFont="1" applyBorder="1" applyAlignment="1">
      <alignment horizontal="left" vertical="center" wrapText="1"/>
    </xf>
    <xf numFmtId="0" fontId="10" fillId="0" borderId="36" xfId="0" applyFont="1" applyBorder="1" applyAlignment="1">
      <alignment horizontal="left" vertical="center" wrapText="1"/>
    </xf>
    <xf numFmtId="0" fontId="10" fillId="0" borderId="25" xfId="0" applyFont="1" applyBorder="1" applyAlignment="1">
      <alignment horizontal="left" vertical="center" wrapText="1"/>
    </xf>
    <xf numFmtId="0" fontId="10" fillId="0" borderId="41" xfId="0" applyFont="1" applyBorder="1" applyAlignment="1">
      <alignment horizontal="left" vertical="center" wrapText="1"/>
    </xf>
    <xf numFmtId="0" fontId="10" fillId="0" borderId="0" xfId="0" applyFont="1" applyAlignment="1">
      <alignment horizontal="left" vertical="center" wrapText="1"/>
    </xf>
    <xf numFmtId="0" fontId="10" fillId="0" borderId="37" xfId="0" applyFont="1" applyBorder="1" applyAlignment="1">
      <alignment horizontal="left" vertical="center" wrapText="1"/>
    </xf>
    <xf numFmtId="0" fontId="10" fillId="0" borderId="19" xfId="0" applyFont="1" applyBorder="1" applyAlignment="1">
      <alignment horizontal="left" vertical="center" wrapText="1"/>
    </xf>
    <xf numFmtId="0" fontId="10" fillId="0" borderId="40" xfId="0" applyFont="1" applyBorder="1" applyAlignment="1">
      <alignment horizontal="left" vertical="center" wrapText="1"/>
    </xf>
    <xf numFmtId="0" fontId="10" fillId="0" borderId="22" xfId="0" applyFont="1" applyBorder="1" applyAlignment="1">
      <alignment horizontal="left" vertical="center" wrapText="1"/>
    </xf>
    <xf numFmtId="0" fontId="10" fillId="0" borderId="6" xfId="0" applyFont="1" applyBorder="1" applyAlignment="1">
      <alignment horizontal="center" vertical="center"/>
    </xf>
    <xf numFmtId="0" fontId="11" fillId="0" borderId="6" xfId="0" applyFont="1" applyBorder="1" applyAlignment="1">
      <alignment horizontal="center" vertical="center"/>
    </xf>
    <xf numFmtId="0" fontId="11" fillId="0" borderId="26" xfId="0" applyFont="1" applyBorder="1" applyAlignment="1">
      <alignment horizontal="center" vertical="center"/>
    </xf>
    <xf numFmtId="0" fontId="11" fillId="0" borderId="3" xfId="0" applyFont="1" applyBorder="1" applyAlignment="1">
      <alignment horizontal="center" vertical="center"/>
    </xf>
    <xf numFmtId="0" fontId="10" fillId="0" borderId="27" xfId="0" applyFont="1" applyBorder="1" applyAlignment="1">
      <alignment vertical="center" wrapText="1"/>
    </xf>
    <xf numFmtId="0" fontId="10" fillId="0" borderId="36" xfId="0" applyFont="1" applyBorder="1" applyAlignment="1">
      <alignment vertical="center"/>
    </xf>
    <xf numFmtId="0" fontId="10" fillId="0" borderId="25" xfId="0" applyFont="1" applyBorder="1" applyAlignment="1">
      <alignment vertical="center"/>
    </xf>
    <xf numFmtId="0" fontId="10" fillId="0" borderId="41" xfId="0" applyFont="1" applyBorder="1" applyAlignment="1">
      <alignment vertical="center"/>
    </xf>
    <xf numFmtId="0" fontId="10" fillId="0" borderId="0" xfId="0" applyFont="1" applyAlignment="1">
      <alignment vertical="center"/>
    </xf>
    <xf numFmtId="0" fontId="10" fillId="0" borderId="37" xfId="0" applyFont="1" applyBorder="1" applyAlignment="1">
      <alignment vertical="center"/>
    </xf>
    <xf numFmtId="0" fontId="74" fillId="0" borderId="89" xfId="0" applyFont="1" applyBorder="1" applyAlignment="1">
      <alignment horizontal="left" vertical="center" wrapText="1"/>
    </xf>
    <xf numFmtId="0" fontId="74" fillId="0" borderId="90" xfId="0" applyFont="1" applyBorder="1" applyAlignment="1">
      <alignment horizontal="left" vertical="center" wrapText="1"/>
    </xf>
    <xf numFmtId="0" fontId="74" fillId="0" borderId="91" xfId="0" applyFont="1" applyBorder="1" applyAlignment="1">
      <alignment horizontal="left" vertical="center" wrapText="1"/>
    </xf>
    <xf numFmtId="0" fontId="74" fillId="0" borderId="92" xfId="0" applyFont="1" applyBorder="1" applyAlignment="1">
      <alignment horizontal="left" vertical="center" wrapText="1"/>
    </xf>
    <xf numFmtId="0" fontId="74" fillId="0" borderId="93" xfId="0" applyFont="1" applyBorder="1" applyAlignment="1">
      <alignment horizontal="left" vertical="center" wrapText="1"/>
    </xf>
    <xf numFmtId="0" fontId="74" fillId="0" borderId="94" xfId="0" applyFont="1" applyBorder="1" applyAlignment="1">
      <alignment horizontal="left" vertical="center" wrapText="1"/>
    </xf>
    <xf numFmtId="0" fontId="74" fillId="0" borderId="0" xfId="0" applyFont="1" applyAlignment="1">
      <alignment horizontal="left" vertical="center" wrapText="1"/>
    </xf>
    <xf numFmtId="0" fontId="74" fillId="0" borderId="66" xfId="0" applyFont="1" applyBorder="1" applyAlignment="1">
      <alignment horizontal="left" vertical="center" wrapText="1"/>
    </xf>
    <xf numFmtId="0" fontId="74" fillId="0" borderId="67" xfId="0" applyFont="1" applyBorder="1" applyAlignment="1">
      <alignment horizontal="left" vertical="center" wrapText="1"/>
    </xf>
    <xf numFmtId="0" fontId="74" fillId="0" borderId="68" xfId="0" applyFont="1" applyBorder="1" applyAlignment="1">
      <alignment horizontal="left" vertical="center" wrapText="1"/>
    </xf>
    <xf numFmtId="0" fontId="74" fillId="0" borderId="64" xfId="0" applyFont="1" applyBorder="1" applyAlignment="1">
      <alignment horizontal="left"/>
    </xf>
    <xf numFmtId="0" fontId="74" fillId="0" borderId="65" xfId="0" applyFont="1" applyBorder="1" applyAlignment="1">
      <alignment horizontal="left"/>
    </xf>
    <xf numFmtId="0" fontId="52" fillId="0" borderId="41" xfId="0" applyFont="1" applyBorder="1" applyAlignment="1">
      <alignment horizontal="left" vertical="center" wrapText="1"/>
    </xf>
    <xf numFmtId="0" fontId="52" fillId="0" borderId="0" xfId="0" applyFont="1" applyAlignment="1">
      <alignment horizontal="left" vertical="center" wrapText="1"/>
    </xf>
    <xf numFmtId="0" fontId="52" fillId="0" borderId="37" xfId="0" applyFont="1" applyBorder="1" applyAlignment="1">
      <alignment horizontal="left" vertical="center" wrapText="1"/>
    </xf>
    <xf numFmtId="0" fontId="52" fillId="0" borderId="19" xfId="0" applyFont="1" applyBorder="1" applyAlignment="1">
      <alignment horizontal="left" vertical="center" wrapText="1"/>
    </xf>
    <xf numFmtId="0" fontId="52" fillId="0" borderId="40" xfId="0" applyFont="1" applyBorder="1" applyAlignment="1">
      <alignment horizontal="left" vertical="center" wrapText="1"/>
    </xf>
    <xf numFmtId="0" fontId="52" fillId="0" borderId="22" xfId="0" applyFont="1" applyBorder="1" applyAlignment="1">
      <alignment horizontal="left" vertical="center" wrapText="1"/>
    </xf>
    <xf numFmtId="0" fontId="72" fillId="0" borderId="19" xfId="0" applyFont="1" applyBorder="1" applyAlignment="1">
      <alignment horizontal="left" vertical="center"/>
    </xf>
    <xf numFmtId="0" fontId="72" fillId="0" borderId="40" xfId="0" applyFont="1" applyBorder="1" applyAlignment="1">
      <alignment horizontal="left" vertical="center"/>
    </xf>
    <xf numFmtId="0" fontId="72" fillId="0" borderId="22" xfId="0" applyFont="1" applyBorder="1" applyAlignment="1">
      <alignment horizontal="left" vertical="center"/>
    </xf>
    <xf numFmtId="0" fontId="60" fillId="0" borderId="6" xfId="0" applyFont="1" applyBorder="1" applyAlignment="1">
      <alignment horizontal="center" vertical="center"/>
    </xf>
    <xf numFmtId="0" fontId="55" fillId="0" borderId="6" xfId="0" applyFont="1" applyBorder="1" applyAlignment="1">
      <alignment vertical="center" wrapText="1"/>
    </xf>
    <xf numFmtId="0" fontId="102" fillId="0" borderId="40" xfId="0" applyFont="1" applyBorder="1" applyAlignment="1">
      <alignment horizontal="left" vertical="center" wrapText="1"/>
    </xf>
    <xf numFmtId="0" fontId="55" fillId="0" borderId="6" xfId="0" applyFont="1" applyBorder="1" applyAlignment="1">
      <alignment horizontal="left" vertical="center" wrapText="1"/>
    </xf>
    <xf numFmtId="0" fontId="10" fillId="0" borderId="27" xfId="0" applyFont="1" applyBorder="1" applyAlignment="1">
      <alignment horizontal="left" vertical="top" wrapText="1"/>
    </xf>
    <xf numFmtId="0" fontId="10" fillId="0" borderId="36" xfId="0" applyFont="1" applyBorder="1" applyAlignment="1">
      <alignment horizontal="left" vertical="top" wrapText="1"/>
    </xf>
    <xf numFmtId="0" fontId="10" fillId="0" borderId="25" xfId="0" applyFont="1" applyBorder="1" applyAlignment="1">
      <alignment horizontal="left" vertical="top" wrapText="1"/>
    </xf>
    <xf numFmtId="0" fontId="10" fillId="0" borderId="41" xfId="0" applyFont="1" applyBorder="1" applyAlignment="1">
      <alignment horizontal="left" vertical="top" wrapText="1"/>
    </xf>
    <xf numFmtId="0" fontId="10" fillId="0" borderId="0" xfId="0" applyFont="1" applyAlignment="1">
      <alignment horizontal="left" vertical="top" wrapText="1"/>
    </xf>
    <xf numFmtId="0" fontId="10" fillId="0" borderId="37" xfId="0" applyFont="1" applyBorder="1" applyAlignment="1">
      <alignment horizontal="left" vertical="top" wrapText="1"/>
    </xf>
    <xf numFmtId="0" fontId="10" fillId="0" borderId="19" xfId="0" applyFont="1" applyBorder="1" applyAlignment="1">
      <alignment horizontal="left" vertical="top" wrapText="1"/>
    </xf>
    <xf numFmtId="0" fontId="10" fillId="0" borderId="40" xfId="0" applyFont="1" applyBorder="1" applyAlignment="1">
      <alignment horizontal="left" vertical="top" wrapText="1"/>
    </xf>
    <xf numFmtId="0" fontId="10" fillId="0" borderId="22" xfId="0" applyFont="1" applyBorder="1" applyAlignment="1">
      <alignment horizontal="left" vertical="top" wrapText="1"/>
    </xf>
    <xf numFmtId="0" fontId="11" fillId="0" borderId="9" xfId="0" applyFont="1" applyBorder="1" applyAlignment="1">
      <alignment horizontal="center" vertical="center"/>
    </xf>
    <xf numFmtId="0" fontId="55" fillId="0" borderId="36" xfId="0" applyFont="1" applyBorder="1" applyAlignment="1">
      <alignment horizontal="center" vertical="center" wrapText="1"/>
    </xf>
    <xf numFmtId="0" fontId="55" fillId="0" borderId="0" xfId="0" applyFont="1" applyAlignment="1">
      <alignment horizontal="center" vertical="center" wrapText="1"/>
    </xf>
    <xf numFmtId="0" fontId="55" fillId="0" borderId="40" xfId="0" applyFont="1" applyBorder="1" applyAlignment="1">
      <alignment horizontal="center" vertical="center" wrapText="1"/>
    </xf>
    <xf numFmtId="0" fontId="99" fillId="0" borderId="6" xfId="0" applyFont="1" applyBorder="1" applyAlignment="1">
      <alignment horizontal="center" vertical="center" wrapText="1"/>
    </xf>
    <xf numFmtId="0" fontId="11" fillId="0" borderId="6" xfId="0" applyFont="1" applyBorder="1" applyAlignment="1">
      <alignment horizontal="center" vertical="center" wrapText="1"/>
    </xf>
    <xf numFmtId="0" fontId="6" fillId="0" borderId="27" xfId="0" applyFont="1" applyBorder="1" applyAlignment="1">
      <alignment horizontal="left" vertical="center" wrapText="1"/>
    </xf>
    <xf numFmtId="0" fontId="6" fillId="0" borderId="36" xfId="0" applyFont="1" applyBorder="1" applyAlignment="1">
      <alignment horizontal="left" vertical="center" wrapText="1"/>
    </xf>
    <xf numFmtId="0" fontId="6" fillId="0" borderId="25" xfId="0" applyFont="1" applyBorder="1" applyAlignment="1">
      <alignment horizontal="left" vertical="center" wrapText="1"/>
    </xf>
    <xf numFmtId="0" fontId="6" fillId="0" borderId="41" xfId="0" applyFont="1" applyBorder="1" applyAlignment="1">
      <alignment horizontal="left" vertical="center" wrapText="1"/>
    </xf>
    <xf numFmtId="0" fontId="6" fillId="0" borderId="0" xfId="0" applyFont="1" applyAlignment="1">
      <alignment horizontal="left" vertical="center" wrapText="1"/>
    </xf>
    <xf numFmtId="0" fontId="6" fillId="0" borderId="37" xfId="0" applyFont="1" applyBorder="1" applyAlignment="1">
      <alignment horizontal="left" vertical="center" wrapText="1"/>
    </xf>
    <xf numFmtId="0" fontId="114" fillId="0" borderId="26" xfId="0" applyFont="1" applyBorder="1" applyAlignment="1">
      <alignment horizontal="center" vertical="center"/>
    </xf>
    <xf numFmtId="0" fontId="114" fillId="0" borderId="3" xfId="0" applyFont="1" applyBorder="1" applyAlignment="1">
      <alignment horizontal="center" vertical="center"/>
    </xf>
    <xf numFmtId="0" fontId="6" fillId="0" borderId="6" xfId="0" applyFont="1" applyBorder="1" applyAlignment="1">
      <alignment horizontal="left" vertical="center" wrapText="1"/>
    </xf>
    <xf numFmtId="0" fontId="113" fillId="0" borderId="27" xfId="0" applyFont="1" applyBorder="1" applyAlignment="1">
      <alignment horizontal="center" vertical="center" wrapText="1"/>
    </xf>
    <xf numFmtId="0" fontId="113" fillId="0" borderId="36" xfId="0" applyFont="1" applyBorder="1" applyAlignment="1">
      <alignment horizontal="center" vertical="center" wrapText="1"/>
    </xf>
    <xf numFmtId="0" fontId="113" fillId="0" borderId="25" xfId="0" applyFont="1" applyBorder="1" applyAlignment="1">
      <alignment horizontal="center" vertical="center" wrapText="1"/>
    </xf>
    <xf numFmtId="0" fontId="113" fillId="0" borderId="41" xfId="0" applyFont="1" applyBorder="1" applyAlignment="1">
      <alignment horizontal="center" vertical="center" wrapText="1"/>
    </xf>
    <xf numFmtId="0" fontId="113" fillId="0" borderId="0" xfId="0" applyFont="1" applyAlignment="1">
      <alignment horizontal="center" vertical="center" wrapText="1"/>
    </xf>
    <xf numFmtId="0" fontId="113" fillId="0" borderId="37" xfId="0" applyFont="1" applyBorder="1" applyAlignment="1">
      <alignment horizontal="center" vertical="center" wrapText="1"/>
    </xf>
    <xf numFmtId="0" fontId="6" fillId="0" borderId="6" xfId="0" applyFont="1" applyBorder="1" applyAlignment="1">
      <alignment horizontal="left" vertical="top" wrapText="1"/>
    </xf>
    <xf numFmtId="0" fontId="74" fillId="0" borderId="6" xfId="0" applyFont="1" applyBorder="1" applyAlignment="1">
      <alignment horizontal="left" vertical="top" wrapText="1"/>
    </xf>
    <xf numFmtId="0" fontId="55" fillId="0" borderId="156" xfId="0" applyFont="1" applyBorder="1" applyAlignment="1">
      <alignment horizontal="left" vertical="center" wrapText="1"/>
    </xf>
    <xf numFmtId="0" fontId="74" fillId="0" borderId="9" xfId="0" applyFont="1" applyBorder="1" applyAlignment="1">
      <alignment horizontal="left" vertical="center" wrapText="1"/>
    </xf>
    <xf numFmtId="0" fontId="113" fillId="0" borderId="6" xfId="0" applyFont="1" applyBorder="1" applyAlignment="1">
      <alignment horizontal="center" vertical="center" wrapText="1"/>
    </xf>
    <xf numFmtId="0" fontId="55" fillId="0" borderId="36" xfId="0" applyFont="1" applyBorder="1" applyAlignment="1">
      <alignment horizontal="left" vertical="center"/>
    </xf>
    <xf numFmtId="0" fontId="55" fillId="0" borderId="25" xfId="0" applyFont="1" applyBorder="1" applyAlignment="1">
      <alignment horizontal="left" vertical="center"/>
    </xf>
    <xf numFmtId="0" fontId="55" fillId="0" borderId="18" xfId="0" applyFont="1" applyBorder="1" applyAlignment="1">
      <alignment horizontal="left" vertical="center" wrapText="1" shrinkToFit="1"/>
    </xf>
    <xf numFmtId="0" fontId="55" fillId="0" borderId="57" xfId="0" applyFont="1" applyBorder="1" applyAlignment="1">
      <alignment horizontal="left" vertical="center" wrapText="1" shrinkToFit="1"/>
    </xf>
    <xf numFmtId="0" fontId="55" fillId="0" borderId="8" xfId="0" applyFont="1" applyBorder="1" applyAlignment="1">
      <alignment horizontal="left" vertical="center" wrapText="1" shrinkToFit="1"/>
    </xf>
    <xf numFmtId="0" fontId="55" fillId="0" borderId="18" xfId="0" applyFont="1" applyBorder="1" applyAlignment="1">
      <alignment vertical="center" wrapText="1"/>
    </xf>
    <xf numFmtId="0" fontId="55" fillId="0" borderId="57" xfId="0" applyFont="1" applyBorder="1" applyAlignment="1">
      <alignment vertical="center" wrapText="1"/>
    </xf>
    <xf numFmtId="0" fontId="55" fillId="0" borderId="8" xfId="0" applyFont="1" applyBorder="1" applyAlignment="1">
      <alignment vertical="center" wrapText="1"/>
    </xf>
    <xf numFmtId="0" fontId="55" fillId="0" borderId="19" xfId="0" applyFont="1" applyBorder="1" applyAlignment="1">
      <alignment horizontal="left" vertical="center"/>
    </xf>
    <xf numFmtId="0" fontId="55" fillId="0" borderId="40" xfId="0" applyFont="1" applyBorder="1" applyAlignment="1">
      <alignment horizontal="left" vertical="center"/>
    </xf>
    <xf numFmtId="0" fontId="55" fillId="0" borderId="22" xfId="0" applyFont="1" applyBorder="1" applyAlignment="1">
      <alignment horizontal="left" vertical="center"/>
    </xf>
    <xf numFmtId="0" fontId="74" fillId="0" borderId="27" xfId="0" applyFont="1" applyBorder="1" applyAlignment="1">
      <alignment horizontal="center" vertical="center"/>
    </xf>
    <xf numFmtId="0" fontId="74" fillId="0" borderId="36" xfId="0" applyFont="1" applyBorder="1" applyAlignment="1">
      <alignment horizontal="center" vertical="center"/>
    </xf>
    <xf numFmtId="0" fontId="74" fillId="0" borderId="25" xfId="0" applyFont="1" applyBorder="1" applyAlignment="1">
      <alignment horizontal="center" vertical="center"/>
    </xf>
    <xf numFmtId="0" fontId="74" fillId="0" borderId="19" xfId="0" applyFont="1" applyBorder="1" applyAlignment="1">
      <alignment horizontal="center" vertical="center"/>
    </xf>
    <xf numFmtId="0" fontId="74" fillId="0" borderId="40" xfId="0" applyFont="1" applyBorder="1" applyAlignment="1">
      <alignment horizontal="center" vertical="center"/>
    </xf>
    <xf numFmtId="0" fontId="74" fillId="0" borderId="22" xfId="0" applyFont="1" applyBorder="1" applyAlignment="1">
      <alignment horizontal="center" vertical="center"/>
    </xf>
    <xf numFmtId="0" fontId="102" fillId="0" borderId="40" xfId="0" applyFont="1" applyBorder="1" applyAlignment="1">
      <alignment horizontal="left" vertical="center"/>
    </xf>
    <xf numFmtId="0" fontId="114" fillId="0" borderId="9" xfId="0" applyFont="1" applyBorder="1" applyAlignment="1">
      <alignment horizontal="center" vertical="center"/>
    </xf>
    <xf numFmtId="0" fontId="74" fillId="0" borderId="27" xfId="0" applyFont="1" applyBorder="1" applyAlignment="1">
      <alignment horizontal="left" vertical="center" wrapText="1"/>
    </xf>
    <xf numFmtId="0" fontId="74" fillId="0" borderId="36" xfId="0" applyFont="1" applyBorder="1" applyAlignment="1">
      <alignment horizontal="left" vertical="center" wrapText="1"/>
    </xf>
    <xf numFmtId="0" fontId="74" fillId="0" borderId="25" xfId="0" applyFont="1" applyBorder="1" applyAlignment="1">
      <alignment horizontal="left" vertical="center" wrapText="1"/>
    </xf>
    <xf numFmtId="0" fontId="74" fillId="0" borderId="19" xfId="0" applyFont="1" applyBorder="1" applyAlignment="1">
      <alignment horizontal="left" vertical="center" wrapText="1"/>
    </xf>
    <xf numFmtId="0" fontId="74" fillId="0" borderId="40" xfId="0" applyFont="1" applyBorder="1" applyAlignment="1">
      <alignment horizontal="left" vertical="center" wrapText="1"/>
    </xf>
    <xf numFmtId="0" fontId="74" fillId="0" borderId="22" xfId="0" applyFont="1" applyBorder="1" applyAlignment="1">
      <alignment horizontal="left" vertical="center" wrapText="1"/>
    </xf>
    <xf numFmtId="0" fontId="74" fillId="0" borderId="26" xfId="0" applyFont="1" applyBorder="1" applyAlignment="1">
      <alignment horizontal="center" vertical="center"/>
    </xf>
    <xf numFmtId="0" fontId="74" fillId="0" borderId="9" xfId="0" applyFont="1" applyBorder="1" applyAlignment="1">
      <alignment horizontal="center" vertical="center"/>
    </xf>
    <xf numFmtId="0" fontId="55" fillId="0" borderId="18" xfId="0" applyFont="1" applyBorder="1" applyAlignment="1">
      <alignment horizontal="center" vertical="center"/>
    </xf>
    <xf numFmtId="0" fontId="55" fillId="0" borderId="57" xfId="0" applyFont="1" applyBorder="1" applyAlignment="1">
      <alignment horizontal="center" vertical="center"/>
    </xf>
    <xf numFmtId="0" fontId="55" fillId="0" borderId="8" xfId="0" applyFont="1" applyBorder="1" applyAlignment="1">
      <alignment horizontal="center" vertical="center"/>
    </xf>
    <xf numFmtId="0" fontId="69" fillId="0" borderId="40" xfId="0" applyFont="1" applyBorder="1" applyAlignment="1">
      <alignment horizontal="right"/>
    </xf>
    <xf numFmtId="0" fontId="102" fillId="0" borderId="40" xfId="0" applyFont="1" applyBorder="1" applyAlignment="1">
      <alignment vertical="center"/>
    </xf>
    <xf numFmtId="0" fontId="55" fillId="0" borderId="18" xfId="0" applyFont="1" applyBorder="1" applyAlignment="1">
      <alignment horizontal="left" vertical="center" shrinkToFit="1"/>
    </xf>
    <xf numFmtId="0" fontId="55" fillId="0" borderId="57" xfId="0" applyFont="1" applyBorder="1" applyAlignment="1">
      <alignment horizontal="left" vertical="center" shrinkToFit="1"/>
    </xf>
    <xf numFmtId="0" fontId="55" fillId="0" borderId="8" xfId="0" applyFont="1" applyBorder="1" applyAlignment="1">
      <alignment horizontal="left" vertical="center" shrinkToFit="1"/>
    </xf>
    <xf numFmtId="0" fontId="55" fillId="0" borderId="27" xfId="0" applyFont="1" applyBorder="1" applyAlignment="1">
      <alignment vertical="center" wrapText="1"/>
    </xf>
    <xf numFmtId="0" fontId="55" fillId="0" borderId="36" xfId="0" applyFont="1" applyBorder="1" applyAlignment="1">
      <alignment vertical="center" wrapText="1"/>
    </xf>
    <xf numFmtId="0" fontId="55" fillId="0" borderId="25" xfId="0" applyFont="1" applyBorder="1" applyAlignment="1">
      <alignment vertical="center" wrapText="1"/>
    </xf>
    <xf numFmtId="0" fontId="55" fillId="0" borderId="41" xfId="0" applyFont="1" applyBorder="1" applyAlignment="1">
      <alignment vertical="center" wrapText="1"/>
    </xf>
    <xf numFmtId="0" fontId="55" fillId="0" borderId="0" xfId="0" applyFont="1" applyAlignment="1">
      <alignment vertical="center" wrapText="1"/>
    </xf>
    <xf numFmtId="0" fontId="55" fillId="0" borderId="37" xfId="0" applyFont="1" applyBorder="1" applyAlignment="1">
      <alignment vertical="center" wrapText="1"/>
    </xf>
    <xf numFmtId="0" fontId="55" fillId="0" borderId="19" xfId="0" applyFont="1" applyBorder="1" applyAlignment="1">
      <alignment vertical="center" wrapText="1"/>
    </xf>
    <xf numFmtId="0" fontId="55" fillId="0" borderId="40" xfId="0" applyFont="1" applyBorder="1" applyAlignment="1">
      <alignment vertical="center" wrapText="1"/>
    </xf>
    <xf numFmtId="0" fontId="55" fillId="0" borderId="22" xfId="0" applyFont="1" applyBorder="1" applyAlignment="1">
      <alignment vertical="center" wrapText="1"/>
    </xf>
    <xf numFmtId="0" fontId="105" fillId="0" borderId="0" xfId="0" applyFont="1" applyAlignment="1">
      <alignment horizontal="left" vertical="center"/>
    </xf>
    <xf numFmtId="49" fontId="55" fillId="0" borderId="1" xfId="0" applyNumberFormat="1" applyFont="1" applyBorder="1" applyAlignment="1">
      <alignment horizontal="center" vertical="top" wrapText="1"/>
    </xf>
    <xf numFmtId="49" fontId="55" fillId="0" borderId="23" xfId="0" applyNumberFormat="1" applyFont="1" applyBorder="1" applyAlignment="1">
      <alignment horizontal="center" vertical="top" wrapText="1"/>
    </xf>
    <xf numFmtId="49" fontId="55" fillId="0" borderId="34" xfId="0" applyNumberFormat="1" applyFont="1" applyBorder="1" applyAlignment="1">
      <alignment horizontal="center" vertical="top" wrapText="1"/>
    </xf>
    <xf numFmtId="49" fontId="55" fillId="0" borderId="4" xfId="0" applyNumberFormat="1" applyFont="1" applyBorder="1" applyAlignment="1">
      <alignment horizontal="center" vertical="top" wrapText="1"/>
    </xf>
    <xf numFmtId="49" fontId="55" fillId="0" borderId="42" xfId="0" applyNumberFormat="1" applyFont="1" applyBorder="1" applyAlignment="1">
      <alignment horizontal="center" vertical="top" wrapText="1"/>
    </xf>
    <xf numFmtId="49" fontId="55" fillId="0" borderId="24" xfId="0" applyNumberFormat="1" applyFont="1" applyBorder="1" applyAlignment="1">
      <alignment horizontal="center" vertical="top" wrapText="1"/>
    </xf>
    <xf numFmtId="0" fontId="76" fillId="0" borderId="6" xfId="0" applyFont="1" applyBorder="1" applyAlignment="1">
      <alignment horizontal="center" vertical="center" wrapText="1"/>
    </xf>
    <xf numFmtId="0" fontId="69" fillId="0" borderId="53" xfId="0" applyFont="1" applyBorder="1" applyAlignment="1">
      <alignment horizontal="center" vertical="center"/>
    </xf>
    <xf numFmtId="0" fontId="69" fillId="0" borderId="54" xfId="0" applyFont="1" applyBorder="1" applyAlignment="1">
      <alignment horizontal="center" vertical="center"/>
    </xf>
    <xf numFmtId="0" fontId="55" fillId="0" borderId="1" xfId="0" applyFont="1" applyBorder="1" applyAlignment="1">
      <alignment horizontal="center" vertical="top" wrapText="1"/>
    </xf>
    <xf numFmtId="0" fontId="55" fillId="0" borderId="23" xfId="0" applyFont="1" applyBorder="1" applyAlignment="1">
      <alignment horizontal="center" vertical="top" wrapText="1"/>
    </xf>
    <xf numFmtId="0" fontId="55" fillId="0" borderId="34" xfId="0" applyFont="1" applyBorder="1" applyAlignment="1">
      <alignment horizontal="center" vertical="top" wrapText="1"/>
    </xf>
    <xf numFmtId="0" fontId="55" fillId="0" borderId="4" xfId="0" applyFont="1" applyBorder="1" applyAlignment="1">
      <alignment horizontal="center" vertical="top" wrapText="1"/>
    </xf>
    <xf numFmtId="0" fontId="55" fillId="0" borderId="42" xfId="0" applyFont="1" applyBorder="1" applyAlignment="1">
      <alignment horizontal="center" vertical="top" wrapText="1"/>
    </xf>
    <xf numFmtId="0" fontId="55" fillId="0" borderId="24" xfId="0" applyFont="1" applyBorder="1" applyAlignment="1">
      <alignment horizontal="center" vertical="top" wrapText="1"/>
    </xf>
    <xf numFmtId="0" fontId="55" fillId="0" borderId="50" xfId="0" applyFont="1" applyBorder="1" applyAlignment="1">
      <alignment horizontal="left" vertical="center" wrapText="1"/>
    </xf>
    <xf numFmtId="0" fontId="55" fillId="0" borderId="69" xfId="0" applyFont="1" applyBorder="1" applyAlignment="1">
      <alignment horizontal="left" vertical="center" wrapText="1"/>
    </xf>
    <xf numFmtId="0" fontId="55" fillId="0" borderId="70" xfId="0" applyFont="1" applyBorder="1" applyAlignment="1">
      <alignment horizontal="left" vertical="center" wrapText="1"/>
    </xf>
    <xf numFmtId="0" fontId="55" fillId="0" borderId="71" xfId="0" applyFont="1" applyBorder="1" applyAlignment="1">
      <alignment horizontal="left" vertical="center" wrapText="1"/>
    </xf>
    <xf numFmtId="0" fontId="55" fillId="0" borderId="27" xfId="0" applyFont="1" applyBorder="1" applyAlignment="1">
      <alignment horizontal="center"/>
    </xf>
    <xf numFmtId="0" fontId="55" fillId="0" borderId="25" xfId="0" applyFont="1" applyBorder="1" applyAlignment="1">
      <alignment horizontal="center"/>
    </xf>
    <xf numFmtId="0" fontId="55" fillId="0" borderId="41" xfId="0" applyFont="1" applyBorder="1" applyAlignment="1">
      <alignment horizontal="center"/>
    </xf>
    <xf numFmtId="0" fontId="55" fillId="0" borderId="37" xfId="0" applyFont="1" applyBorder="1" applyAlignment="1">
      <alignment horizontal="center"/>
    </xf>
    <xf numFmtId="0" fontId="55" fillId="0" borderId="19" xfId="0" applyFont="1" applyBorder="1" applyAlignment="1">
      <alignment horizontal="center"/>
    </xf>
    <xf numFmtId="0" fontId="55" fillId="0" borderId="22" xfId="0" applyFont="1" applyBorder="1" applyAlignment="1">
      <alignment horizontal="center"/>
    </xf>
    <xf numFmtId="0" fontId="55" fillId="0" borderId="6" xfId="0" applyFont="1" applyBorder="1" applyAlignment="1">
      <alignment horizontal="center" vertical="center" wrapText="1"/>
    </xf>
    <xf numFmtId="0" fontId="72" fillId="0" borderId="41" xfId="0" applyFont="1" applyBorder="1" applyAlignment="1">
      <alignment vertical="center" wrapText="1"/>
    </xf>
    <xf numFmtId="0" fontId="72" fillId="0" borderId="0" xfId="0" applyFont="1" applyAlignment="1">
      <alignment vertical="center" wrapText="1"/>
    </xf>
    <xf numFmtId="0" fontId="72" fillId="0" borderId="37" xfId="0" applyFont="1" applyBorder="1" applyAlignment="1">
      <alignment vertical="center" wrapText="1"/>
    </xf>
    <xf numFmtId="0" fontId="55" fillId="0" borderId="72" xfId="0" applyFont="1" applyBorder="1" applyAlignment="1">
      <alignment horizontal="center" vertical="center" wrapText="1"/>
    </xf>
    <xf numFmtId="0" fontId="55" fillId="0" borderId="51" xfId="0" applyFont="1" applyBorder="1" applyAlignment="1">
      <alignment horizontal="center" vertical="center" wrapText="1"/>
    </xf>
    <xf numFmtId="0" fontId="76" fillId="0" borderId="27" xfId="0" applyFont="1" applyBorder="1" applyAlignment="1">
      <alignment horizontal="center" vertical="center" wrapText="1"/>
    </xf>
    <xf numFmtId="0" fontId="76" fillId="0" borderId="25" xfId="0" applyFont="1" applyBorder="1" applyAlignment="1">
      <alignment horizontal="center" vertical="center" wrapText="1"/>
    </xf>
    <xf numFmtId="0" fontId="76" fillId="0" borderId="41" xfId="0" applyFont="1" applyBorder="1" applyAlignment="1">
      <alignment horizontal="center" vertical="center" wrapText="1"/>
    </xf>
    <xf numFmtId="0" fontId="76" fillId="0" borderId="37" xfId="0" applyFont="1" applyBorder="1" applyAlignment="1">
      <alignment horizontal="center" vertical="center" wrapText="1"/>
    </xf>
    <xf numFmtId="0" fontId="76" fillId="0" borderId="19" xfId="0" applyFont="1" applyBorder="1" applyAlignment="1">
      <alignment horizontal="center" vertical="center" wrapText="1"/>
    </xf>
    <xf numFmtId="0" fontId="76" fillId="0" borderId="22" xfId="0" applyFont="1" applyBorder="1" applyAlignment="1">
      <alignment horizontal="center" vertical="center" wrapText="1"/>
    </xf>
    <xf numFmtId="0" fontId="69" fillId="0" borderId="74" xfId="0" applyFont="1" applyBorder="1" applyAlignment="1">
      <alignment horizontal="center" vertical="center"/>
    </xf>
    <xf numFmtId="0" fontId="69" fillId="0" borderId="75" xfId="0" applyFont="1" applyBorder="1" applyAlignment="1">
      <alignment horizontal="center" vertical="center"/>
    </xf>
    <xf numFmtId="0" fontId="69" fillId="0" borderId="76" xfId="0" applyFont="1" applyBorder="1" applyAlignment="1">
      <alignment horizontal="center" vertical="center"/>
    </xf>
    <xf numFmtId="0" fontId="69" fillId="0" borderId="77" xfId="0" applyFont="1" applyBorder="1" applyAlignment="1">
      <alignment horizontal="center" vertical="center"/>
    </xf>
    <xf numFmtId="0" fontId="69" fillId="0" borderId="78" xfId="0" applyFont="1" applyBorder="1" applyAlignment="1">
      <alignment horizontal="center" vertical="center"/>
    </xf>
    <xf numFmtId="0" fontId="69" fillId="0" borderId="79" xfId="0" applyFont="1" applyBorder="1" applyAlignment="1">
      <alignment horizontal="center" vertical="center"/>
    </xf>
    <xf numFmtId="0" fontId="69" fillId="0" borderId="49" xfId="0" applyFont="1" applyBorder="1" applyAlignment="1">
      <alignment horizontal="center" vertical="center"/>
    </xf>
    <xf numFmtId="0" fontId="69" fillId="0" borderId="72" xfId="0" applyFont="1" applyBorder="1" applyAlignment="1">
      <alignment horizontal="center" vertical="center"/>
    </xf>
    <xf numFmtId="0" fontId="69" fillId="0" borderId="51" xfId="0" applyFont="1" applyBorder="1" applyAlignment="1">
      <alignment horizontal="center" vertical="center"/>
    </xf>
    <xf numFmtId="0" fontId="55" fillId="0" borderId="25" xfId="0" applyFont="1" applyBorder="1"/>
    <xf numFmtId="0" fontId="55" fillId="0" borderId="37" xfId="0" applyFont="1" applyBorder="1"/>
    <xf numFmtId="0" fontId="55" fillId="0" borderId="19" xfId="0" applyFont="1" applyBorder="1"/>
    <xf numFmtId="0" fontId="55" fillId="0" borderId="22" xfId="0" applyFont="1" applyBorder="1"/>
    <xf numFmtId="0" fontId="55" fillId="0" borderId="1"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34"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42" xfId="0" applyFont="1" applyBorder="1" applyAlignment="1">
      <alignment horizontal="center" vertical="center" wrapText="1"/>
    </xf>
    <xf numFmtId="0" fontId="55" fillId="0" borderId="24" xfId="0" applyFont="1" applyBorder="1" applyAlignment="1">
      <alignment horizontal="center" vertical="center" wrapText="1"/>
    </xf>
    <xf numFmtId="0" fontId="76" fillId="0" borderId="0" xfId="0" applyFont="1" applyAlignment="1">
      <alignment horizontal="center" vertical="center" wrapText="1"/>
    </xf>
    <xf numFmtId="0" fontId="76" fillId="0" borderId="40" xfId="0" applyFont="1" applyBorder="1" applyAlignment="1">
      <alignment horizontal="center" vertical="center" wrapText="1"/>
    </xf>
    <xf numFmtId="0" fontId="55" fillId="0" borderId="12" xfId="0" applyFont="1" applyBorder="1" applyAlignment="1">
      <alignment horizontal="center" vertical="center" wrapText="1"/>
    </xf>
    <xf numFmtId="0" fontId="55" fillId="0" borderId="43" xfId="0" applyFont="1" applyBorder="1" applyAlignment="1">
      <alignment horizontal="center" vertical="center" wrapText="1"/>
    </xf>
    <xf numFmtId="0" fontId="55" fillId="0" borderId="12" xfId="0" applyFont="1" applyBorder="1" applyAlignment="1">
      <alignment horizontal="center" vertical="top" wrapText="1"/>
    </xf>
    <xf numFmtId="0" fontId="55" fillId="0" borderId="0" xfId="0" applyFont="1" applyAlignment="1">
      <alignment horizontal="center" vertical="top" wrapText="1"/>
    </xf>
    <xf numFmtId="0" fontId="55" fillId="0" borderId="43" xfId="0" applyFont="1" applyBorder="1" applyAlignment="1">
      <alignment horizontal="center" vertical="top" wrapText="1"/>
    </xf>
    <xf numFmtId="0" fontId="76" fillId="0" borderId="36" xfId="0" applyFont="1" applyBorder="1" applyAlignment="1">
      <alignment horizontal="left" vertical="center" wrapText="1"/>
    </xf>
    <xf numFmtId="0" fontId="55" fillId="0" borderId="53" xfId="0" applyFont="1" applyBorder="1" applyAlignment="1">
      <alignment horizontal="left" vertical="center" wrapText="1"/>
    </xf>
    <xf numFmtId="0" fontId="55" fillId="0" borderId="52" xfId="0" applyFont="1" applyBorder="1" applyAlignment="1">
      <alignment horizontal="left" vertical="center" wrapText="1"/>
    </xf>
    <xf numFmtId="0" fontId="55" fillId="0" borderId="54" xfId="0" applyFont="1" applyBorder="1" applyAlignment="1">
      <alignment horizontal="left" vertical="center" wrapText="1"/>
    </xf>
    <xf numFmtId="0" fontId="66" fillId="0" borderId="27" xfId="0" applyFont="1" applyBorder="1" applyAlignment="1">
      <alignment horizontal="left" vertical="center" wrapText="1"/>
    </xf>
    <xf numFmtId="0" fontId="66" fillId="0" borderId="36" xfId="0" applyFont="1" applyBorder="1" applyAlignment="1">
      <alignment horizontal="left" vertical="center" wrapText="1"/>
    </xf>
    <xf numFmtId="0" fontId="66" fillId="0" borderId="25" xfId="0" applyFont="1" applyBorder="1" applyAlignment="1">
      <alignment horizontal="left" vertical="center" wrapText="1"/>
    </xf>
    <xf numFmtId="0" fontId="52" fillId="0" borderId="55" xfId="0" applyFont="1" applyBorder="1" applyAlignment="1">
      <alignment horizontal="center" vertical="center"/>
    </xf>
    <xf numFmtId="0" fontId="52" fillId="0" borderId="64" xfId="0" applyFont="1" applyBorder="1" applyAlignment="1">
      <alignment horizontal="center" vertical="center"/>
    </xf>
    <xf numFmtId="0" fontId="52" fillId="0" borderId="65" xfId="0" applyFont="1" applyBorder="1" applyAlignment="1">
      <alignment horizontal="center" vertical="center"/>
    </xf>
    <xf numFmtId="0" fontId="52" fillId="0" borderId="5" xfId="0" applyFont="1" applyBorder="1" applyAlignment="1">
      <alignment horizontal="center" vertical="center"/>
    </xf>
    <xf numFmtId="0" fontId="52" fillId="0" borderId="0" xfId="0" applyFont="1" applyAlignment="1">
      <alignment horizontal="center" vertical="center"/>
    </xf>
    <xf numFmtId="0" fontId="52" fillId="0" borderId="66" xfId="0" applyFont="1" applyBorder="1" applyAlignment="1">
      <alignment horizontal="center" vertical="center"/>
    </xf>
    <xf numFmtId="0" fontId="52" fillId="0" borderId="56" xfId="0" applyFont="1" applyBorder="1" applyAlignment="1">
      <alignment horizontal="center" vertical="center"/>
    </xf>
    <xf numFmtId="0" fontId="52" fillId="0" borderId="67" xfId="0" applyFont="1" applyBorder="1" applyAlignment="1">
      <alignment horizontal="center" vertical="center"/>
    </xf>
    <xf numFmtId="0" fontId="52" fillId="0" borderId="68" xfId="0" applyFont="1" applyBorder="1" applyAlignment="1">
      <alignment horizontal="center" vertical="center"/>
    </xf>
    <xf numFmtId="0" fontId="52" fillId="0" borderId="27" xfId="0" applyFont="1" applyBorder="1" applyAlignment="1">
      <alignment horizontal="left" vertical="center" wrapText="1"/>
    </xf>
    <xf numFmtId="0" fontId="52" fillId="0" borderId="36" xfId="0" applyFont="1" applyBorder="1" applyAlignment="1">
      <alignment horizontal="left" vertical="center" wrapText="1"/>
    </xf>
    <xf numFmtId="0" fontId="52" fillId="0" borderId="25" xfId="0" applyFont="1" applyBorder="1" applyAlignment="1">
      <alignment horizontal="left" vertical="center" wrapText="1"/>
    </xf>
    <xf numFmtId="0" fontId="44" fillId="0" borderId="0" xfId="0" applyFont="1" applyAlignment="1">
      <alignment horizontal="left" vertical="center" wrapText="1"/>
    </xf>
    <xf numFmtId="0" fontId="10" fillId="0" borderId="40" xfId="0" applyFont="1" applyBorder="1" applyAlignment="1">
      <alignment vertical="center"/>
    </xf>
    <xf numFmtId="0" fontId="55" fillId="0" borderId="27" xfId="0" applyFont="1" applyBorder="1" applyAlignment="1">
      <alignment horizontal="left" vertical="top" wrapText="1"/>
    </xf>
    <xf numFmtId="0" fontId="55" fillId="0" borderId="36" xfId="0" applyFont="1" applyBorder="1" applyAlignment="1">
      <alignment horizontal="left" vertical="top" wrapText="1"/>
    </xf>
    <xf numFmtId="0" fontId="55" fillId="0" borderId="25" xfId="0" applyFont="1" applyBorder="1" applyAlignment="1">
      <alignment horizontal="left" vertical="top" wrapText="1"/>
    </xf>
    <xf numFmtId="0" fontId="55" fillId="0" borderId="41" xfId="0" applyFont="1" applyBorder="1" applyAlignment="1">
      <alignment horizontal="left" vertical="top" wrapText="1"/>
    </xf>
    <xf numFmtId="0" fontId="55" fillId="0" borderId="0" xfId="0" applyFont="1" applyAlignment="1">
      <alignment horizontal="left" vertical="top" wrapText="1"/>
    </xf>
    <xf numFmtId="0" fontId="55" fillId="0" borderId="37" xfId="0" applyFont="1" applyBorder="1" applyAlignment="1">
      <alignment horizontal="left" vertical="top" wrapText="1"/>
    </xf>
    <xf numFmtId="0" fontId="55" fillId="0" borderId="19" xfId="0" applyFont="1" applyBorder="1" applyAlignment="1">
      <alignment horizontal="left" vertical="top" wrapText="1"/>
    </xf>
    <xf numFmtId="0" fontId="55" fillId="0" borderId="40" xfId="0" applyFont="1" applyBorder="1" applyAlignment="1">
      <alignment horizontal="left" vertical="top" wrapText="1"/>
    </xf>
    <xf numFmtId="0" fontId="55" fillId="0" borderId="22" xfId="0" applyFont="1" applyBorder="1" applyAlignment="1">
      <alignment horizontal="left" vertical="top" wrapText="1"/>
    </xf>
    <xf numFmtId="0" fontId="55" fillId="0" borderId="0" xfId="0" applyFont="1" applyAlignment="1">
      <alignment horizontal="left" vertical="center"/>
    </xf>
    <xf numFmtId="0" fontId="55" fillId="0" borderId="37" xfId="0" applyFont="1" applyBorder="1" applyAlignment="1">
      <alignment horizontal="left" vertical="center"/>
    </xf>
    <xf numFmtId="0" fontId="50" fillId="0" borderId="27" xfId="0" applyFont="1" applyBorder="1" applyAlignment="1">
      <alignment horizontal="center" vertical="center"/>
    </xf>
    <xf numFmtId="0" fontId="50" fillId="0" borderId="25" xfId="0" applyFont="1" applyBorder="1" applyAlignment="1">
      <alignment horizontal="center" vertical="center"/>
    </xf>
    <xf numFmtId="0" fontId="50" fillId="0" borderId="19" xfId="0" applyFont="1" applyBorder="1" applyAlignment="1">
      <alignment horizontal="center" vertical="center"/>
    </xf>
    <xf numFmtId="0" fontId="50" fillId="0" borderId="22" xfId="0" applyFont="1" applyBorder="1" applyAlignment="1">
      <alignment horizontal="center" vertical="center"/>
    </xf>
    <xf numFmtId="0" fontId="44" fillId="0" borderId="18" xfId="0" applyFont="1" applyBorder="1" applyAlignment="1">
      <alignment horizontal="center" vertical="center"/>
    </xf>
    <xf numFmtId="0" fontId="44" fillId="0" borderId="8" xfId="0" applyFont="1" applyBorder="1" applyAlignment="1">
      <alignment horizontal="center" vertical="center"/>
    </xf>
    <xf numFmtId="0" fontId="44" fillId="0" borderId="27" xfId="0" applyFont="1" applyBorder="1" applyAlignment="1">
      <alignment horizontal="center" vertical="center"/>
    </xf>
    <xf numFmtId="0" fontId="44" fillId="0" borderId="36" xfId="0" applyFont="1" applyBorder="1" applyAlignment="1">
      <alignment horizontal="center" vertical="center"/>
    </xf>
    <xf numFmtId="0" fontId="44" fillId="0" borderId="19" xfId="0" applyFont="1" applyBorder="1" applyAlignment="1">
      <alignment horizontal="center" vertical="center"/>
    </xf>
    <xf numFmtId="0" fontId="44" fillId="0" borderId="40" xfId="0" applyFont="1" applyBorder="1" applyAlignment="1">
      <alignment horizontal="center" vertical="center"/>
    </xf>
    <xf numFmtId="0" fontId="44" fillId="0" borderId="41" xfId="0" applyFont="1" applyBorder="1" applyAlignment="1">
      <alignment horizontal="center" vertical="center"/>
    </xf>
    <xf numFmtId="0" fontId="44" fillId="0" borderId="0" xfId="0" applyFont="1" applyAlignment="1">
      <alignment horizontal="center" vertical="center"/>
    </xf>
    <xf numFmtId="0" fontId="44" fillId="0" borderId="37" xfId="0" applyFont="1" applyBorder="1" applyAlignment="1">
      <alignment horizontal="center" vertical="center"/>
    </xf>
    <xf numFmtId="0" fontId="44" fillId="0" borderId="22" xfId="0" applyFont="1" applyBorder="1" applyAlignment="1">
      <alignment horizontal="center" vertical="center"/>
    </xf>
    <xf numFmtId="0" fontId="59" fillId="0" borderId="38" xfId="0" applyFont="1" applyBorder="1" applyAlignment="1">
      <alignment horizontal="center" vertical="center"/>
    </xf>
    <xf numFmtId="0" fontId="59" fillId="0" borderId="39" xfId="0" applyFont="1" applyBorder="1" applyAlignment="1">
      <alignment horizontal="center" vertical="center"/>
    </xf>
    <xf numFmtId="0" fontId="59" fillId="0" borderId="84" xfId="0" applyFont="1" applyBorder="1" applyAlignment="1">
      <alignment horizontal="center" vertical="center"/>
    </xf>
    <xf numFmtId="0" fontId="59" fillId="0" borderId="41" xfId="0" applyFont="1" applyBorder="1" applyAlignment="1">
      <alignment horizontal="center" vertical="center"/>
    </xf>
    <xf numFmtId="0" fontId="59" fillId="0" borderId="0" xfId="0" applyFont="1" applyAlignment="1">
      <alignment horizontal="center" vertical="center"/>
    </xf>
    <xf numFmtId="0" fontId="59" fillId="0" borderId="37" xfId="0" applyFont="1" applyBorder="1" applyAlignment="1">
      <alignment horizontal="center" vertical="center"/>
    </xf>
    <xf numFmtId="0" fontId="59" fillId="0" borderId="19" xfId="0" applyFont="1" applyBorder="1" applyAlignment="1">
      <alignment horizontal="center" vertical="center"/>
    </xf>
    <xf numFmtId="0" fontId="59" fillId="0" borderId="40" xfId="0" applyFont="1" applyBorder="1" applyAlignment="1">
      <alignment horizontal="center" vertical="center"/>
    </xf>
    <xf numFmtId="0" fontId="59" fillId="0" borderId="22" xfId="0" applyFont="1" applyBorder="1" applyAlignment="1">
      <alignment horizontal="center" vertical="center"/>
    </xf>
    <xf numFmtId="0" fontId="51" fillId="0" borderId="0" xfId="0" applyFont="1" applyAlignment="1">
      <alignment horizontal="left" wrapText="1"/>
    </xf>
    <xf numFmtId="0" fontId="51" fillId="0" borderId="0" xfId="0" applyFont="1" applyAlignment="1">
      <alignment horizontal="left" vertical="center" wrapText="1"/>
    </xf>
    <xf numFmtId="0" fontId="44" fillId="0" borderId="25" xfId="0" applyFont="1" applyBorder="1" applyAlignment="1">
      <alignment horizontal="center" vertical="center"/>
    </xf>
    <xf numFmtId="49" fontId="44" fillId="0" borderId="27" xfId="0" applyNumberFormat="1" applyFont="1" applyBorder="1" applyAlignment="1">
      <alignment horizontal="center" vertical="center"/>
    </xf>
    <xf numFmtId="49" fontId="44" fillId="0" borderId="36" xfId="0" applyNumberFormat="1" applyFont="1" applyBorder="1" applyAlignment="1">
      <alignment horizontal="center" vertical="center"/>
    </xf>
    <xf numFmtId="49" fontId="44" fillId="0" borderId="25" xfId="0" applyNumberFormat="1" applyFont="1" applyBorder="1" applyAlignment="1">
      <alignment horizontal="center" vertical="center"/>
    </xf>
    <xf numFmtId="49" fontId="44" fillId="0" borderId="19" xfId="0" applyNumberFormat="1" applyFont="1" applyBorder="1" applyAlignment="1">
      <alignment horizontal="center" vertical="center"/>
    </xf>
    <xf numFmtId="49" fontId="44" fillId="0" borderId="40" xfId="0" applyNumberFormat="1" applyFont="1" applyBorder="1" applyAlignment="1">
      <alignment horizontal="center" vertical="center"/>
    </xf>
    <xf numFmtId="49" fontId="44" fillId="0" borderId="22" xfId="0" applyNumberFormat="1" applyFont="1" applyBorder="1" applyAlignment="1">
      <alignment horizontal="center" vertical="center"/>
    </xf>
    <xf numFmtId="49" fontId="44" fillId="0" borderId="27" xfId="0" applyNumberFormat="1" applyFont="1" applyBorder="1" applyAlignment="1">
      <alignment horizontal="left" vertical="center"/>
    </xf>
    <xf numFmtId="49" fontId="44" fillId="0" borderId="36" xfId="0" applyNumberFormat="1" applyFont="1" applyBorder="1" applyAlignment="1">
      <alignment horizontal="left" vertical="center"/>
    </xf>
    <xf numFmtId="49" fontId="44" fillId="0" borderId="25" xfId="0" applyNumberFormat="1" applyFont="1" applyBorder="1" applyAlignment="1">
      <alignment horizontal="left" vertical="center"/>
    </xf>
    <xf numFmtId="49" fontId="44" fillId="0" borderId="19" xfId="0" applyNumberFormat="1" applyFont="1" applyBorder="1" applyAlignment="1">
      <alignment horizontal="left" vertical="center"/>
    </xf>
    <xf numFmtId="49" fontId="44" fillId="0" borderId="40" xfId="0" applyNumberFormat="1" applyFont="1" applyBorder="1" applyAlignment="1">
      <alignment horizontal="left" vertical="center"/>
    </xf>
    <xf numFmtId="49" fontId="44" fillId="0" borderId="22" xfId="0" applyNumberFormat="1" applyFont="1" applyBorder="1" applyAlignment="1">
      <alignment horizontal="left" vertical="center"/>
    </xf>
    <xf numFmtId="0" fontId="44" fillId="0" borderId="27" xfId="0" applyFont="1" applyBorder="1" applyAlignment="1">
      <alignment horizontal="center" vertical="center" textRotation="255"/>
    </xf>
    <xf numFmtId="0" fontId="44" fillId="0" borderId="25" xfId="0" applyFont="1" applyBorder="1" applyAlignment="1">
      <alignment horizontal="center" vertical="center" textRotation="255"/>
    </xf>
    <xf numFmtId="0" fontId="44" fillId="0" borderId="41" xfId="0" applyFont="1" applyBorder="1" applyAlignment="1">
      <alignment horizontal="center" vertical="center" textRotation="255"/>
    </xf>
    <xf numFmtId="0" fontId="44" fillId="0" borderId="37" xfId="0" applyFont="1" applyBorder="1" applyAlignment="1">
      <alignment horizontal="center" vertical="center" textRotation="255"/>
    </xf>
    <xf numFmtId="0" fontId="44" fillId="0" borderId="19" xfId="0" applyFont="1" applyBorder="1" applyAlignment="1">
      <alignment horizontal="center" vertical="center" textRotation="255"/>
    </xf>
    <xf numFmtId="0" fontId="44" fillId="0" borderId="22" xfId="0" applyFont="1" applyBorder="1" applyAlignment="1">
      <alignment horizontal="center" vertical="center" textRotation="255"/>
    </xf>
    <xf numFmtId="0" fontId="44" fillId="0" borderId="27" xfId="0" applyFont="1" applyBorder="1" applyAlignment="1">
      <alignment horizontal="left" vertical="center"/>
    </xf>
    <xf numFmtId="0" fontId="44" fillId="0" borderId="36" xfId="0" applyFont="1" applyBorder="1" applyAlignment="1">
      <alignment horizontal="left" vertical="center"/>
    </xf>
    <xf numFmtId="0" fontId="44" fillId="0" borderId="27" xfId="0" applyFont="1" applyBorder="1" applyAlignment="1">
      <alignment horizontal="center" vertical="center" wrapText="1"/>
    </xf>
    <xf numFmtId="0" fontId="44" fillId="0" borderId="36" xfId="0" applyFont="1" applyBorder="1" applyAlignment="1">
      <alignment horizontal="center" vertical="center" wrapText="1"/>
    </xf>
    <xf numFmtId="0" fontId="44" fillId="0" borderId="25" xfId="0" applyFont="1" applyBorder="1" applyAlignment="1">
      <alignment horizontal="center" vertical="center" wrapText="1"/>
    </xf>
    <xf numFmtId="0" fontId="44" fillId="0" borderId="41" xfId="0" applyFont="1" applyBorder="1" applyAlignment="1">
      <alignment horizontal="center" vertical="center" wrapText="1"/>
    </xf>
    <xf numFmtId="0" fontId="44" fillId="0" borderId="0" xfId="0" applyFont="1" applyAlignment="1">
      <alignment horizontal="center" vertical="center" wrapText="1"/>
    </xf>
    <xf numFmtId="0" fontId="44" fillId="0" borderId="37" xfId="0" applyFont="1" applyBorder="1" applyAlignment="1">
      <alignment horizontal="center" vertical="center" wrapText="1"/>
    </xf>
    <xf numFmtId="0" fontId="44" fillId="0" borderId="1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22" xfId="0" applyFont="1" applyBorder="1" applyAlignment="1">
      <alignment horizontal="center" vertical="center" wrapText="1"/>
    </xf>
    <xf numFmtId="0" fontId="56" fillId="0" borderId="36" xfId="0" applyFont="1" applyBorder="1" applyAlignment="1">
      <alignment horizontal="center" vertical="center"/>
    </xf>
    <xf numFmtId="0" fontId="56" fillId="0" borderId="25" xfId="0" applyFont="1" applyBorder="1" applyAlignment="1">
      <alignment horizontal="center" vertical="center"/>
    </xf>
    <xf numFmtId="0" fontId="56" fillId="0" borderId="0" xfId="0" applyFont="1" applyAlignment="1">
      <alignment horizontal="center" vertical="center"/>
    </xf>
    <xf numFmtId="0" fontId="56" fillId="0" borderId="37" xfId="0" applyFont="1" applyBorder="1" applyAlignment="1">
      <alignment horizontal="center" vertical="center"/>
    </xf>
    <xf numFmtId="0" fontId="56" fillId="0" borderId="40" xfId="0" applyFont="1" applyBorder="1" applyAlignment="1">
      <alignment horizontal="center" vertical="center"/>
    </xf>
    <xf numFmtId="0" fontId="56" fillId="0" borderId="22" xfId="0" applyFont="1" applyBorder="1" applyAlignment="1">
      <alignment horizontal="center" vertical="center"/>
    </xf>
    <xf numFmtId="0" fontId="44" fillId="0" borderId="57" xfId="0" applyFont="1" applyBorder="1" applyAlignment="1">
      <alignment horizontal="center" vertical="center" wrapText="1"/>
    </xf>
    <xf numFmtId="0" fontId="44" fillId="0" borderId="57" xfId="0" applyFont="1" applyBorder="1" applyAlignment="1">
      <alignment horizontal="center" vertical="center"/>
    </xf>
    <xf numFmtId="0" fontId="44" fillId="0" borderId="12" xfId="0" applyFont="1" applyBorder="1" applyAlignment="1">
      <alignment horizontal="left" vertical="center" wrapText="1"/>
    </xf>
    <xf numFmtId="0" fontId="44" fillId="0" borderId="23" xfId="0" applyFont="1" applyBorder="1" applyAlignment="1">
      <alignment horizontal="left" vertical="center" wrapText="1"/>
    </xf>
    <xf numFmtId="0" fontId="44" fillId="0" borderId="4" xfId="0" applyFont="1" applyBorder="1" applyAlignment="1">
      <alignment horizontal="left" vertical="center" wrapText="1"/>
    </xf>
    <xf numFmtId="0" fontId="44" fillId="0" borderId="0" xfId="0" applyFont="1" applyAlignment="1">
      <alignment horizontal="left" vertical="center"/>
    </xf>
    <xf numFmtId="0" fontId="44" fillId="0" borderId="4" xfId="0" applyFont="1" applyBorder="1" applyAlignment="1">
      <alignment horizontal="left" vertical="center"/>
    </xf>
    <xf numFmtId="0" fontId="10" fillId="0" borderId="61" xfId="0" applyFont="1" applyBorder="1" applyAlignment="1">
      <alignment horizontal="left" vertical="center"/>
    </xf>
    <xf numFmtId="0" fontId="10" fillId="0" borderId="62" xfId="0" applyFont="1" applyBorder="1" applyAlignment="1">
      <alignment horizontal="left" vertical="center"/>
    </xf>
    <xf numFmtId="0" fontId="10" fillId="0" borderId="63" xfId="0" applyFont="1" applyBorder="1" applyAlignment="1">
      <alignment horizontal="left" vertical="center"/>
    </xf>
    <xf numFmtId="0" fontId="6" fillId="0" borderId="19" xfId="0" applyFont="1" applyBorder="1" applyAlignment="1">
      <alignment horizontal="left" vertical="center" wrapText="1"/>
    </xf>
    <xf numFmtId="0" fontId="6" fillId="0" borderId="40" xfId="0" applyFont="1" applyBorder="1" applyAlignment="1">
      <alignment horizontal="left" vertical="center" wrapText="1"/>
    </xf>
    <xf numFmtId="0" fontId="6" fillId="0" borderId="22" xfId="0" applyFont="1" applyBorder="1" applyAlignment="1">
      <alignment horizontal="left" vertical="center" wrapText="1"/>
    </xf>
    <xf numFmtId="0" fontId="74" fillId="0" borderId="27" xfId="0" applyFont="1" applyBorder="1" applyAlignment="1">
      <alignment horizontal="center"/>
    </xf>
    <xf numFmtId="0" fontId="74" fillId="0" borderId="36" xfId="0" applyFont="1" applyBorder="1" applyAlignment="1">
      <alignment horizontal="center"/>
    </xf>
    <xf numFmtId="0" fontId="74" fillId="0" borderId="25" xfId="0" applyFont="1" applyBorder="1" applyAlignment="1">
      <alignment horizontal="center"/>
    </xf>
    <xf numFmtId="0" fontId="74" fillId="0" borderId="41" xfId="0" applyFont="1" applyBorder="1" applyAlignment="1">
      <alignment horizontal="center"/>
    </xf>
    <xf numFmtId="0" fontId="74" fillId="0" borderId="0" xfId="0" applyFont="1" applyAlignment="1">
      <alignment horizontal="center"/>
    </xf>
    <xf numFmtId="0" fontId="74" fillId="0" borderId="37" xfId="0" applyFont="1" applyBorder="1" applyAlignment="1">
      <alignment horizontal="center"/>
    </xf>
    <xf numFmtId="0" fontId="74" fillId="0" borderId="19" xfId="0" applyFont="1" applyBorder="1" applyAlignment="1">
      <alignment horizontal="center"/>
    </xf>
    <xf numFmtId="0" fontId="74" fillId="0" borderId="40" xfId="0" applyFont="1" applyBorder="1" applyAlignment="1">
      <alignment horizontal="center"/>
    </xf>
    <xf numFmtId="0" fontId="74" fillId="0" borderId="22" xfId="0" applyFont="1" applyBorder="1" applyAlignment="1">
      <alignment horizontal="center"/>
    </xf>
    <xf numFmtId="0" fontId="57" fillId="0" borderId="19" xfId="0" applyFont="1" applyBorder="1" applyAlignment="1">
      <alignment horizontal="left" vertical="center" wrapText="1"/>
    </xf>
    <xf numFmtId="0" fontId="57" fillId="0" borderId="40" xfId="0" applyFont="1" applyBorder="1" applyAlignment="1">
      <alignment horizontal="left" vertical="center" wrapText="1"/>
    </xf>
    <xf numFmtId="0" fontId="57" fillId="0" borderId="22" xfId="0" applyFont="1" applyBorder="1" applyAlignment="1">
      <alignment horizontal="left" vertical="center" wrapText="1"/>
    </xf>
    <xf numFmtId="0" fontId="57" fillId="0" borderId="41" xfId="0" applyFont="1" applyBorder="1" applyAlignment="1">
      <alignment horizontal="left" vertical="center" wrapText="1"/>
    </xf>
    <xf numFmtId="0" fontId="57" fillId="0" borderId="0" xfId="0" applyFont="1" applyAlignment="1">
      <alignment horizontal="left" vertical="center" wrapText="1"/>
    </xf>
    <xf numFmtId="0" fontId="55" fillId="0" borderId="41" xfId="0" applyFont="1" applyBorder="1" applyAlignment="1">
      <alignment horizontal="center" vertical="center"/>
    </xf>
    <xf numFmtId="0" fontId="55" fillId="0" borderId="0" xfId="0" applyFont="1" applyAlignment="1">
      <alignment horizontal="center" vertical="center"/>
    </xf>
    <xf numFmtId="0" fontId="55" fillId="0" borderId="37" xfId="0" applyFont="1" applyBorder="1" applyAlignment="1">
      <alignment horizontal="center" vertical="center"/>
    </xf>
    <xf numFmtId="0" fontId="55" fillId="0" borderId="19" xfId="0" applyFont="1" applyBorder="1" applyAlignment="1">
      <alignment horizontal="center" vertical="center"/>
    </xf>
    <xf numFmtId="0" fontId="55" fillId="0" borderId="40" xfId="0" applyFont="1" applyBorder="1" applyAlignment="1">
      <alignment horizontal="center" vertical="center"/>
    </xf>
    <xf numFmtId="0" fontId="55" fillId="0" borderId="22" xfId="0" applyFont="1" applyBorder="1" applyAlignment="1">
      <alignment horizontal="center" vertical="center"/>
    </xf>
    <xf numFmtId="0" fontId="105" fillId="0" borderId="40" xfId="0" applyFont="1" applyBorder="1" applyAlignment="1">
      <alignment horizontal="left" vertical="center"/>
    </xf>
    <xf numFmtId="0" fontId="55" fillId="0" borderId="18" xfId="0" applyFont="1" applyBorder="1" applyAlignment="1">
      <alignment horizontal="left" vertical="top" wrapText="1"/>
    </xf>
    <xf numFmtId="0" fontId="55" fillId="0" borderId="57" xfId="0" applyFont="1" applyBorder="1" applyAlignment="1">
      <alignment horizontal="left" vertical="top" wrapText="1"/>
    </xf>
    <xf numFmtId="0" fontId="55" fillId="0" borderId="8" xfId="0" applyFont="1" applyBorder="1" applyAlignment="1">
      <alignment horizontal="left" vertical="top" wrapText="1"/>
    </xf>
    <xf numFmtId="0" fontId="7" fillId="0" borderId="27" xfId="0" applyFont="1" applyBorder="1" applyAlignment="1">
      <alignment horizontal="left" vertical="center" wrapText="1"/>
    </xf>
    <xf numFmtId="0" fontId="7" fillId="0" borderId="36" xfId="0" applyFont="1" applyBorder="1" applyAlignment="1">
      <alignment horizontal="left" vertical="center" wrapText="1"/>
    </xf>
    <xf numFmtId="0" fontId="7" fillId="0" borderId="25" xfId="0" applyFont="1" applyBorder="1" applyAlignment="1">
      <alignment horizontal="left" vertical="center" wrapText="1"/>
    </xf>
    <xf numFmtId="0" fontId="7" fillId="0" borderId="41" xfId="0" applyFont="1" applyBorder="1" applyAlignment="1">
      <alignment horizontal="left" vertical="center" wrapText="1"/>
    </xf>
    <xf numFmtId="0" fontId="7" fillId="0" borderId="0" xfId="0" applyFont="1" applyAlignment="1">
      <alignment horizontal="left" vertical="center" wrapText="1"/>
    </xf>
    <xf numFmtId="0" fontId="7" fillId="0" borderId="37" xfId="0" applyFont="1" applyBorder="1" applyAlignment="1">
      <alignment horizontal="left" vertical="center" wrapText="1"/>
    </xf>
    <xf numFmtId="0" fontId="7" fillId="0" borderId="19" xfId="0" applyFont="1" applyBorder="1" applyAlignment="1">
      <alignment horizontal="left" vertical="center" wrapText="1"/>
    </xf>
    <xf numFmtId="0" fontId="7" fillId="0" borderId="40" xfId="0" applyFont="1" applyBorder="1" applyAlignment="1">
      <alignment horizontal="left" vertical="center" wrapText="1"/>
    </xf>
    <xf numFmtId="0" fontId="7" fillId="0" borderId="22" xfId="0" applyFont="1" applyBorder="1" applyAlignment="1">
      <alignment horizontal="left" vertical="center" wrapText="1"/>
    </xf>
    <xf numFmtId="0" fontId="55" fillId="0" borderId="6" xfId="0" applyFont="1" applyBorder="1" applyAlignment="1">
      <alignment horizontal="center" vertical="center"/>
    </xf>
    <xf numFmtId="0" fontId="6" fillId="0" borderId="36" xfId="0" applyFont="1" applyBorder="1" applyAlignment="1">
      <alignment horizontal="left" vertical="center"/>
    </xf>
    <xf numFmtId="0" fontId="6" fillId="0" borderId="25" xfId="0" applyFont="1" applyBorder="1" applyAlignment="1">
      <alignment horizontal="left" vertical="center"/>
    </xf>
    <xf numFmtId="0" fontId="6" fillId="0" borderId="0" xfId="0" applyFont="1" applyAlignment="1">
      <alignment horizontal="left" vertical="center"/>
    </xf>
    <xf numFmtId="0" fontId="6" fillId="0" borderId="37" xfId="0" applyFont="1" applyBorder="1" applyAlignment="1">
      <alignment horizontal="left" vertical="center"/>
    </xf>
    <xf numFmtId="0" fontId="6" fillId="0" borderId="40" xfId="0" applyFont="1" applyBorder="1" applyAlignment="1">
      <alignment horizontal="left" vertical="center"/>
    </xf>
    <xf numFmtId="0" fontId="6" fillId="0" borderId="22" xfId="0" applyFont="1" applyBorder="1" applyAlignment="1">
      <alignment horizontal="left" vertical="center"/>
    </xf>
    <xf numFmtId="0" fontId="10" fillId="0" borderId="6" xfId="0" applyFont="1" applyBorder="1" applyAlignment="1">
      <alignment vertical="center"/>
    </xf>
    <xf numFmtId="0" fontId="69" fillId="0" borderId="27" xfId="0" applyFont="1" applyBorder="1" applyAlignment="1">
      <alignment horizontal="left" vertical="center"/>
    </xf>
    <xf numFmtId="0" fontId="69" fillId="0" borderId="36" xfId="0" applyFont="1" applyBorder="1" applyAlignment="1">
      <alignment horizontal="left" vertical="center"/>
    </xf>
    <xf numFmtId="0" fontId="69" fillId="0" borderId="25" xfId="0" applyFont="1" applyBorder="1" applyAlignment="1">
      <alignment horizontal="left" vertical="center"/>
    </xf>
    <xf numFmtId="0" fontId="50" fillId="0" borderId="41" xfId="0" applyFont="1" applyBorder="1" applyAlignment="1">
      <alignment horizontal="center" vertical="center"/>
    </xf>
    <xf numFmtId="0" fontId="50" fillId="0" borderId="0" xfId="0" applyFont="1" applyAlignment="1">
      <alignment horizontal="center" vertical="center"/>
    </xf>
    <xf numFmtId="0" fontId="50" fillId="0" borderId="37" xfId="0" applyFont="1" applyBorder="1" applyAlignment="1">
      <alignment horizontal="center" vertical="center"/>
    </xf>
    <xf numFmtId="0" fontId="50" fillId="0" borderId="40" xfId="0" applyFont="1" applyBorder="1" applyAlignment="1">
      <alignment horizontal="center" vertical="center"/>
    </xf>
    <xf numFmtId="0" fontId="14" fillId="0" borderId="41" xfId="0" applyFont="1" applyBorder="1" applyAlignment="1">
      <alignment horizontal="center" vertical="center"/>
    </xf>
    <xf numFmtId="0" fontId="14" fillId="0" borderId="0" xfId="0" applyFont="1" applyAlignment="1">
      <alignment horizontal="center" vertical="center"/>
    </xf>
    <xf numFmtId="0" fontId="14" fillId="0" borderId="37" xfId="0" applyFont="1" applyBorder="1" applyAlignment="1">
      <alignment horizontal="center" vertical="center"/>
    </xf>
    <xf numFmtId="0" fontId="14" fillId="0" borderId="19" xfId="0" applyFont="1" applyBorder="1" applyAlignment="1">
      <alignment horizontal="center" vertical="center"/>
    </xf>
    <xf numFmtId="0" fontId="14" fillId="0" borderId="40" xfId="0" applyFont="1" applyBorder="1" applyAlignment="1">
      <alignment horizontal="center" vertical="center"/>
    </xf>
    <xf numFmtId="0" fontId="14" fillId="0" borderId="22" xfId="0" applyFont="1" applyBorder="1" applyAlignment="1">
      <alignment horizontal="center" vertical="center"/>
    </xf>
    <xf numFmtId="0" fontId="53" fillId="0" borderId="47" xfId="0" applyFont="1" applyBorder="1" applyAlignment="1">
      <alignment horizontal="left" vertical="center" wrapText="1"/>
    </xf>
    <xf numFmtId="0" fontId="46" fillId="0" borderId="44" xfId="0" applyFont="1" applyBorder="1"/>
    <xf numFmtId="0" fontId="44" fillId="0" borderId="85" xfId="0" applyFont="1" applyBorder="1" applyAlignment="1">
      <alignment horizontal="center" vertical="center"/>
    </xf>
    <xf numFmtId="0" fontId="44" fillId="0" borderId="86" xfId="0" applyFont="1" applyBorder="1" applyAlignment="1">
      <alignment horizontal="center" vertical="center"/>
    </xf>
    <xf numFmtId="0" fontId="44" fillId="0" borderId="87" xfId="0" applyFont="1" applyBorder="1" applyAlignment="1">
      <alignment horizontal="center" vertical="center"/>
    </xf>
    <xf numFmtId="0" fontId="44" fillId="0" borderId="88" xfId="0" applyFont="1" applyBorder="1" applyAlignment="1">
      <alignment horizontal="center" vertical="center"/>
    </xf>
    <xf numFmtId="0" fontId="61" fillId="0" borderId="18" xfId="0" applyFont="1" applyBorder="1" applyAlignment="1">
      <alignment horizontal="center" vertical="center"/>
    </xf>
    <xf numFmtId="0" fontId="61" fillId="0" borderId="57" xfId="0" applyFont="1" applyBorder="1" applyAlignment="1">
      <alignment horizontal="center" vertical="center"/>
    </xf>
    <xf numFmtId="0" fontId="61" fillId="0" borderId="8" xfId="0" applyFont="1" applyBorder="1" applyAlignment="1">
      <alignment horizontal="center" vertical="center"/>
    </xf>
    <xf numFmtId="0" fontId="67" fillId="0" borderId="89" xfId="0" applyFont="1" applyBorder="1" applyAlignment="1">
      <alignment horizontal="left" vertical="center" wrapText="1"/>
    </xf>
    <xf numFmtId="0" fontId="67" fillId="0" borderId="90" xfId="0" applyFont="1" applyBorder="1" applyAlignment="1">
      <alignment horizontal="left" vertical="center" wrapText="1"/>
    </xf>
    <xf numFmtId="0" fontId="67" fillId="0" borderId="91" xfId="0" applyFont="1" applyBorder="1" applyAlignment="1">
      <alignment horizontal="left" vertical="center" wrapText="1"/>
    </xf>
    <xf numFmtId="0" fontId="67" fillId="0" borderId="48" xfId="0" applyFont="1" applyBorder="1" applyAlignment="1">
      <alignment horizontal="left" vertical="center" wrapText="1"/>
    </xf>
    <xf numFmtId="0" fontId="67" fillId="0" borderId="0" xfId="0" applyFont="1" applyAlignment="1">
      <alignment horizontal="left" vertical="center" wrapText="1"/>
    </xf>
    <xf numFmtId="0" fontId="67" fillId="0" borderId="95" xfId="0" applyFont="1" applyBorder="1" applyAlignment="1">
      <alignment horizontal="left" vertical="center" wrapText="1"/>
    </xf>
    <xf numFmtId="0" fontId="67" fillId="0" borderId="92" xfId="0" applyFont="1" applyBorder="1" applyAlignment="1">
      <alignment horizontal="left" vertical="center" wrapText="1"/>
    </xf>
    <xf numFmtId="0" fontId="67" fillId="0" borderId="93" xfId="0" applyFont="1" applyBorder="1" applyAlignment="1">
      <alignment horizontal="left" vertical="center" wrapText="1"/>
    </xf>
    <xf numFmtId="0" fontId="67" fillId="0" borderId="94" xfId="0" applyFont="1" applyBorder="1" applyAlignment="1">
      <alignment horizontal="left" vertical="center" wrapText="1"/>
    </xf>
    <xf numFmtId="0" fontId="61" fillId="0" borderId="27" xfId="0" applyFont="1" applyBorder="1" applyAlignment="1">
      <alignment horizontal="center" vertical="center"/>
    </xf>
    <xf numFmtId="0" fontId="61" fillId="0" borderId="36" xfId="0" applyFont="1" applyBorder="1" applyAlignment="1">
      <alignment horizontal="center" vertical="center"/>
    </xf>
    <xf numFmtId="0" fontId="61" fillId="0" borderId="25" xfId="0" applyFont="1" applyBorder="1" applyAlignment="1">
      <alignment horizontal="center" vertical="center"/>
    </xf>
    <xf numFmtId="0" fontId="53" fillId="0" borderId="44" xfId="0" applyFont="1" applyBorder="1" applyAlignment="1">
      <alignment horizontal="left" vertical="center"/>
    </xf>
    <xf numFmtId="0" fontId="53" fillId="0" borderId="45" xfId="0" applyFont="1" applyBorder="1" applyAlignment="1">
      <alignment horizontal="left" vertical="center"/>
    </xf>
    <xf numFmtId="0" fontId="44" fillId="0" borderId="12" xfId="0" applyFont="1" applyBorder="1" applyAlignment="1">
      <alignment horizontal="left" vertical="center"/>
    </xf>
    <xf numFmtId="0" fontId="44" fillId="0" borderId="27" xfId="0" applyFont="1" applyBorder="1" applyAlignment="1">
      <alignment horizontal="left" vertical="center" wrapText="1"/>
    </xf>
    <xf numFmtId="0" fontId="44" fillId="0" borderId="36" xfId="0" applyFont="1" applyBorder="1" applyAlignment="1">
      <alignment horizontal="left" vertical="center" wrapText="1"/>
    </xf>
    <xf numFmtId="0" fontId="44" fillId="0" borderId="18" xfId="0" applyFont="1" applyBorder="1" applyAlignment="1">
      <alignment horizontal="left" vertical="center" wrapText="1"/>
    </xf>
    <xf numFmtId="0" fontId="44" fillId="0" borderId="57" xfId="0" applyFont="1" applyBorder="1" applyAlignment="1">
      <alignment horizontal="left" vertical="center" wrapText="1"/>
    </xf>
    <xf numFmtId="0" fontId="53" fillId="0" borderId="80" xfId="0" applyFont="1" applyBorder="1" applyAlignment="1">
      <alignment horizontal="left" vertical="center" wrapText="1"/>
    </xf>
    <xf numFmtId="0" fontId="53" fillId="0" borderId="81" xfId="0" applyFont="1" applyBorder="1" applyAlignment="1">
      <alignment horizontal="left" vertical="center" wrapText="1"/>
    </xf>
    <xf numFmtId="0" fontId="53" fillId="0" borderId="0" xfId="0" applyFont="1" applyAlignment="1">
      <alignment horizontal="left" vertical="center" wrapText="1"/>
    </xf>
    <xf numFmtId="0" fontId="53" fillId="0" borderId="46" xfId="0" applyFont="1" applyBorder="1" applyAlignment="1">
      <alignment horizontal="left" vertical="center" wrapText="1"/>
    </xf>
    <xf numFmtId="0" fontId="53" fillId="0" borderId="82" xfId="0" applyFont="1" applyBorder="1" applyAlignment="1">
      <alignment horizontal="left" vertical="center" wrapText="1"/>
    </xf>
    <xf numFmtId="0" fontId="53" fillId="0" borderId="83" xfId="0" applyFont="1" applyBorder="1" applyAlignment="1">
      <alignment horizontal="left" vertical="center" wrapText="1"/>
    </xf>
    <xf numFmtId="49" fontId="51" fillId="0" borderId="0" xfId="0" applyNumberFormat="1" applyFont="1" applyAlignment="1">
      <alignment horizontal="left" vertical="center" wrapText="1"/>
    </xf>
    <xf numFmtId="0" fontId="44" fillId="0" borderId="1" xfId="0" applyFont="1" applyBorder="1" applyAlignment="1">
      <alignment horizontal="center" vertical="center" wrapText="1"/>
    </xf>
    <xf numFmtId="0" fontId="44" fillId="0" borderId="34" xfId="0" applyFont="1" applyBorder="1" applyAlignment="1">
      <alignment horizontal="center" vertical="center"/>
    </xf>
    <xf numFmtId="0" fontId="46" fillId="0" borderId="45" xfId="0" applyFont="1" applyBorder="1"/>
    <xf numFmtId="0" fontId="49" fillId="0" borderId="36" xfId="0" applyFont="1" applyBorder="1" applyAlignment="1">
      <alignment horizontal="center" vertical="center"/>
    </xf>
    <xf numFmtId="0" fontId="49" fillId="0" borderId="25" xfId="0" applyFont="1" applyBorder="1" applyAlignment="1">
      <alignment horizontal="center" vertical="center"/>
    </xf>
    <xf numFmtId="0" fontId="49" fillId="0" borderId="0" xfId="0" applyFont="1" applyAlignment="1">
      <alignment horizontal="center" vertical="center"/>
    </xf>
    <xf numFmtId="0" fontId="49" fillId="0" borderId="37" xfId="0" applyFont="1" applyBorder="1" applyAlignment="1">
      <alignment horizontal="center" vertical="center"/>
    </xf>
    <xf numFmtId="0" fontId="49" fillId="0" borderId="40" xfId="0" applyFont="1" applyBorder="1" applyAlignment="1">
      <alignment horizontal="center" vertical="center"/>
    </xf>
    <xf numFmtId="0" fontId="49" fillId="0" borderId="22" xfId="0" applyFont="1" applyBorder="1" applyAlignment="1">
      <alignment horizontal="center" vertical="center"/>
    </xf>
    <xf numFmtId="0" fontId="53" fillId="0" borderId="0" xfId="0" applyFont="1" applyAlignment="1">
      <alignment horizontal="left" vertical="top" wrapText="1"/>
    </xf>
    <xf numFmtId="0" fontId="53" fillId="0" borderId="46" xfId="0" applyFont="1" applyBorder="1" applyAlignment="1">
      <alignment horizontal="left" vertical="top" wrapText="1"/>
    </xf>
    <xf numFmtId="0" fontId="53" fillId="0" borderId="82" xfId="0" applyFont="1" applyBorder="1" applyAlignment="1">
      <alignment horizontal="left" vertical="top" wrapText="1"/>
    </xf>
    <xf numFmtId="0" fontId="53" fillId="0" borderId="83" xfId="0" applyFont="1" applyBorder="1" applyAlignment="1">
      <alignment horizontal="left" vertical="top" wrapText="1"/>
    </xf>
    <xf numFmtId="0" fontId="53" fillId="0" borderId="44" xfId="0" applyFont="1" applyBorder="1" applyAlignment="1">
      <alignment horizontal="left" vertical="center" wrapText="1"/>
    </xf>
    <xf numFmtId="0" fontId="53" fillId="0" borderId="45" xfId="0" applyFont="1" applyBorder="1" applyAlignment="1">
      <alignment horizontal="left" vertical="center" wrapText="1"/>
    </xf>
    <xf numFmtId="0" fontId="44" fillId="0" borderId="0" xfId="0" applyFont="1" applyAlignment="1">
      <alignment horizontal="left"/>
    </xf>
    <xf numFmtId="0" fontId="44" fillId="0" borderId="4" xfId="0" applyFont="1" applyBorder="1" applyAlignment="1">
      <alignment horizontal="left"/>
    </xf>
    <xf numFmtId="0" fontId="44" fillId="0" borderId="0" xfId="0" applyFont="1" applyAlignment="1">
      <alignment horizontal="center" vertical="top"/>
    </xf>
    <xf numFmtId="0" fontId="49" fillId="0" borderId="27" xfId="0" applyFont="1" applyBorder="1" applyAlignment="1">
      <alignment horizontal="left" vertical="center" wrapText="1"/>
    </xf>
    <xf numFmtId="0" fontId="49" fillId="0" borderId="36" xfId="0" applyFont="1" applyBorder="1" applyAlignment="1">
      <alignment horizontal="left" vertical="center" wrapText="1"/>
    </xf>
    <xf numFmtId="0" fontId="49" fillId="0" borderId="41" xfId="0" applyFont="1" applyBorder="1" applyAlignment="1">
      <alignment horizontal="left" vertical="center" wrapText="1"/>
    </xf>
    <xf numFmtId="0" fontId="49" fillId="0" borderId="0" xfId="0" applyFont="1" applyAlignment="1">
      <alignment horizontal="left" vertical="center" wrapText="1"/>
    </xf>
    <xf numFmtId="0" fontId="49" fillId="0" borderId="19" xfId="0" applyFont="1" applyBorder="1" applyAlignment="1">
      <alignment horizontal="left" vertical="center" wrapText="1"/>
    </xf>
    <xf numFmtId="0" fontId="49" fillId="0" borderId="40" xfId="0" applyFont="1" applyBorder="1" applyAlignment="1">
      <alignment horizontal="left" vertical="center" wrapText="1"/>
    </xf>
    <xf numFmtId="0" fontId="56" fillId="0" borderId="27" xfId="0" applyFont="1" applyBorder="1" applyAlignment="1">
      <alignment horizontal="center" vertical="center"/>
    </xf>
    <xf numFmtId="0" fontId="56" fillId="0" borderId="41" xfId="0" applyFont="1" applyBorder="1" applyAlignment="1">
      <alignment horizontal="center" vertical="center"/>
    </xf>
    <xf numFmtId="0" fontId="56" fillId="0" borderId="19" xfId="0" applyFont="1" applyBorder="1" applyAlignment="1">
      <alignment horizontal="center" vertical="center"/>
    </xf>
    <xf numFmtId="0" fontId="44" fillId="0" borderId="0" xfId="0" applyFont="1" applyAlignment="1">
      <alignment horizontal="left" vertical="top" wrapText="1"/>
    </xf>
    <xf numFmtId="0" fontId="51" fillId="0" borderId="55" xfId="0" applyFont="1" applyBorder="1" applyAlignment="1">
      <alignment horizontal="center" vertical="center"/>
    </xf>
    <xf numFmtId="0" fontId="51" fillId="0" borderId="64" xfId="0" applyFont="1" applyBorder="1" applyAlignment="1">
      <alignment horizontal="center" vertical="center"/>
    </xf>
    <xf numFmtId="0" fontId="51" fillId="0" borderId="65" xfId="0" applyFont="1" applyBorder="1" applyAlignment="1">
      <alignment horizontal="center" vertical="center"/>
    </xf>
    <xf numFmtId="0" fontId="51" fillId="0" borderId="5" xfId="0" applyFont="1" applyBorder="1" applyAlignment="1">
      <alignment horizontal="center" vertical="center"/>
    </xf>
    <xf numFmtId="0" fontId="51" fillId="0" borderId="0" xfId="0" applyFont="1" applyAlignment="1">
      <alignment horizontal="center" vertical="center"/>
    </xf>
    <xf numFmtId="0" fontId="51" fillId="0" borderId="66" xfId="0" applyFont="1" applyBorder="1" applyAlignment="1">
      <alignment horizontal="center" vertical="center"/>
    </xf>
    <xf numFmtId="0" fontId="51" fillId="0" borderId="56" xfId="0" applyFont="1" applyBorder="1" applyAlignment="1">
      <alignment horizontal="center" vertical="center"/>
    </xf>
    <xf numFmtId="0" fontId="51" fillId="0" borderId="67" xfId="0" applyFont="1" applyBorder="1" applyAlignment="1">
      <alignment horizontal="center" vertical="center"/>
    </xf>
    <xf numFmtId="0" fontId="51" fillId="0" borderId="68" xfId="0" applyFont="1" applyBorder="1" applyAlignment="1">
      <alignment horizontal="center" vertical="center"/>
    </xf>
    <xf numFmtId="0" fontId="49" fillId="0" borderId="27" xfId="0" applyFont="1" applyBorder="1" applyAlignment="1">
      <alignment horizontal="center" vertical="center"/>
    </xf>
    <xf numFmtId="0" fontId="49" fillId="0" borderId="19" xfId="0" applyFont="1" applyBorder="1" applyAlignment="1">
      <alignment horizontal="center" vertical="center"/>
    </xf>
    <xf numFmtId="0" fontId="46" fillId="0" borderId="0" xfId="0" applyFont="1"/>
    <xf numFmtId="0" fontId="51" fillId="0" borderId="0" xfId="0" applyFont="1" applyAlignment="1">
      <alignment horizontal="left" vertical="top" wrapText="1"/>
    </xf>
    <xf numFmtId="0" fontId="44" fillId="0" borderId="34" xfId="0" applyFont="1" applyBorder="1" applyAlignment="1">
      <alignment horizontal="center" vertical="center" wrapText="1"/>
    </xf>
    <xf numFmtId="0" fontId="44" fillId="0" borderId="1" xfId="0" applyFont="1" applyBorder="1" applyAlignment="1">
      <alignment horizontal="left" vertical="center" wrapText="1"/>
    </xf>
    <xf numFmtId="0" fontId="44" fillId="0" borderId="34" xfId="0" applyFont="1" applyBorder="1" applyAlignment="1">
      <alignment horizontal="left" vertical="center" wrapText="1"/>
    </xf>
    <xf numFmtId="0" fontId="53" fillId="0" borderId="44" xfId="0" applyFont="1" applyBorder="1" applyAlignment="1">
      <alignment horizontal="left" vertical="top" wrapText="1"/>
    </xf>
    <xf numFmtId="0" fontId="46" fillId="0" borderId="45" xfId="0" applyFont="1" applyBorder="1" applyAlignment="1">
      <alignment vertical="top"/>
    </xf>
    <xf numFmtId="0" fontId="44" fillId="0" borderId="1" xfId="0" applyFont="1" applyBorder="1" applyAlignment="1">
      <alignment vertical="center" wrapText="1"/>
    </xf>
    <xf numFmtId="0" fontId="44" fillId="0" borderId="34" xfId="0" applyFont="1" applyBorder="1" applyAlignment="1">
      <alignment vertical="center" wrapText="1"/>
    </xf>
    <xf numFmtId="0" fontId="46" fillId="0" borderId="12" xfId="0" applyFont="1" applyBorder="1" applyAlignment="1">
      <alignment horizontal="left" vertical="center" wrapText="1"/>
    </xf>
    <xf numFmtId="0" fontId="46" fillId="0" borderId="23" xfId="0" applyFont="1" applyBorder="1" applyAlignment="1">
      <alignment horizontal="left" vertical="center" wrapText="1"/>
    </xf>
    <xf numFmtId="0" fontId="46" fillId="0" borderId="0" xfId="0" applyFont="1" applyAlignment="1">
      <alignment horizontal="left" vertical="center" wrapText="1"/>
    </xf>
    <xf numFmtId="0" fontId="46" fillId="0" borderId="4" xfId="0" applyFont="1" applyBorder="1" applyAlignment="1">
      <alignment horizontal="left" vertical="center" wrapText="1"/>
    </xf>
    <xf numFmtId="0" fontId="44" fillId="0" borderId="36" xfId="0" applyFont="1" applyBorder="1" applyAlignment="1">
      <alignment horizontal="left" vertical="top" wrapText="1"/>
    </xf>
    <xf numFmtId="0" fontId="64" fillId="0" borderId="0" xfId="0" applyFont="1" applyAlignment="1">
      <alignment horizontal="left" vertical="center" shrinkToFit="1"/>
    </xf>
    <xf numFmtId="0" fontId="44" fillId="0" borderId="36" xfId="0" applyFont="1" applyBorder="1" applyAlignment="1">
      <alignment horizontal="center" vertical="top" wrapText="1"/>
    </xf>
    <xf numFmtId="0" fontId="44" fillId="0" borderId="0" xfId="0" applyFont="1" applyAlignment="1">
      <alignment horizontal="center" vertical="top" wrapText="1"/>
    </xf>
    <xf numFmtId="0" fontId="55" fillId="0" borderId="57"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36" xfId="0" applyFont="1" applyBorder="1" applyAlignment="1">
      <alignment vertical="top"/>
    </xf>
    <xf numFmtId="0" fontId="55" fillId="0" borderId="25" xfId="0" applyFont="1" applyBorder="1" applyAlignment="1">
      <alignment vertical="top"/>
    </xf>
    <xf numFmtId="0" fontId="55" fillId="0" borderId="41" xfId="0" applyFont="1" applyBorder="1" applyAlignment="1">
      <alignment vertical="top"/>
    </xf>
    <xf numFmtId="0" fontId="55" fillId="0" borderId="0" xfId="0" applyFont="1" applyAlignment="1">
      <alignment vertical="top"/>
    </xf>
    <xf numFmtId="0" fontId="55" fillId="0" borderId="37" xfId="0" applyFont="1" applyBorder="1" applyAlignment="1">
      <alignment vertical="top"/>
    </xf>
    <xf numFmtId="0" fontId="55" fillId="0" borderId="19" xfId="0" applyFont="1" applyBorder="1" applyAlignment="1">
      <alignment vertical="top"/>
    </xf>
    <xf numFmtId="0" fontId="55" fillId="0" borderId="40" xfId="0" applyFont="1" applyBorder="1" applyAlignment="1">
      <alignment vertical="top"/>
    </xf>
    <xf numFmtId="0" fontId="55" fillId="0" borderId="22" xfId="0" applyFont="1" applyBorder="1" applyAlignment="1">
      <alignment vertical="top"/>
    </xf>
    <xf numFmtId="0" fontId="10" fillId="0" borderId="27"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36" xfId="0" applyFont="1" applyBorder="1" applyAlignment="1">
      <alignment vertical="center" wrapText="1"/>
    </xf>
    <xf numFmtId="0" fontId="10" fillId="0" borderId="25" xfId="0" applyFont="1" applyBorder="1" applyAlignment="1">
      <alignment vertical="center" wrapText="1"/>
    </xf>
    <xf numFmtId="0" fontId="10" fillId="0" borderId="19" xfId="0" applyFont="1" applyBorder="1" applyAlignment="1">
      <alignment vertical="center" wrapText="1"/>
    </xf>
    <xf numFmtId="0" fontId="10" fillId="0" borderId="40" xfId="0" applyFont="1" applyBorder="1" applyAlignment="1">
      <alignment vertical="center" wrapText="1"/>
    </xf>
    <xf numFmtId="0" fontId="10" fillId="0" borderId="22" xfId="0" applyFont="1" applyBorder="1" applyAlignment="1">
      <alignment vertical="center" wrapText="1"/>
    </xf>
    <xf numFmtId="0" fontId="55" fillId="0" borderId="96" xfId="0" applyFont="1" applyBorder="1" applyAlignment="1">
      <alignment horizontal="left" vertical="center" wrapText="1"/>
    </xf>
    <xf numFmtId="0" fontId="55" fillId="0" borderId="97" xfId="0" applyFont="1" applyBorder="1" applyAlignment="1">
      <alignment horizontal="left" vertical="center" wrapText="1"/>
    </xf>
    <xf numFmtId="0" fontId="55" fillId="0" borderId="98" xfId="0" applyFont="1" applyBorder="1" applyAlignment="1">
      <alignment horizontal="left" vertical="center" wrapText="1"/>
    </xf>
    <xf numFmtId="0" fontId="10" fillId="0" borderId="19" xfId="0" applyFont="1" applyBorder="1" applyAlignment="1">
      <alignment vertical="center"/>
    </xf>
    <xf numFmtId="0" fontId="10" fillId="0" borderId="22" xfId="0" applyFont="1" applyBorder="1" applyAlignment="1">
      <alignment vertical="center"/>
    </xf>
    <xf numFmtId="0" fontId="10" fillId="0" borderId="0" xfId="0" applyFont="1" applyAlignment="1">
      <alignment horizontal="center" vertical="center"/>
    </xf>
    <xf numFmtId="0" fontId="38" fillId="0" borderId="0" xfId="0" applyFont="1" applyAlignment="1">
      <alignment horizontal="center" vertical="center"/>
    </xf>
    <xf numFmtId="0" fontId="0" fillId="0" borderId="0" xfId="0" applyAlignment="1">
      <alignment vertical="center"/>
    </xf>
    <xf numFmtId="0" fontId="77" fillId="0" borderId="0" xfId="0" applyFont="1" applyAlignment="1">
      <alignment horizontal="center" vertical="center"/>
    </xf>
    <xf numFmtId="0" fontId="44" fillId="0" borderId="41" xfId="0" applyFont="1" applyBorder="1" applyAlignment="1">
      <alignment horizontal="left" vertical="center" wrapText="1"/>
    </xf>
    <xf numFmtId="0" fontId="44" fillId="0" borderId="19" xfId="0" applyFont="1" applyBorder="1" applyAlignment="1">
      <alignment horizontal="left" vertical="center" wrapText="1"/>
    </xf>
    <xf numFmtId="0" fontId="44" fillId="0" borderId="40" xfId="0" applyFont="1" applyBorder="1" applyAlignment="1">
      <alignment horizontal="left" vertical="center" wrapText="1"/>
    </xf>
    <xf numFmtId="0" fontId="55" fillId="0" borderId="27" xfId="0" applyFont="1" applyBorder="1" applyAlignment="1">
      <alignment horizontal="left" wrapText="1"/>
    </xf>
    <xf numFmtId="0" fontId="55" fillId="0" borderId="36" xfId="0" applyFont="1" applyBorder="1" applyAlignment="1">
      <alignment horizontal="left" wrapText="1"/>
    </xf>
    <xf numFmtId="0" fontId="55" fillId="0" borderId="25" xfId="0" applyFont="1" applyBorder="1" applyAlignment="1">
      <alignment horizontal="left" wrapText="1"/>
    </xf>
    <xf numFmtId="0" fontId="113" fillId="0" borderId="19" xfId="0" applyFont="1" applyBorder="1" applyAlignment="1">
      <alignment horizontal="center" vertical="center" wrapText="1"/>
    </xf>
    <xf numFmtId="0" fontId="113" fillId="0" borderId="40" xfId="0" applyFont="1" applyBorder="1" applyAlignment="1">
      <alignment horizontal="center" vertical="center" wrapText="1"/>
    </xf>
    <xf numFmtId="0" fontId="113" fillId="0" borderId="22" xfId="0" applyFont="1" applyBorder="1" applyAlignment="1">
      <alignment horizontal="center" vertical="center" wrapText="1"/>
    </xf>
    <xf numFmtId="0" fontId="55" fillId="0" borderId="27" xfId="0" applyFont="1" applyBorder="1" applyAlignment="1">
      <alignment horizontal="center" vertical="center"/>
    </xf>
    <xf numFmtId="0" fontId="74" fillId="0" borderId="6" xfId="0" applyFont="1" applyBorder="1" applyAlignment="1">
      <alignment horizontal="center" vertical="center"/>
    </xf>
    <xf numFmtId="0" fontId="10" fillId="0" borderId="18" xfId="0" applyFont="1" applyBorder="1" applyAlignment="1">
      <alignment horizontal="left" vertical="center" wrapText="1"/>
    </xf>
    <xf numFmtId="0" fontId="10" fillId="0" borderId="57" xfId="0" applyFont="1" applyBorder="1" applyAlignment="1">
      <alignment horizontal="left" vertical="center" wrapText="1"/>
    </xf>
    <xf numFmtId="0" fontId="10" fillId="0" borderId="8" xfId="0" applyFont="1" applyBorder="1" applyAlignment="1">
      <alignment horizontal="left" vertical="center" wrapText="1"/>
    </xf>
    <xf numFmtId="0" fontId="52" fillId="0" borderId="8" xfId="0" applyFont="1" applyBorder="1" applyAlignment="1">
      <alignment horizontal="left" vertical="center" wrapText="1"/>
    </xf>
    <xf numFmtId="0" fontId="69" fillId="0" borderId="18" xfId="0" applyFont="1" applyBorder="1" applyAlignment="1">
      <alignment horizontal="left" vertical="center" wrapText="1"/>
    </xf>
    <xf numFmtId="0" fontId="69" fillId="0" borderId="57" xfId="0" applyFont="1" applyBorder="1" applyAlignment="1">
      <alignment horizontal="left" vertical="center" wrapText="1"/>
    </xf>
    <xf numFmtId="0" fontId="69" fillId="0" borderId="8" xfId="0" applyFont="1" applyBorder="1" applyAlignment="1">
      <alignment horizontal="left" vertical="center" wrapText="1"/>
    </xf>
    <xf numFmtId="0" fontId="57" fillId="0" borderId="37" xfId="0" applyFont="1" applyBorder="1" applyAlignment="1">
      <alignment horizontal="left" vertical="center" wrapText="1"/>
    </xf>
    <xf numFmtId="0" fontId="76" fillId="0" borderId="27" xfId="0" applyFont="1" applyBorder="1" applyAlignment="1">
      <alignment horizontal="center"/>
    </xf>
    <xf numFmtId="0" fontId="76" fillId="0" borderId="25" xfId="0" applyFont="1" applyBorder="1" applyAlignment="1">
      <alignment horizontal="center"/>
    </xf>
    <xf numFmtId="0" fontId="76" fillId="0" borderId="41" xfId="0" applyFont="1" applyBorder="1" applyAlignment="1">
      <alignment horizontal="center"/>
    </xf>
    <xf numFmtId="0" fontId="76" fillId="0" borderId="37" xfId="0" applyFont="1" applyBorder="1" applyAlignment="1">
      <alignment horizontal="center"/>
    </xf>
    <xf numFmtId="0" fontId="76" fillId="0" borderId="19" xfId="0" applyFont="1" applyBorder="1" applyAlignment="1">
      <alignment horizontal="center"/>
    </xf>
    <xf numFmtId="0" fontId="76" fillId="0" borderId="22" xfId="0" applyFont="1" applyBorder="1" applyAlignment="1">
      <alignment horizontal="center"/>
    </xf>
    <xf numFmtId="0" fontId="57" fillId="0" borderId="41" xfId="0" applyFont="1" applyBorder="1" applyAlignment="1">
      <alignment horizontal="center" vertical="center" wrapText="1"/>
    </xf>
    <xf numFmtId="0" fontId="57" fillId="0" borderId="0" xfId="0" applyFont="1" applyAlignment="1">
      <alignment horizontal="center" vertical="center" wrapText="1"/>
    </xf>
    <xf numFmtId="0" fontId="57" fillId="0" borderId="37" xfId="0" applyFont="1" applyBorder="1" applyAlignment="1">
      <alignment horizontal="center" vertical="center" wrapText="1"/>
    </xf>
    <xf numFmtId="0" fontId="10" fillId="0" borderId="40" xfId="0" applyFont="1" applyBorder="1" applyAlignment="1">
      <alignment horizontal="center" vertical="center"/>
    </xf>
    <xf numFmtId="0" fontId="117" fillId="0" borderId="26" xfId="0" applyFont="1" applyBorder="1" applyAlignment="1">
      <alignment horizontal="center" vertical="center"/>
    </xf>
    <xf numFmtId="0" fontId="117" fillId="0" borderId="3" xfId="0" applyFont="1" applyBorder="1" applyAlignment="1">
      <alignment horizontal="center" vertical="center"/>
    </xf>
    <xf numFmtId="0" fontId="117" fillId="0" borderId="9" xfId="0" applyFont="1" applyBorder="1" applyAlignment="1">
      <alignment horizontal="center" vertical="center"/>
    </xf>
    <xf numFmtId="0" fontId="119" fillId="0" borderId="96" xfId="0" applyFont="1" applyBorder="1" applyAlignment="1">
      <alignment horizontal="center" vertical="center" wrapText="1"/>
    </xf>
    <xf numFmtId="0" fontId="119" fillId="0" borderId="97" xfId="0" applyFont="1" applyBorder="1" applyAlignment="1">
      <alignment horizontal="center" vertical="center" wrapText="1"/>
    </xf>
    <xf numFmtId="0" fontId="119" fillId="0" borderId="98" xfId="0" applyFont="1" applyBorder="1" applyAlignment="1">
      <alignment horizontal="center" vertical="center" wrapText="1"/>
    </xf>
    <xf numFmtId="0" fontId="119" fillId="0" borderId="158" xfId="0" applyFont="1" applyBorder="1" applyAlignment="1">
      <alignment horizontal="center" vertical="center" wrapText="1"/>
    </xf>
    <xf numFmtId="0" fontId="119" fillId="0" borderId="159" xfId="0" applyFont="1" applyBorder="1" applyAlignment="1">
      <alignment horizontal="center" vertical="center" wrapText="1"/>
    </xf>
    <xf numFmtId="0" fontId="119" fillId="0" borderId="160" xfId="0" applyFont="1" applyBorder="1" applyAlignment="1">
      <alignment horizontal="center" vertical="center" wrapText="1"/>
    </xf>
    <xf numFmtId="0" fontId="42" fillId="0" borderId="0" xfId="0" applyFont="1" applyAlignment="1">
      <alignment horizontal="center" vertical="center" wrapText="1"/>
    </xf>
    <xf numFmtId="0" fontId="55" fillId="0" borderId="27" xfId="0" applyFont="1" applyBorder="1" applyAlignment="1">
      <alignment horizontal="left" vertical="center" wrapText="1" shrinkToFit="1"/>
    </xf>
    <xf numFmtId="0" fontId="55" fillId="0" borderId="36" xfId="0" applyFont="1" applyBorder="1" applyAlignment="1">
      <alignment horizontal="left" vertical="center" wrapText="1" shrinkToFit="1"/>
    </xf>
    <xf numFmtId="0" fontId="55" fillId="0" borderId="25" xfId="0" applyFont="1" applyBorder="1" applyAlignment="1">
      <alignment horizontal="left" vertical="center" wrapText="1" shrinkToFit="1"/>
    </xf>
    <xf numFmtId="0" fontId="61" fillId="0" borderId="41" xfId="0" applyFont="1" applyBorder="1" applyAlignment="1">
      <alignment horizontal="center" vertical="center"/>
    </xf>
    <xf numFmtId="0" fontId="61" fillId="0" borderId="0" xfId="0" applyFont="1" applyAlignment="1">
      <alignment horizontal="center" vertical="center"/>
    </xf>
    <xf numFmtId="0" fontId="61" fillId="0" borderId="37" xfId="0" applyFont="1" applyBorder="1" applyAlignment="1">
      <alignment horizontal="center" vertical="center"/>
    </xf>
    <xf numFmtId="0" fontId="61" fillId="0" borderId="19" xfId="0" applyFont="1" applyBorder="1" applyAlignment="1">
      <alignment horizontal="center" vertical="center"/>
    </xf>
    <xf numFmtId="0" fontId="61" fillId="0" borderId="40" xfId="0" applyFont="1" applyBorder="1" applyAlignment="1">
      <alignment horizontal="center" vertical="center"/>
    </xf>
    <xf numFmtId="0" fontId="61" fillId="0" borderId="22" xfId="0" applyFont="1" applyBorder="1" applyAlignment="1">
      <alignment horizontal="center" vertical="center"/>
    </xf>
    <xf numFmtId="0" fontId="120" fillId="0" borderId="96" xfId="0" applyFont="1" applyBorder="1" applyAlignment="1">
      <alignment horizontal="left" vertical="top" wrapText="1"/>
    </xf>
    <xf numFmtId="0" fontId="120" fillId="0" borderId="97" xfId="0" applyFont="1" applyBorder="1" applyAlignment="1">
      <alignment horizontal="left" vertical="top" wrapText="1"/>
    </xf>
    <xf numFmtId="0" fontId="120" fillId="0" borderId="157" xfId="0" applyFont="1" applyBorder="1" applyAlignment="1">
      <alignment horizontal="left" vertical="top" wrapText="1"/>
    </xf>
    <xf numFmtId="0" fontId="120" fillId="0" borderId="158" xfId="0" applyFont="1" applyBorder="1" applyAlignment="1">
      <alignment horizontal="left" vertical="top" wrapText="1"/>
    </xf>
    <xf numFmtId="0" fontId="0" fillId="0" borderId="159" xfId="0" applyBorder="1" applyAlignment="1">
      <alignment horizontal="left" vertical="top" wrapText="1"/>
    </xf>
    <xf numFmtId="0" fontId="0" fillId="0" borderId="161" xfId="0" applyBorder="1" applyAlignment="1">
      <alignment horizontal="left" vertical="top" wrapText="1"/>
    </xf>
    <xf numFmtId="0" fontId="121" fillId="0" borderId="18" xfId="0" applyFont="1" applyBorder="1" applyAlignment="1">
      <alignment horizontal="left" vertical="center" wrapText="1"/>
    </xf>
    <xf numFmtId="0" fontId="27" fillId="0" borderId="0" xfId="1" applyFont="1" applyAlignment="1">
      <alignment horizontal="center" vertical="center"/>
    </xf>
    <xf numFmtId="0" fontId="27" fillId="0" borderId="0" xfId="1" applyFont="1" applyAlignment="1">
      <alignment horizontal="center" vertical="center" wrapText="1"/>
    </xf>
    <xf numFmtId="0" fontId="27" fillId="0" borderId="18" xfId="1" applyFont="1" applyBorder="1" applyAlignment="1">
      <alignment horizontal="left" vertical="center"/>
    </xf>
    <xf numFmtId="0" fontId="27" fillId="0" borderId="57" xfId="1" applyFont="1" applyBorder="1" applyAlignment="1">
      <alignment horizontal="left" vertical="center"/>
    </xf>
    <xf numFmtId="0" fontId="27" fillId="0" borderId="8" xfId="1" applyFont="1" applyBorder="1" applyAlignment="1">
      <alignment horizontal="left" vertical="center"/>
    </xf>
    <xf numFmtId="0" fontId="27" fillId="0" borderId="6" xfId="1" applyFont="1" applyBorder="1" applyAlignment="1">
      <alignment horizontal="left" vertical="center"/>
    </xf>
    <xf numFmtId="0" fontId="27" fillId="0" borderId="27" xfId="1" applyFont="1" applyBorder="1" applyAlignment="1">
      <alignment horizontal="left" vertical="center"/>
    </xf>
    <xf numFmtId="0" fontId="27" fillId="0" borderId="36" xfId="1" applyFont="1" applyBorder="1" applyAlignment="1">
      <alignment horizontal="left" vertical="center"/>
    </xf>
    <xf numFmtId="0" fontId="27" fillId="0" borderId="25" xfId="1" applyFont="1" applyBorder="1" applyAlignment="1">
      <alignment horizontal="left" vertical="center"/>
    </xf>
    <xf numFmtId="0" fontId="27" fillId="0" borderId="19" xfId="1" applyFont="1" applyBorder="1" applyAlignment="1">
      <alignment horizontal="left" vertical="center"/>
    </xf>
    <xf numFmtId="0" fontId="27" fillId="0" borderId="40" xfId="1" applyFont="1" applyBorder="1" applyAlignment="1">
      <alignment horizontal="left" vertical="center"/>
    </xf>
    <xf numFmtId="0" fontId="27" fillId="0" borderId="22" xfId="1" applyFont="1" applyBorder="1" applyAlignment="1">
      <alignment horizontal="left" vertical="center"/>
    </xf>
    <xf numFmtId="0" fontId="27" fillId="0" borderId="41" xfId="1" applyFont="1" applyBorder="1" applyAlignment="1">
      <alignment horizontal="left" vertical="center" wrapText="1"/>
    </xf>
    <xf numFmtId="0" fontId="27" fillId="0" borderId="0" xfId="1" applyFont="1" applyAlignment="1">
      <alignment horizontal="left" vertical="center" wrapText="1"/>
    </xf>
    <xf numFmtId="0" fontId="27" fillId="0" borderId="37" xfId="1" applyFont="1" applyBorder="1" applyAlignment="1">
      <alignment horizontal="left" vertical="center" wrapText="1"/>
    </xf>
    <xf numFmtId="0" fontId="28" fillId="0" borderId="1" xfId="1" applyFont="1" applyBorder="1" applyAlignment="1">
      <alignment horizontal="center" vertical="center" wrapText="1"/>
    </xf>
    <xf numFmtId="0" fontId="28" fillId="0" borderId="23" xfId="1" applyFont="1" applyBorder="1" applyAlignment="1">
      <alignment horizontal="center" vertical="center" wrapText="1"/>
    </xf>
    <xf numFmtId="0" fontId="28" fillId="0" borderId="34" xfId="1" applyFont="1" applyBorder="1" applyAlignment="1">
      <alignment horizontal="center" vertical="center" wrapText="1"/>
    </xf>
    <xf numFmtId="0" fontId="28" fillId="0" borderId="4" xfId="1" applyFont="1" applyBorder="1" applyAlignment="1">
      <alignment horizontal="center" vertical="center" wrapText="1"/>
    </xf>
    <xf numFmtId="0" fontId="28" fillId="0" borderId="18" xfId="1" applyFont="1" applyBorder="1" applyAlignment="1">
      <alignment horizontal="left" vertical="center" wrapText="1"/>
    </xf>
    <xf numFmtId="0" fontId="39" fillId="0" borderId="57" xfId="1" applyFont="1" applyBorder="1" applyAlignment="1">
      <alignment horizontal="left" vertical="center" wrapText="1"/>
    </xf>
    <xf numFmtId="0" fontId="39" fillId="0" borderId="8" xfId="1" applyFont="1" applyBorder="1" applyAlignment="1">
      <alignment horizontal="left" vertical="center" wrapText="1"/>
    </xf>
    <xf numFmtId="0" fontId="27" fillId="0" borderId="3" xfId="1" applyFont="1" applyBorder="1" applyAlignment="1">
      <alignment horizontal="center" vertical="center" wrapText="1"/>
    </xf>
    <xf numFmtId="0" fontId="28" fillId="0" borderId="6" xfId="1" applyFont="1" applyBorder="1" applyAlignment="1">
      <alignment horizontal="center" vertical="center" wrapText="1"/>
    </xf>
    <xf numFmtId="0" fontId="28" fillId="0" borderId="6" xfId="1" applyFont="1" applyBorder="1" applyAlignment="1">
      <alignment horizontal="left" vertical="center" wrapText="1"/>
    </xf>
    <xf numFmtId="0" fontId="27" fillId="0" borderId="27" xfId="1" applyFont="1" applyBorder="1" applyAlignment="1">
      <alignment horizontal="center" vertical="center"/>
    </xf>
    <xf numFmtId="0" fontId="27" fillId="0" borderId="41" xfId="1" applyFont="1" applyBorder="1" applyAlignment="1">
      <alignment horizontal="center" vertical="center"/>
    </xf>
    <xf numFmtId="0" fontId="27" fillId="0" borderId="19" xfId="1" applyFont="1" applyBorder="1" applyAlignment="1">
      <alignment horizontal="center" vertical="center"/>
    </xf>
    <xf numFmtId="0" fontId="27" fillId="0" borderId="8" xfId="1" applyFont="1" applyBorder="1" applyAlignment="1">
      <alignment horizontal="center" vertical="center"/>
    </xf>
    <xf numFmtId="0" fontId="27" fillId="0" borderId="25" xfId="1" applyFont="1" applyBorder="1" applyAlignment="1">
      <alignment horizontal="center" vertical="center"/>
    </xf>
    <xf numFmtId="0" fontId="27" fillId="0" borderId="37" xfId="1" applyFont="1" applyBorder="1" applyAlignment="1">
      <alignment horizontal="center" vertical="center"/>
    </xf>
    <xf numFmtId="0" fontId="27" fillId="0" borderId="22" xfId="1" applyFont="1" applyBorder="1" applyAlignment="1">
      <alignment horizontal="center" vertical="center"/>
    </xf>
    <xf numFmtId="0" fontId="28" fillId="0" borderId="0" xfId="1" applyFont="1" applyAlignment="1">
      <alignment horizontal="left" vertical="center" wrapText="1"/>
    </xf>
    <xf numFmtId="0" fontId="28" fillId="0" borderId="57" xfId="1" applyFont="1" applyBorder="1" applyAlignment="1">
      <alignment horizontal="left" vertical="center" wrapText="1"/>
    </xf>
    <xf numFmtId="0" fontId="28" fillId="0" borderId="8" xfId="1" applyFont="1" applyBorder="1" applyAlignment="1">
      <alignment horizontal="left" vertical="center" wrapText="1"/>
    </xf>
    <xf numFmtId="0" fontId="28" fillId="0" borderId="27" xfId="1" applyFont="1" applyBorder="1" applyAlignment="1">
      <alignment horizontal="center" vertical="center" wrapText="1"/>
    </xf>
    <xf numFmtId="0" fontId="28" fillId="0" borderId="36" xfId="1" applyFont="1" applyBorder="1" applyAlignment="1">
      <alignment horizontal="center" vertical="center" wrapText="1"/>
    </xf>
    <xf numFmtId="0" fontId="28" fillId="0" borderId="25" xfId="1" applyFont="1" applyBorder="1" applyAlignment="1">
      <alignment horizontal="center" vertical="center" wrapText="1"/>
    </xf>
    <xf numFmtId="0" fontId="28" fillId="0" borderId="41" xfId="1" applyFont="1" applyBorder="1" applyAlignment="1">
      <alignment horizontal="center" vertical="center" wrapText="1"/>
    </xf>
    <xf numFmtId="0" fontId="28" fillId="0" borderId="0" xfId="1" applyFont="1" applyAlignment="1">
      <alignment horizontal="center" vertical="center" wrapText="1"/>
    </xf>
    <xf numFmtId="0" fontId="28" fillId="0" borderId="37" xfId="1" applyFont="1" applyBorder="1" applyAlignment="1">
      <alignment horizontal="center" vertical="center" wrapText="1"/>
    </xf>
    <xf numFmtId="0" fontId="28" fillId="0" borderId="19" xfId="1" applyFont="1" applyBorder="1" applyAlignment="1">
      <alignment horizontal="center" vertical="center" wrapText="1"/>
    </xf>
    <xf numFmtId="0" fontId="28" fillId="0" borderId="40" xfId="1" applyFont="1" applyBorder="1" applyAlignment="1">
      <alignment horizontal="center" vertical="center" wrapText="1"/>
    </xf>
    <xf numFmtId="0" fontId="28" fillId="0" borderId="22" xfId="1" applyFont="1" applyBorder="1" applyAlignment="1">
      <alignment horizontal="center" vertical="center" wrapText="1"/>
    </xf>
    <xf numFmtId="0" fontId="27" fillId="0" borderId="36" xfId="1" applyFont="1" applyBorder="1" applyAlignment="1">
      <alignment horizontal="center" vertical="center"/>
    </xf>
    <xf numFmtId="0" fontId="27" fillId="0" borderId="40" xfId="1" applyFont="1" applyBorder="1" applyAlignment="1">
      <alignment horizontal="center" vertical="center"/>
    </xf>
    <xf numFmtId="0" fontId="28" fillId="0" borderId="6" xfId="1" applyFont="1" applyBorder="1" applyAlignment="1">
      <alignment horizontal="center" vertical="center"/>
    </xf>
    <xf numFmtId="0" fontId="28" fillId="0" borderId="27" xfId="1" applyFont="1" applyBorder="1" applyAlignment="1">
      <alignment horizontal="left" vertical="center" wrapText="1"/>
    </xf>
    <xf numFmtId="0" fontId="28" fillId="0" borderId="36" xfId="1" applyFont="1" applyBorder="1" applyAlignment="1">
      <alignment horizontal="left" vertical="center" wrapText="1"/>
    </xf>
    <xf numFmtId="0" fontId="28" fillId="0" borderId="25" xfId="1" applyFont="1" applyBorder="1" applyAlignment="1">
      <alignment horizontal="left" vertical="center" wrapText="1"/>
    </xf>
    <xf numFmtId="0" fontId="28" fillId="0" borderId="19" xfId="1" applyFont="1" applyBorder="1" applyAlignment="1">
      <alignment horizontal="left" vertical="center" wrapText="1"/>
    </xf>
    <xf numFmtId="0" fontId="28" fillId="0" borderId="40" xfId="1" applyFont="1" applyBorder="1" applyAlignment="1">
      <alignment horizontal="left" vertical="center" wrapText="1"/>
    </xf>
    <xf numFmtId="0" fontId="28" fillId="0" borderId="22" xfId="1" applyFont="1" applyBorder="1" applyAlignment="1">
      <alignment horizontal="left" vertical="center" wrapText="1"/>
    </xf>
    <xf numFmtId="0" fontId="27" fillId="0" borderId="27" xfId="1" applyFont="1" applyBorder="1" applyAlignment="1">
      <alignment horizontal="center" vertical="center" wrapText="1"/>
    </xf>
    <xf numFmtId="0" fontId="27" fillId="0" borderId="19" xfId="1" applyFont="1" applyBorder="1" applyAlignment="1">
      <alignment horizontal="center" vertical="center" wrapText="1"/>
    </xf>
    <xf numFmtId="0" fontId="27" fillId="0" borderId="25" xfId="1" applyFont="1" applyBorder="1" applyAlignment="1">
      <alignment horizontal="center" vertical="center" wrapText="1"/>
    </xf>
    <xf numFmtId="0" fontId="27" fillId="0" borderId="22" xfId="1" applyFont="1" applyBorder="1" applyAlignment="1">
      <alignment horizontal="center" vertical="center" wrapText="1"/>
    </xf>
    <xf numFmtId="0" fontId="27" fillId="0" borderId="41" xfId="1" applyFont="1" applyBorder="1" applyAlignment="1">
      <alignment horizontal="center" vertical="center" wrapText="1"/>
    </xf>
    <xf numFmtId="0" fontId="28" fillId="0" borderId="9" xfId="1" applyFont="1" applyBorder="1" applyAlignment="1">
      <alignment horizontal="center" vertical="center"/>
    </xf>
    <xf numFmtId="0" fontId="28" fillId="0" borderId="41" xfId="1" applyFont="1" applyBorder="1" applyAlignment="1">
      <alignment horizontal="left" vertical="center" wrapText="1"/>
    </xf>
    <xf numFmtId="0" fontId="28" fillId="0" borderId="37" xfId="1" applyFont="1" applyBorder="1" applyAlignment="1">
      <alignment horizontal="left" vertical="center" wrapText="1"/>
    </xf>
    <xf numFmtId="0" fontId="28" fillId="0" borderId="9" xfId="1" applyFont="1" applyBorder="1" applyAlignment="1">
      <alignment horizontal="center" vertical="center" wrapText="1"/>
    </xf>
    <xf numFmtId="0" fontId="28" fillId="0" borderId="4" xfId="1" applyFont="1" applyBorder="1" applyAlignment="1">
      <alignment horizontal="left" vertical="center" wrapText="1"/>
    </xf>
    <xf numFmtId="0" fontId="28" fillId="0" borderId="26" xfId="1" applyFont="1" applyBorder="1" applyAlignment="1">
      <alignment horizontal="center" vertical="center"/>
    </xf>
    <xf numFmtId="0" fontId="27" fillId="0" borderId="6" xfId="1" applyFont="1" applyBorder="1" applyAlignment="1">
      <alignment horizontal="center" vertical="center"/>
    </xf>
    <xf numFmtId="0" fontId="28" fillId="0" borderId="0" xfId="1" applyFont="1" applyAlignment="1">
      <alignment horizontal="center" vertical="center"/>
    </xf>
    <xf numFmtId="0" fontId="28" fillId="0" borderId="6" xfId="1" applyFont="1" applyBorder="1" applyAlignment="1">
      <alignment vertical="center" wrapText="1"/>
    </xf>
    <xf numFmtId="0" fontId="27" fillId="0" borderId="37" xfId="1" applyFont="1" applyBorder="1" applyAlignment="1">
      <alignment horizontal="center" vertical="center" wrapText="1"/>
    </xf>
    <xf numFmtId="0" fontId="28" fillId="0" borderId="6" xfId="1" applyFont="1" applyBorder="1" applyAlignment="1">
      <alignment horizontal="left" vertical="center"/>
    </xf>
    <xf numFmtId="0" fontId="40" fillId="0" borderId="99" xfId="1" quotePrefix="1" applyFont="1" applyBorder="1" applyAlignment="1">
      <alignment horizontal="center" vertical="center"/>
    </xf>
    <xf numFmtId="0" fontId="27" fillId="0" borderId="18" xfId="1" applyFont="1" applyBorder="1" applyAlignment="1">
      <alignment horizontal="center" vertical="center"/>
    </xf>
    <xf numFmtId="0" fontId="29" fillId="0" borderId="1" xfId="1" quotePrefix="1" applyFont="1" applyBorder="1" applyAlignment="1">
      <alignment horizontal="center" vertical="center"/>
    </xf>
    <xf numFmtId="0" fontId="29" fillId="0" borderId="23" xfId="1" quotePrefix="1" applyFont="1" applyBorder="1" applyAlignment="1">
      <alignment horizontal="center" vertical="center"/>
    </xf>
    <xf numFmtId="0" fontId="29" fillId="0" borderId="42" xfId="1" quotePrefix="1" applyFont="1" applyBorder="1" applyAlignment="1">
      <alignment horizontal="center" vertical="center"/>
    </xf>
    <xf numFmtId="0" fontId="29" fillId="0" borderId="24" xfId="1" quotePrefix="1" applyFont="1" applyBorder="1" applyAlignment="1">
      <alignment horizontal="center" vertical="center"/>
    </xf>
    <xf numFmtId="0" fontId="28" fillId="0" borderId="0" xfId="1" applyFont="1" applyAlignment="1">
      <alignment horizontal="left" vertical="top" wrapText="1"/>
    </xf>
    <xf numFmtId="180" fontId="85" fillId="0" borderId="138" xfId="5" applyNumberFormat="1" applyFont="1" applyBorder="1" applyAlignment="1">
      <alignment horizontal="center" vertical="center" wrapText="1"/>
    </xf>
    <xf numFmtId="180" fontId="85" fillId="0" borderId="136" xfId="5" applyNumberFormat="1" applyFont="1" applyBorder="1" applyAlignment="1">
      <alignment horizontal="center" vertical="center" wrapText="1"/>
    </xf>
    <xf numFmtId="0" fontId="80" fillId="0" borderId="154" xfId="5" applyFont="1" applyBorder="1" applyAlignment="1">
      <alignment horizontal="center" vertical="center" wrapText="1"/>
    </xf>
    <xf numFmtId="0" fontId="80" fillId="0" borderId="23" xfId="5" applyFont="1" applyBorder="1" applyAlignment="1">
      <alignment horizontal="center" vertical="center" wrapText="1"/>
    </xf>
    <xf numFmtId="0" fontId="80" fillId="0" borderId="5" xfId="5" applyFont="1" applyBorder="1" applyAlignment="1">
      <alignment horizontal="center" vertical="center" wrapText="1"/>
    </xf>
    <xf numFmtId="0" fontId="80" fillId="0" borderId="4" xfId="5" applyFont="1" applyBorder="1" applyAlignment="1">
      <alignment horizontal="center" vertical="center" wrapText="1"/>
    </xf>
    <xf numFmtId="0" fontId="80" fillId="0" borderId="151" xfId="5" applyFont="1" applyBorder="1" applyAlignment="1">
      <alignment horizontal="center" vertical="center" wrapText="1"/>
    </xf>
    <xf numFmtId="0" fontId="80" fillId="0" borderId="24" xfId="5" applyFont="1" applyBorder="1" applyAlignment="1">
      <alignment horizontal="center" vertical="center" wrapText="1"/>
    </xf>
    <xf numFmtId="0" fontId="80" fillId="0" borderId="1" xfId="5" applyFont="1" applyBorder="1" applyAlignment="1">
      <alignment horizontal="center" vertical="center" wrapText="1"/>
    </xf>
    <xf numFmtId="0" fontId="80" fillId="0" borderId="34" xfId="5" applyFont="1" applyBorder="1" applyAlignment="1">
      <alignment horizontal="center" vertical="center" wrapText="1"/>
    </xf>
    <xf numFmtId="0" fontId="80" fillId="0" borderId="42" xfId="5" applyFont="1" applyBorder="1" applyAlignment="1">
      <alignment horizontal="center" vertical="center" wrapText="1"/>
    </xf>
    <xf numFmtId="0" fontId="85" fillId="0" borderId="1" xfId="5" applyFont="1" applyBorder="1" applyAlignment="1">
      <alignment horizontal="center" vertical="center" wrapText="1"/>
    </xf>
    <xf numFmtId="0" fontId="85" fillId="0" borderId="12" xfId="5" applyFont="1" applyBorder="1" applyAlignment="1">
      <alignment horizontal="center" vertical="center" wrapText="1"/>
    </xf>
    <xf numFmtId="0" fontId="85" fillId="0" borderId="23" xfId="5" applyFont="1" applyBorder="1" applyAlignment="1">
      <alignment horizontal="center" vertical="center" wrapText="1"/>
    </xf>
    <xf numFmtId="0" fontId="85" fillId="0" borderId="34" xfId="5" applyFont="1" applyBorder="1" applyAlignment="1">
      <alignment horizontal="center" vertical="center" wrapText="1"/>
    </xf>
    <xf numFmtId="0" fontId="85" fillId="0" borderId="0" xfId="5" applyFont="1" applyAlignment="1">
      <alignment horizontal="center" vertical="center" wrapText="1"/>
    </xf>
    <xf numFmtId="0" fontId="85" fillId="0" borderId="4" xfId="5" applyFont="1" applyBorder="1" applyAlignment="1">
      <alignment horizontal="center" vertical="center" wrapText="1"/>
    </xf>
    <xf numFmtId="0" fontId="85" fillId="0" borderId="42" xfId="5" applyFont="1" applyBorder="1" applyAlignment="1">
      <alignment horizontal="center" vertical="center" wrapText="1"/>
    </xf>
    <xf numFmtId="0" fontId="85" fillId="0" borderId="43" xfId="5" applyFont="1" applyBorder="1" applyAlignment="1">
      <alignment horizontal="center" vertical="center" wrapText="1"/>
    </xf>
    <xf numFmtId="0" fontId="85" fillId="0" borderId="24" xfId="5" applyFont="1" applyBorder="1" applyAlignment="1">
      <alignment horizontal="center" vertical="center" wrapText="1"/>
    </xf>
    <xf numFmtId="0" fontId="85" fillId="0" borderId="57" xfId="5" applyFont="1" applyBorder="1" applyAlignment="1">
      <alignment horizontal="center" vertical="center"/>
    </xf>
    <xf numFmtId="0" fontId="85" fillId="0" borderId="73" xfId="5" applyFont="1" applyBorder="1" applyAlignment="1">
      <alignment horizontal="center" vertical="center"/>
    </xf>
    <xf numFmtId="0" fontId="85" fillId="0" borderId="125" xfId="5" applyFont="1" applyBorder="1" applyAlignment="1">
      <alignment horizontal="center" vertical="center"/>
    </xf>
    <xf numFmtId="0" fontId="85" fillId="4" borderId="145" xfId="5" applyFont="1" applyFill="1" applyBorder="1" applyAlignment="1" applyProtection="1">
      <alignment horizontal="center" vertical="center" wrapText="1"/>
      <protection locked="0"/>
    </xf>
    <xf numFmtId="0" fontId="85" fillId="4" borderId="147" xfId="5" applyFont="1" applyFill="1" applyBorder="1" applyAlignment="1" applyProtection="1">
      <alignment horizontal="center" vertical="center" wrapText="1"/>
      <protection locked="0"/>
    </xf>
    <xf numFmtId="0" fontId="85" fillId="4" borderId="41" xfId="5" applyFont="1" applyFill="1" applyBorder="1" applyAlignment="1" applyProtection="1">
      <alignment horizontal="center" vertical="center" wrapText="1"/>
      <protection locked="0"/>
    </xf>
    <xf numFmtId="0" fontId="85" fillId="4" borderId="37" xfId="5" applyFont="1" applyFill="1" applyBorder="1" applyAlignment="1" applyProtection="1">
      <alignment horizontal="center" vertical="center" wrapText="1"/>
      <protection locked="0"/>
    </xf>
    <xf numFmtId="0" fontId="85" fillId="4" borderId="145" xfId="5" applyFont="1" applyFill="1" applyBorder="1" applyAlignment="1" applyProtection="1">
      <alignment horizontal="center" vertical="center" shrinkToFit="1"/>
      <protection locked="0"/>
    </xf>
    <xf numFmtId="0" fontId="85" fillId="4" borderId="12" xfId="5" applyFont="1" applyFill="1" applyBorder="1" applyAlignment="1" applyProtection="1">
      <alignment horizontal="center" vertical="center" shrinkToFit="1"/>
      <protection locked="0"/>
    </xf>
    <xf numFmtId="0" fontId="85" fillId="4" borderId="147" xfId="5" applyFont="1" applyFill="1" applyBorder="1" applyAlignment="1" applyProtection="1">
      <alignment horizontal="center" vertical="center" shrinkToFit="1"/>
      <protection locked="0"/>
    </xf>
    <xf numFmtId="0" fontId="85" fillId="4" borderId="41" xfId="5" applyFont="1" applyFill="1" applyBorder="1" applyAlignment="1" applyProtection="1">
      <alignment horizontal="center" vertical="center" shrinkToFit="1"/>
      <protection locked="0"/>
    </xf>
    <xf numFmtId="0" fontId="85" fillId="4" borderId="0" xfId="5" applyFont="1" applyFill="1" applyAlignment="1" applyProtection="1">
      <alignment horizontal="center" vertical="center" shrinkToFit="1"/>
      <protection locked="0"/>
    </xf>
    <xf numFmtId="0" fontId="85" fillId="4" borderId="37" xfId="5" applyFont="1" applyFill="1" applyBorder="1" applyAlignment="1" applyProtection="1">
      <alignment horizontal="center" vertical="center" shrinkToFit="1"/>
      <protection locked="0"/>
    </xf>
    <xf numFmtId="0" fontId="85" fillId="0" borderId="127" xfId="5" applyFont="1" applyBorder="1" applyAlignment="1">
      <alignment horizontal="center" vertical="center"/>
    </xf>
    <xf numFmtId="0" fontId="85" fillId="0" borderId="135" xfId="5" applyFont="1" applyBorder="1" applyAlignment="1">
      <alignment horizontal="center" vertical="center"/>
    </xf>
    <xf numFmtId="0" fontId="85" fillId="4" borderId="1" xfId="5" applyFont="1" applyFill="1" applyBorder="1" applyAlignment="1" applyProtection="1">
      <alignment horizontal="center" vertical="center" shrinkToFit="1"/>
      <protection locked="0"/>
    </xf>
    <xf numFmtId="0" fontId="85" fillId="4" borderId="34" xfId="5" applyFont="1" applyFill="1" applyBorder="1" applyAlignment="1" applyProtection="1">
      <alignment horizontal="center" vertical="center" shrinkToFit="1"/>
      <protection locked="0"/>
    </xf>
    <xf numFmtId="0" fontId="87" fillId="4" borderId="0" xfId="5" applyFont="1" applyFill="1" applyAlignment="1" applyProtection="1">
      <alignment horizontal="center" vertical="center" shrinkToFit="1"/>
      <protection locked="0"/>
    </xf>
    <xf numFmtId="0" fontId="87" fillId="5" borderId="0" xfId="5" applyFont="1" applyFill="1" applyAlignment="1" applyProtection="1">
      <alignment horizontal="center" vertical="center" shrinkToFit="1"/>
      <protection locked="0"/>
    </xf>
    <xf numFmtId="0" fontId="87" fillId="3" borderId="0" xfId="5" applyFont="1" applyFill="1" applyAlignment="1" applyProtection="1">
      <alignment horizontal="center" vertical="center"/>
      <protection locked="0"/>
    </xf>
    <xf numFmtId="0" fontId="87" fillId="0" borderId="0" xfId="5" applyFont="1" applyAlignment="1">
      <alignment horizontal="center" vertical="center"/>
    </xf>
    <xf numFmtId="0" fontId="85" fillId="4" borderId="18" xfId="5" applyFont="1" applyFill="1" applyBorder="1" applyAlignment="1" applyProtection="1">
      <alignment horizontal="center" vertical="center"/>
      <protection locked="0"/>
    </xf>
    <xf numFmtId="0" fontId="85" fillId="5" borderId="57" xfId="5" applyFont="1" applyFill="1" applyBorder="1" applyAlignment="1" applyProtection="1">
      <alignment horizontal="center" vertical="center"/>
      <protection locked="0"/>
    </xf>
    <xf numFmtId="0" fontId="85" fillId="5" borderId="8" xfId="5" applyFont="1" applyFill="1" applyBorder="1" applyAlignment="1" applyProtection="1">
      <alignment horizontal="center" vertical="center"/>
      <protection locked="0"/>
    </xf>
    <xf numFmtId="0" fontId="85" fillId="0" borderId="145" xfId="5" applyFont="1" applyBorder="1" applyAlignment="1">
      <alignment horizontal="center" vertical="center" wrapText="1"/>
    </xf>
    <xf numFmtId="0" fontId="85" fillId="0" borderId="147" xfId="5" applyFont="1" applyBorder="1" applyAlignment="1">
      <alignment horizontal="center" vertical="center" wrapText="1"/>
    </xf>
    <xf numFmtId="0" fontId="85" fillId="0" borderId="41" xfId="5" applyFont="1" applyBorder="1" applyAlignment="1">
      <alignment horizontal="center" vertical="center" wrapText="1"/>
    </xf>
    <xf numFmtId="0" fontId="85" fillId="0" borderId="37" xfId="5" applyFont="1" applyBorder="1" applyAlignment="1">
      <alignment horizontal="center" vertical="center" wrapText="1"/>
    </xf>
    <xf numFmtId="0" fontId="85" fillId="0" borderId="111" xfId="5" applyFont="1" applyBorder="1" applyAlignment="1">
      <alignment horizontal="center" vertical="center" wrapText="1"/>
    </xf>
    <xf numFmtId="0" fontId="85" fillId="0" borderId="110" xfId="5" applyFont="1" applyBorder="1" applyAlignment="1">
      <alignment horizontal="center" vertical="center" wrapText="1"/>
    </xf>
    <xf numFmtId="0" fontId="85" fillId="0" borderId="12" xfId="5" quotePrefix="1" applyFont="1" applyBorder="1" applyAlignment="1">
      <alignment horizontal="center" vertical="center"/>
    </xf>
    <xf numFmtId="0" fontId="85" fillId="0" borderId="12" xfId="5" applyFont="1" applyBorder="1" applyAlignment="1">
      <alignment horizontal="center" vertical="center"/>
    </xf>
    <xf numFmtId="0" fontId="85" fillId="0" borderId="150" xfId="5" applyFont="1" applyBorder="1" applyAlignment="1">
      <alignment horizontal="center" vertical="center"/>
    </xf>
    <xf numFmtId="0" fontId="85" fillId="0" borderId="126" xfId="5" applyFont="1" applyBorder="1" applyAlignment="1">
      <alignment horizontal="center" vertical="center"/>
    </xf>
    <xf numFmtId="0" fontId="85" fillId="0" borderId="114" xfId="5" applyFont="1" applyBorder="1" applyAlignment="1">
      <alignment horizontal="center" vertical="center"/>
    </xf>
    <xf numFmtId="0" fontId="79" fillId="0" borderId="145" xfId="5" applyFont="1" applyBorder="1" applyAlignment="1">
      <alignment horizontal="center" vertical="center" wrapText="1"/>
    </xf>
    <xf numFmtId="0" fontId="79" fillId="0" borderId="147" xfId="5" applyFont="1" applyBorder="1" applyAlignment="1">
      <alignment horizontal="center" vertical="center" wrapText="1"/>
    </xf>
    <xf numFmtId="0" fontId="79" fillId="0" borderId="41" xfId="5" applyFont="1" applyBorder="1" applyAlignment="1">
      <alignment horizontal="center" vertical="center" wrapText="1"/>
    </xf>
    <xf numFmtId="0" fontId="79" fillId="0" borderId="37" xfId="5" applyFont="1" applyBorder="1" applyAlignment="1">
      <alignment horizontal="center" vertical="center" wrapText="1"/>
    </xf>
    <xf numFmtId="0" fontId="79" fillId="0" borderId="111" xfId="5" applyFont="1" applyBorder="1" applyAlignment="1">
      <alignment horizontal="center" vertical="center" wrapText="1"/>
    </xf>
    <xf numFmtId="0" fontId="79" fillId="0" borderId="110" xfId="5" applyFont="1" applyBorder="1" applyAlignment="1">
      <alignment horizontal="center" vertical="center" wrapText="1"/>
    </xf>
    <xf numFmtId="0" fontId="85" fillId="3" borderId="18" xfId="5" applyFont="1" applyFill="1" applyBorder="1" applyAlignment="1" applyProtection="1">
      <alignment horizontal="center" vertical="center" shrinkToFit="1"/>
      <protection locked="0"/>
    </xf>
    <xf numFmtId="0" fontId="85" fillId="3" borderId="57" xfId="5" applyFont="1" applyFill="1" applyBorder="1" applyAlignment="1" applyProtection="1">
      <alignment horizontal="center" vertical="center" shrinkToFit="1"/>
      <protection locked="0"/>
    </xf>
    <xf numFmtId="0" fontId="85" fillId="3" borderId="8" xfId="5" applyFont="1" applyFill="1" applyBorder="1" applyAlignment="1" applyProtection="1">
      <alignment horizontal="center" vertical="center" shrinkToFit="1"/>
      <protection locked="0"/>
    </xf>
    <xf numFmtId="0" fontId="85" fillId="3" borderId="18" xfId="5" applyFont="1" applyFill="1" applyBorder="1" applyAlignment="1" applyProtection="1">
      <alignment horizontal="center" vertical="center"/>
      <protection locked="0"/>
    </xf>
    <xf numFmtId="0" fontId="85" fillId="3" borderId="8" xfId="5" applyFont="1" applyFill="1" applyBorder="1" applyAlignment="1" applyProtection="1">
      <alignment horizontal="center" vertical="center"/>
      <protection locked="0"/>
    </xf>
    <xf numFmtId="0" fontId="85" fillId="2" borderId="18" xfId="5" applyFont="1" applyFill="1" applyBorder="1" applyAlignment="1">
      <alignment horizontal="center" vertical="center"/>
    </xf>
    <xf numFmtId="0" fontId="85" fillId="2" borderId="8" xfId="5" applyFont="1" applyFill="1" applyBorder="1" applyAlignment="1">
      <alignment horizontal="center" vertical="center"/>
    </xf>
    <xf numFmtId="0" fontId="85" fillId="0" borderId="117" xfId="5" applyFont="1" applyBorder="1" applyAlignment="1">
      <alignment horizontal="center" vertical="center" wrapText="1"/>
    </xf>
    <xf numFmtId="0" fontId="85" fillId="0" borderId="115" xfId="5" applyFont="1" applyBorder="1" applyAlignment="1">
      <alignment horizontal="center" vertical="center" wrapText="1"/>
    </xf>
    <xf numFmtId="1" fontId="85" fillId="0" borderId="116" xfId="5" applyNumberFormat="1" applyFont="1" applyBorder="1" applyAlignment="1">
      <alignment horizontal="center" vertical="center" wrapText="1"/>
    </xf>
    <xf numFmtId="1" fontId="85" fillId="0" borderId="115" xfId="5" applyNumberFormat="1" applyFont="1" applyBorder="1" applyAlignment="1">
      <alignment horizontal="center" vertical="center" wrapText="1"/>
    </xf>
    <xf numFmtId="0" fontId="85" fillId="3" borderId="35" xfId="5" applyFont="1" applyFill="1" applyBorder="1" applyAlignment="1" applyProtection="1">
      <alignment horizontal="left" vertical="center" wrapText="1"/>
      <protection locked="0"/>
    </xf>
    <xf numFmtId="0" fontId="85" fillId="3" borderId="36" xfId="5" applyFont="1" applyFill="1" applyBorder="1" applyAlignment="1" applyProtection="1">
      <alignment horizontal="left" vertical="center" wrapText="1"/>
      <protection locked="0"/>
    </xf>
    <xf numFmtId="0" fontId="85" fillId="3" borderId="58" xfId="5" applyFont="1" applyFill="1" applyBorder="1" applyAlignment="1" applyProtection="1">
      <alignment horizontal="left" vertical="center" wrapText="1"/>
      <protection locked="0"/>
    </xf>
    <xf numFmtId="0" fontId="85" fillId="3" borderId="34" xfId="5" applyFont="1" applyFill="1" applyBorder="1" applyAlignment="1" applyProtection="1">
      <alignment horizontal="left" vertical="center" wrapText="1"/>
      <protection locked="0"/>
    </xf>
    <xf numFmtId="0" fontId="85" fillId="3" borderId="0" xfId="5" applyFont="1" applyFill="1" applyAlignment="1" applyProtection="1">
      <alignment horizontal="left" vertical="center" wrapText="1"/>
      <protection locked="0"/>
    </xf>
    <xf numFmtId="0" fontId="85" fillId="3" borderId="4" xfId="5" applyFont="1" applyFill="1" applyBorder="1" applyAlignment="1" applyProtection="1">
      <alignment horizontal="left" vertical="center" wrapText="1"/>
      <protection locked="0"/>
    </xf>
    <xf numFmtId="180" fontId="85" fillId="0" borderId="137" xfId="5" applyNumberFormat="1" applyFont="1" applyBorder="1" applyAlignment="1">
      <alignment horizontal="center" vertical="center" wrapText="1"/>
    </xf>
    <xf numFmtId="0" fontId="85" fillId="4" borderId="35" xfId="5" applyFont="1" applyFill="1" applyBorder="1" applyAlignment="1" applyProtection="1">
      <alignment horizontal="center" vertical="center" shrinkToFit="1"/>
      <protection locked="0"/>
    </xf>
    <xf numFmtId="0" fontId="85" fillId="4" borderId="25" xfId="5" applyFont="1" applyFill="1" applyBorder="1" applyAlignment="1" applyProtection="1">
      <alignment horizontal="center" vertical="center" shrinkToFit="1"/>
      <protection locked="0"/>
    </xf>
    <xf numFmtId="0" fontId="85" fillId="3" borderId="16" xfId="5" applyFont="1" applyFill="1" applyBorder="1" applyAlignment="1" applyProtection="1">
      <alignment horizontal="center" vertical="center" shrinkToFit="1"/>
      <protection locked="0"/>
    </xf>
    <xf numFmtId="0" fontId="85" fillId="3" borderId="146" xfId="5" applyFont="1" applyFill="1" applyBorder="1" applyAlignment="1" applyProtection="1">
      <alignment horizontal="center" vertical="center" shrinkToFit="1"/>
      <protection locked="0"/>
    </xf>
    <xf numFmtId="0" fontId="85" fillId="3" borderId="21" xfId="5" applyFont="1" applyFill="1" applyBorder="1" applyAlignment="1" applyProtection="1">
      <alignment horizontal="center" vertical="center" shrinkToFit="1"/>
      <protection locked="0"/>
    </xf>
    <xf numFmtId="0" fontId="85" fillId="0" borderId="141" xfId="5" applyFont="1" applyBorder="1" applyAlignment="1">
      <alignment horizontal="center" vertical="center" wrapText="1"/>
    </xf>
    <xf numFmtId="0" fontId="85" fillId="0" borderId="139" xfId="5" applyFont="1" applyBorder="1" applyAlignment="1">
      <alignment horizontal="center" vertical="center" wrapText="1"/>
    </xf>
    <xf numFmtId="1" fontId="85" fillId="0" borderId="140" xfId="5" applyNumberFormat="1" applyFont="1" applyBorder="1" applyAlignment="1">
      <alignment horizontal="center" vertical="center" wrapText="1"/>
    </xf>
    <xf numFmtId="1" fontId="85" fillId="0" borderId="139" xfId="5" applyNumberFormat="1" applyFont="1" applyBorder="1" applyAlignment="1">
      <alignment horizontal="center" vertical="center" wrapText="1"/>
    </xf>
    <xf numFmtId="0" fontId="85" fillId="3" borderId="1" xfId="5" applyFont="1" applyFill="1" applyBorder="1" applyAlignment="1" applyProtection="1">
      <alignment horizontal="left" vertical="center" wrapText="1"/>
      <protection locked="0"/>
    </xf>
    <xf numFmtId="0" fontId="85" fillId="3" borderId="12" xfId="5" applyFont="1" applyFill="1" applyBorder="1" applyAlignment="1" applyProtection="1">
      <alignment horizontal="left" vertical="center" wrapText="1"/>
      <protection locked="0"/>
    </xf>
    <xf numFmtId="0" fontId="85" fillId="3" borderId="23" xfId="5" applyFont="1" applyFill="1" applyBorder="1" applyAlignment="1" applyProtection="1">
      <alignment horizontal="left" vertical="center" wrapText="1"/>
      <protection locked="0"/>
    </xf>
    <xf numFmtId="0" fontId="85" fillId="4" borderId="27" xfId="5" applyFont="1" applyFill="1" applyBorder="1" applyAlignment="1" applyProtection="1">
      <alignment horizontal="center" vertical="center" wrapText="1"/>
      <protection locked="0"/>
    </xf>
    <xf numFmtId="0" fontId="85" fillId="4" borderId="25" xfId="5" applyFont="1" applyFill="1" applyBorder="1" applyAlignment="1" applyProtection="1">
      <alignment horizontal="center" vertical="center" wrapText="1"/>
      <protection locked="0"/>
    </xf>
    <xf numFmtId="0" fontId="85" fillId="4" borderId="27" xfId="5" applyFont="1" applyFill="1" applyBorder="1" applyAlignment="1" applyProtection="1">
      <alignment horizontal="center" vertical="center" shrinkToFit="1"/>
      <protection locked="0"/>
    </xf>
    <xf numFmtId="0" fontId="85" fillId="4" borderId="36" xfId="5" applyFont="1" applyFill="1" applyBorder="1" applyAlignment="1" applyProtection="1">
      <alignment horizontal="center" vertical="center" shrinkToFit="1"/>
      <protection locked="0"/>
    </xf>
    <xf numFmtId="0" fontId="85" fillId="4" borderId="59" xfId="5" applyFont="1" applyFill="1" applyBorder="1" applyAlignment="1" applyProtection="1">
      <alignment horizontal="center" vertical="center" shrinkToFit="1"/>
      <protection locked="0"/>
    </xf>
    <xf numFmtId="0" fontId="85" fillId="4" borderId="22" xfId="5" applyFont="1" applyFill="1" applyBorder="1" applyAlignment="1" applyProtection="1">
      <alignment horizontal="center" vertical="center" shrinkToFit="1"/>
      <protection locked="0"/>
    </xf>
    <xf numFmtId="0" fontId="85" fillId="4" borderId="19" xfId="5" applyFont="1" applyFill="1" applyBorder="1" applyAlignment="1" applyProtection="1">
      <alignment horizontal="center" vertical="center" wrapText="1"/>
      <protection locked="0"/>
    </xf>
    <xf numFmtId="0" fontId="85" fillId="4" borderId="22" xfId="5" applyFont="1" applyFill="1" applyBorder="1" applyAlignment="1" applyProtection="1">
      <alignment horizontal="center" vertical="center" wrapText="1"/>
      <protection locked="0"/>
    </xf>
    <xf numFmtId="0" fontId="85" fillId="4" borderId="19" xfId="5" applyFont="1" applyFill="1" applyBorder="1" applyAlignment="1" applyProtection="1">
      <alignment horizontal="center" vertical="center" shrinkToFit="1"/>
      <protection locked="0"/>
    </xf>
    <xf numFmtId="0" fontId="85" fillId="4" borderId="40" xfId="5" applyFont="1" applyFill="1" applyBorder="1" applyAlignment="1" applyProtection="1">
      <alignment horizontal="center" vertical="center" shrinkToFit="1"/>
      <protection locked="0"/>
    </xf>
    <xf numFmtId="0" fontId="85" fillId="3" borderId="59" xfId="5" applyFont="1" applyFill="1" applyBorder="1" applyAlignment="1" applyProtection="1">
      <alignment horizontal="left" vertical="center" wrapText="1"/>
      <protection locked="0"/>
    </xf>
    <xf numFmtId="0" fontId="85" fillId="3" borderId="40" xfId="5" applyFont="1" applyFill="1" applyBorder="1" applyAlignment="1" applyProtection="1">
      <alignment horizontal="left" vertical="center" wrapText="1"/>
      <protection locked="0"/>
    </xf>
    <xf numFmtId="0" fontId="85" fillId="3" borderId="60" xfId="5" applyFont="1" applyFill="1" applyBorder="1" applyAlignment="1" applyProtection="1">
      <alignment horizontal="left" vertical="center" wrapText="1"/>
      <protection locked="0"/>
    </xf>
    <xf numFmtId="180" fontId="85" fillId="0" borderId="130" xfId="5" applyNumberFormat="1" applyFont="1" applyBorder="1" applyAlignment="1">
      <alignment horizontal="center" vertical="center" wrapText="1"/>
    </xf>
    <xf numFmtId="180" fontId="85" fillId="0" borderId="128" xfId="5" applyNumberFormat="1" applyFont="1" applyBorder="1" applyAlignment="1">
      <alignment horizontal="center" vertical="center" wrapText="1"/>
    </xf>
    <xf numFmtId="180" fontId="85" fillId="0" borderId="129" xfId="5" applyNumberFormat="1" applyFont="1" applyBorder="1" applyAlignment="1">
      <alignment horizontal="center" vertical="center" wrapText="1"/>
    </xf>
    <xf numFmtId="0" fontId="85" fillId="0" borderId="15" xfId="5" applyFont="1" applyBorder="1" applyAlignment="1">
      <alignment horizontal="center" vertical="center"/>
    </xf>
    <xf numFmtId="0" fontId="85" fillId="4" borderId="42" xfId="5" applyFont="1" applyFill="1" applyBorder="1" applyAlignment="1" applyProtection="1">
      <alignment horizontal="center" vertical="center" shrinkToFit="1"/>
      <protection locked="0"/>
    </xf>
    <xf numFmtId="0" fontId="85" fillId="4" borderId="110" xfId="5" applyFont="1" applyFill="1" applyBorder="1" applyAlignment="1" applyProtection="1">
      <alignment horizontal="center" vertical="center" shrinkToFit="1"/>
      <protection locked="0"/>
    </xf>
    <xf numFmtId="0" fontId="85" fillId="4" borderId="111" xfId="5" applyFont="1" applyFill="1" applyBorder="1" applyAlignment="1" applyProtection="1">
      <alignment horizontal="center" vertical="center" wrapText="1"/>
      <protection locked="0"/>
    </xf>
    <xf numFmtId="0" fontId="85" fillId="4" borderId="110" xfId="5" applyFont="1" applyFill="1" applyBorder="1" applyAlignment="1" applyProtection="1">
      <alignment horizontal="center" vertical="center" wrapText="1"/>
      <protection locked="0"/>
    </xf>
    <xf numFmtId="0" fontId="85" fillId="4" borderId="111" xfId="5" applyFont="1" applyFill="1" applyBorder="1" applyAlignment="1" applyProtection="1">
      <alignment horizontal="center" vertical="center" shrinkToFit="1"/>
      <protection locked="0"/>
    </xf>
    <xf numFmtId="0" fontId="85" fillId="4" borderId="43" xfId="5" applyFont="1" applyFill="1" applyBorder="1" applyAlignment="1" applyProtection="1">
      <alignment horizontal="center" vertical="center" shrinkToFit="1"/>
      <protection locked="0"/>
    </xf>
    <xf numFmtId="0" fontId="80" fillId="0" borderId="0" xfId="5" applyFont="1" applyAlignment="1">
      <alignment horizontal="center" vertical="center"/>
    </xf>
    <xf numFmtId="0" fontId="79" fillId="0" borderId="40" xfId="5" applyFont="1" applyBorder="1" applyAlignment="1">
      <alignment horizontal="center" vertical="center"/>
    </xf>
    <xf numFmtId="0" fontId="80" fillId="2" borderId="0" xfId="5" applyFont="1" applyFill="1" applyAlignment="1" applyProtection="1">
      <alignment horizontal="center" vertical="center" wrapText="1"/>
      <protection locked="0"/>
    </xf>
    <xf numFmtId="176" fontId="79" fillId="2" borderId="6" xfId="5" applyNumberFormat="1" applyFont="1" applyFill="1" applyBorder="1" applyAlignment="1">
      <alignment horizontal="center" vertical="center"/>
    </xf>
    <xf numFmtId="0" fontId="85" fillId="3" borderId="20" xfId="5" applyFont="1" applyFill="1" applyBorder="1" applyAlignment="1" applyProtection="1">
      <alignment horizontal="center" vertical="center" shrinkToFit="1"/>
      <protection locked="0"/>
    </xf>
    <xf numFmtId="0" fontId="85" fillId="3" borderId="109" xfId="5" applyFont="1" applyFill="1" applyBorder="1" applyAlignment="1" applyProtection="1">
      <alignment horizontal="center" vertical="center" shrinkToFit="1"/>
      <protection locked="0"/>
    </xf>
    <xf numFmtId="0" fontId="85" fillId="3" borderId="14" xfId="5" applyFont="1" applyFill="1" applyBorder="1" applyAlignment="1" applyProtection="1">
      <alignment horizontal="center" vertical="center" shrinkToFit="1"/>
      <protection locked="0"/>
    </xf>
    <xf numFmtId="0" fontId="85" fillId="3" borderId="42" xfId="5" applyFont="1" applyFill="1" applyBorder="1" applyAlignment="1" applyProtection="1">
      <alignment horizontal="left" vertical="center" wrapText="1"/>
      <protection locked="0"/>
    </xf>
    <xf numFmtId="0" fontId="85" fillId="3" borderId="43" xfId="5" applyFont="1" applyFill="1" applyBorder="1" applyAlignment="1" applyProtection="1">
      <alignment horizontal="left" vertical="center" wrapText="1"/>
      <protection locked="0"/>
    </xf>
    <xf numFmtId="0" fontId="85" fillId="3" borderId="24" xfId="5" applyFont="1" applyFill="1" applyBorder="1" applyAlignment="1" applyProtection="1">
      <alignment horizontal="left" vertical="center" wrapText="1"/>
      <protection locked="0"/>
    </xf>
    <xf numFmtId="180" fontId="85" fillId="0" borderId="102" xfId="5" applyNumberFormat="1" applyFont="1" applyBorder="1" applyAlignment="1">
      <alignment horizontal="center" vertical="center" wrapText="1"/>
    </xf>
    <xf numFmtId="180" fontId="85" fillId="0" borderId="100" xfId="5" applyNumberFormat="1" applyFont="1" applyBorder="1" applyAlignment="1">
      <alignment horizontal="center" vertical="center" wrapText="1"/>
    </xf>
    <xf numFmtId="0" fontId="79" fillId="0" borderId="6" xfId="5" applyFont="1" applyBorder="1" applyAlignment="1">
      <alignment horizontal="center" vertical="center"/>
    </xf>
    <xf numFmtId="178" fontId="79" fillId="0" borderId="6" xfId="5" applyNumberFormat="1" applyFont="1" applyBorder="1" applyAlignment="1">
      <alignment horizontal="right" vertical="center"/>
    </xf>
    <xf numFmtId="178" fontId="79" fillId="3" borderId="18" xfId="5" applyNumberFormat="1" applyFont="1" applyFill="1" applyBorder="1" applyAlignment="1" applyProtection="1">
      <alignment horizontal="right" vertical="center"/>
      <protection locked="0"/>
    </xf>
    <xf numFmtId="178" fontId="79" fillId="3" borderId="8" xfId="5" applyNumberFormat="1" applyFont="1" applyFill="1" applyBorder="1" applyAlignment="1" applyProtection="1">
      <alignment horizontal="right" vertical="center"/>
      <protection locked="0"/>
    </xf>
    <xf numFmtId="0" fontId="80" fillId="2" borderId="0" xfId="5" applyFont="1" applyFill="1" applyAlignment="1" applyProtection="1">
      <alignment horizontal="left" vertical="center" wrapText="1"/>
      <protection locked="0"/>
    </xf>
    <xf numFmtId="0" fontId="79" fillId="0" borderId="0" xfId="5" applyFont="1" applyAlignment="1">
      <alignment horizontal="center" vertical="center"/>
    </xf>
    <xf numFmtId="0" fontId="80" fillId="0" borderId="0" xfId="5" applyFont="1" applyAlignment="1">
      <alignment horizontal="center" vertical="center" wrapText="1"/>
    </xf>
    <xf numFmtId="177" fontId="79" fillId="0" borderId="6" xfId="5" applyNumberFormat="1" applyFont="1" applyBorder="1" applyAlignment="1">
      <alignment horizontal="center" vertical="center"/>
    </xf>
    <xf numFmtId="0" fontId="79" fillId="2" borderId="6" xfId="5" applyFont="1" applyFill="1" applyBorder="1" applyAlignment="1">
      <alignment horizontal="center" vertical="center"/>
    </xf>
    <xf numFmtId="177" fontId="79" fillId="2" borderId="6" xfId="5" applyNumberFormat="1" applyFont="1" applyFill="1" applyBorder="1" applyAlignment="1">
      <alignment horizontal="center" vertical="center"/>
    </xf>
    <xf numFmtId="180" fontId="85" fillId="0" borderId="101" xfId="5" applyNumberFormat="1" applyFont="1" applyBorder="1" applyAlignment="1">
      <alignment horizontal="center" vertical="center" wrapText="1"/>
    </xf>
    <xf numFmtId="178" fontId="79" fillId="0" borderId="6" xfId="6" applyNumberFormat="1" applyFont="1" applyFill="1" applyBorder="1" applyAlignment="1">
      <alignment horizontal="right" vertical="center"/>
    </xf>
    <xf numFmtId="178" fontId="79" fillId="3" borderId="6" xfId="5" applyNumberFormat="1" applyFont="1" applyFill="1" applyBorder="1" applyAlignment="1" applyProtection="1">
      <alignment horizontal="right" vertical="center"/>
      <protection locked="0"/>
    </xf>
    <xf numFmtId="176" fontId="79" fillId="0" borderId="6" xfId="5" applyNumberFormat="1" applyFont="1" applyBorder="1" applyAlignment="1">
      <alignment horizontal="center" vertical="center"/>
    </xf>
    <xf numFmtId="178" fontId="79" fillId="3" borderId="6" xfId="6" applyNumberFormat="1" applyFont="1" applyFill="1" applyBorder="1" applyAlignment="1" applyProtection="1">
      <alignment horizontal="right" vertical="center"/>
      <protection locked="0"/>
    </xf>
    <xf numFmtId="178" fontId="79" fillId="0" borderId="18" xfId="5" applyNumberFormat="1" applyFont="1" applyBorder="1" applyAlignment="1">
      <alignment horizontal="center" vertical="center"/>
    </xf>
    <xf numFmtId="178" fontId="79" fillId="0" borderId="8" xfId="5" applyNumberFormat="1" applyFont="1" applyBorder="1" applyAlignment="1">
      <alignment horizontal="center" vertical="center"/>
    </xf>
    <xf numFmtId="178" fontId="79" fillId="0" borderId="6" xfId="5" applyNumberFormat="1" applyFont="1" applyBorder="1" applyAlignment="1">
      <alignment horizontal="center" vertical="center"/>
    </xf>
    <xf numFmtId="178" fontId="79" fillId="0" borderId="18" xfId="5" applyNumberFormat="1" applyFont="1" applyBorder="1" applyAlignment="1">
      <alignment horizontal="right" vertical="center"/>
    </xf>
    <xf numFmtId="178" fontId="79" fillId="0" borderId="8" xfId="5" applyNumberFormat="1" applyFont="1" applyBorder="1" applyAlignment="1">
      <alignment horizontal="right" vertical="center"/>
    </xf>
    <xf numFmtId="0" fontId="79" fillId="3" borderId="18" xfId="5" applyFont="1" applyFill="1" applyBorder="1" applyAlignment="1" applyProtection="1">
      <alignment horizontal="center" vertical="center"/>
      <protection locked="0"/>
    </xf>
    <xf numFmtId="0" fontId="79" fillId="3" borderId="8" xfId="5" applyFont="1" applyFill="1" applyBorder="1" applyAlignment="1" applyProtection="1">
      <alignment horizontal="center" vertical="center"/>
      <protection locked="0"/>
    </xf>
    <xf numFmtId="0" fontId="79" fillId="2" borderId="18" xfId="5" applyFont="1" applyFill="1" applyBorder="1" applyAlignment="1">
      <alignment horizontal="center" vertical="center"/>
    </xf>
    <xf numFmtId="0" fontId="79" fillId="2" borderId="8" xfId="5" applyFont="1" applyFill="1" applyBorder="1" applyAlignment="1">
      <alignment horizontal="center" vertical="center"/>
    </xf>
    <xf numFmtId="0" fontId="85" fillId="4" borderId="126" xfId="5" applyFont="1" applyFill="1" applyBorder="1" applyAlignment="1" applyProtection="1">
      <alignment horizontal="center" vertical="center"/>
      <protection locked="0"/>
    </xf>
    <xf numFmtId="0" fontId="85" fillId="5" borderId="126" xfId="5" applyFont="1" applyFill="1" applyBorder="1" applyAlignment="1" applyProtection="1">
      <alignment horizontal="center" vertical="center"/>
      <protection locked="0"/>
    </xf>
    <xf numFmtId="0" fontId="85" fillId="4" borderId="125" xfId="5" applyFont="1" applyFill="1" applyBorder="1" applyAlignment="1" applyProtection="1">
      <alignment horizontal="center" vertical="center"/>
      <protection locked="0"/>
    </xf>
    <xf numFmtId="0" fontId="85" fillId="5" borderId="73" xfId="5" applyFont="1" applyFill="1" applyBorder="1" applyAlignment="1" applyProtection="1">
      <alignment horizontal="center" vertical="center"/>
      <protection locked="0"/>
    </xf>
    <xf numFmtId="0" fontId="85" fillId="5" borderId="125" xfId="5" applyFont="1" applyFill="1" applyBorder="1" applyAlignment="1" applyProtection="1">
      <alignment horizontal="center" vertical="center"/>
      <protection locked="0"/>
    </xf>
    <xf numFmtId="0" fontId="85" fillId="5" borderId="114" xfId="5" applyFont="1" applyFill="1" applyBorder="1" applyAlignment="1" applyProtection="1">
      <alignment horizontal="center" vertical="center"/>
      <protection locked="0"/>
    </xf>
    <xf numFmtId="0" fontId="85" fillId="5" borderId="113" xfId="5" applyFont="1" applyFill="1" applyBorder="1" applyAlignment="1" applyProtection="1">
      <alignment horizontal="center" vertical="center"/>
      <protection locked="0"/>
    </xf>
    <xf numFmtId="0" fontId="85" fillId="5" borderId="109" xfId="5" applyFont="1" applyFill="1" applyBorder="1" applyAlignment="1" applyProtection="1">
      <alignment horizontal="center" vertical="center"/>
      <protection locked="0"/>
    </xf>
    <xf numFmtId="0" fontId="85" fillId="5" borderId="112" xfId="5" applyFont="1" applyFill="1" applyBorder="1" applyAlignment="1" applyProtection="1">
      <alignment horizontal="center" vertical="center"/>
      <protection locked="0"/>
    </xf>
    <xf numFmtId="0" fontId="28" fillId="0" borderId="13" xfId="5" applyFont="1" applyBorder="1" applyAlignment="1">
      <alignment horizontal="center" vertical="center" wrapText="1"/>
    </xf>
    <xf numFmtId="0" fontId="28" fillId="0" borderId="28" xfId="5" applyFont="1" applyBorder="1" applyAlignment="1">
      <alignment horizontal="center" vertical="center" wrapText="1"/>
    </xf>
    <xf numFmtId="0" fontId="28" fillId="0" borderId="15" xfId="5" applyFont="1" applyBorder="1" applyAlignment="1">
      <alignment horizontal="center" vertical="center" wrapText="1"/>
    </xf>
    <xf numFmtId="0" fontId="85" fillId="0" borderId="23" xfId="5" applyFont="1" applyBorder="1" applyAlignment="1">
      <alignment horizontal="center" vertical="center"/>
    </xf>
    <xf numFmtId="0" fontId="85" fillId="0" borderId="34" xfId="5" applyFont="1" applyBorder="1" applyAlignment="1">
      <alignment horizontal="center" vertical="center"/>
    </xf>
    <xf numFmtId="0" fontId="85" fillId="0" borderId="0" xfId="5" applyFont="1" applyAlignment="1">
      <alignment horizontal="center" vertical="center"/>
    </xf>
    <xf numFmtId="0" fontId="85" fillId="0" borderId="4" xfId="5" applyFont="1" applyBorder="1" applyAlignment="1">
      <alignment horizontal="center" vertical="center"/>
    </xf>
    <xf numFmtId="0" fontId="85" fillId="0" borderId="42" xfId="5" applyFont="1" applyBorder="1" applyAlignment="1">
      <alignment horizontal="center" vertical="center"/>
    </xf>
    <xf numFmtId="0" fontId="85" fillId="0" borderId="43" xfId="5" applyFont="1" applyBorder="1" applyAlignment="1">
      <alignment horizontal="center" vertical="center"/>
    </xf>
    <xf numFmtId="0" fontId="85" fillId="0" borderId="24" xfId="5" applyFont="1" applyBorder="1" applyAlignment="1">
      <alignment horizontal="center" vertical="center"/>
    </xf>
    <xf numFmtId="0" fontId="85" fillId="4" borderId="150" xfId="5" applyFont="1" applyFill="1" applyBorder="1" applyAlignment="1" applyProtection="1">
      <alignment horizontal="center" vertical="center"/>
      <protection locked="0"/>
    </xf>
    <xf numFmtId="0" fontId="85" fillId="4" borderId="149" xfId="5" applyFont="1" applyFill="1" applyBorder="1" applyAlignment="1" applyProtection="1">
      <alignment horizontal="center" vertical="center"/>
      <protection locked="0"/>
    </xf>
    <xf numFmtId="0" fontId="85" fillId="5" borderId="146" xfId="5" applyFont="1" applyFill="1" applyBorder="1" applyAlignment="1" applyProtection="1">
      <alignment horizontal="center" vertical="center"/>
      <protection locked="0"/>
    </xf>
    <xf numFmtId="0" fontId="85" fillId="5" borderId="148" xfId="5" applyFont="1" applyFill="1" applyBorder="1" applyAlignment="1" applyProtection="1">
      <alignment horizontal="center" vertical="center"/>
      <protection locked="0"/>
    </xf>
    <xf numFmtId="0" fontId="88" fillId="2" borderId="6" xfId="5" applyFont="1" applyFill="1" applyBorder="1" applyAlignment="1">
      <alignment horizontal="center" vertical="center"/>
    </xf>
    <xf numFmtId="0" fontId="80" fillId="2" borderId="0" xfId="5" applyFont="1" applyFill="1" applyAlignment="1">
      <alignment horizontal="left" vertical="center" indent="1"/>
    </xf>
    <xf numFmtId="0" fontId="1" fillId="2" borderId="13" xfId="5" applyFill="1" applyBorder="1" applyAlignment="1">
      <alignment horizontal="center" vertical="center"/>
    </xf>
    <xf numFmtId="0" fontId="1" fillId="2" borderId="28" xfId="5" applyFill="1" applyBorder="1" applyAlignment="1">
      <alignment horizontal="center" vertical="center"/>
    </xf>
    <xf numFmtId="0" fontId="1" fillId="2" borderId="15" xfId="5" applyFill="1" applyBorder="1" applyAlignment="1">
      <alignment horizontal="center" vertical="center"/>
    </xf>
    <xf numFmtId="0" fontId="44" fillId="0" borderId="36" xfId="0" applyFont="1" applyBorder="1" applyAlignment="1">
      <alignment vertical="center"/>
    </xf>
    <xf numFmtId="0" fontId="60" fillId="2" borderId="27" xfId="0" applyFont="1" applyFill="1" applyBorder="1" applyAlignment="1">
      <alignment vertical="center"/>
    </xf>
    <xf numFmtId="49" fontId="60" fillId="2" borderId="36" xfId="0" applyNumberFormat="1" applyFont="1" applyFill="1" applyBorder="1" applyAlignment="1">
      <alignment horizontal="center" vertical="center"/>
    </xf>
    <xf numFmtId="0" fontId="60" fillId="2" borderId="36" xfId="0" applyFont="1" applyFill="1" applyBorder="1" applyAlignment="1">
      <alignment horizontal="center" vertical="center"/>
    </xf>
    <xf numFmtId="0" fontId="60" fillId="0" borderId="36" xfId="0" applyFont="1" applyBorder="1" applyAlignment="1">
      <alignment vertical="center"/>
    </xf>
    <xf numFmtId="0" fontId="123" fillId="0" borderId="41" xfId="0" applyFont="1" applyBorder="1" applyAlignment="1">
      <alignment horizontal="left" vertical="center"/>
    </xf>
    <xf numFmtId="0" fontId="44" fillId="0" borderId="37" xfId="0" applyFont="1" applyBorder="1" applyAlignment="1">
      <alignment horizontal="left" vertical="center"/>
    </xf>
    <xf numFmtId="0" fontId="44" fillId="0" borderId="19" xfId="0" applyFont="1" applyBorder="1" applyAlignment="1">
      <alignment horizontal="left" vertical="center"/>
    </xf>
    <xf numFmtId="0" fontId="44" fillId="0" borderId="40" xfId="0" applyFont="1" applyBorder="1" applyAlignment="1">
      <alignment horizontal="left" vertical="center"/>
    </xf>
    <xf numFmtId="0" fontId="44" fillId="0" borderId="22" xfId="0" applyFont="1" applyBorder="1" applyAlignment="1">
      <alignment horizontal="left" vertical="center"/>
    </xf>
  </cellXfs>
  <cellStyles count="7">
    <cellStyle name="桁区切り 2" xfId="6" xr:uid="{00000000-0005-0000-0000-000000000000}"/>
    <cellStyle name="標準" xfId="0" builtinId="0"/>
    <cellStyle name="標準 2" xfId="1" xr:uid="{00000000-0005-0000-0000-000002000000}"/>
    <cellStyle name="標準 2 2" xfId="2" xr:uid="{00000000-0005-0000-0000-000003000000}"/>
    <cellStyle name="標準 3" xfId="3" xr:uid="{00000000-0005-0000-0000-000004000000}"/>
    <cellStyle name="標準 4" xfId="4" xr:uid="{00000000-0005-0000-0000-000005000000}"/>
    <cellStyle name="標準 5" xfId="5" xr:uid="{00000000-0005-0000-0000-000006000000}"/>
  </cellStyles>
  <dxfs count="254">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15</xdr:col>
      <xdr:colOff>180975</xdr:colOff>
      <xdr:row>96</xdr:row>
      <xdr:rowOff>9525</xdr:rowOff>
    </xdr:from>
    <xdr:to>
      <xdr:col>18</xdr:col>
      <xdr:colOff>9525</xdr:colOff>
      <xdr:row>96</xdr:row>
      <xdr:rowOff>161925</xdr:rowOff>
    </xdr:to>
    <xdr:sp macro="" textlink="">
      <xdr:nvSpPr>
        <xdr:cNvPr id="68104" name="AutoShape 160">
          <a:extLst>
            <a:ext uri="{FF2B5EF4-FFF2-40B4-BE49-F238E27FC236}">
              <a16:creationId xmlns:a16="http://schemas.microsoft.com/office/drawing/2014/main" id="{00000000-0008-0000-0000-0000080A0100}"/>
            </a:ext>
          </a:extLst>
        </xdr:cNvPr>
        <xdr:cNvSpPr>
          <a:spLocks noChangeArrowheads="1"/>
        </xdr:cNvSpPr>
      </xdr:nvSpPr>
      <xdr:spPr bwMode="auto">
        <a:xfrm flipH="1">
          <a:off x="2981325" y="21850350"/>
          <a:ext cx="371475" cy="152400"/>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34</xdr:col>
      <xdr:colOff>133350</xdr:colOff>
      <xdr:row>314</xdr:row>
      <xdr:rowOff>28575</xdr:rowOff>
    </xdr:from>
    <xdr:to>
      <xdr:col>34</xdr:col>
      <xdr:colOff>133350</xdr:colOff>
      <xdr:row>315</xdr:row>
      <xdr:rowOff>180975</xdr:rowOff>
    </xdr:to>
    <xdr:sp macro="" textlink="">
      <xdr:nvSpPr>
        <xdr:cNvPr id="68105" name="Line 401">
          <a:extLst>
            <a:ext uri="{FF2B5EF4-FFF2-40B4-BE49-F238E27FC236}">
              <a16:creationId xmlns:a16="http://schemas.microsoft.com/office/drawing/2014/main" id="{00000000-0008-0000-0000-0000090A0100}"/>
            </a:ext>
          </a:extLst>
        </xdr:cNvPr>
        <xdr:cNvSpPr>
          <a:spLocks noChangeShapeType="1"/>
        </xdr:cNvSpPr>
      </xdr:nvSpPr>
      <xdr:spPr bwMode="auto">
        <a:xfrm>
          <a:off x="6372225" y="66684525"/>
          <a:ext cx="0" cy="3429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38099</xdr:colOff>
      <xdr:row>353</xdr:row>
      <xdr:rowOff>133350</xdr:rowOff>
    </xdr:from>
    <xdr:to>
      <xdr:col>31</xdr:col>
      <xdr:colOff>114300</xdr:colOff>
      <xdr:row>355</xdr:row>
      <xdr:rowOff>161925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85774" y="81200625"/>
          <a:ext cx="5314951" cy="504825"/>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200"/>
            </a:lnSpc>
          </a:pPr>
          <a:r>
            <a:rPr kumimoji="1" lang="ja-JP" altLang="en-US" sz="1000" b="0">
              <a:solidFill>
                <a:sysClr val="windowText" lastClr="000000"/>
              </a:solidFill>
              <a:latin typeface="ＭＳ 明朝" pitchFamily="17" charset="-128"/>
              <a:ea typeface="ＭＳ 明朝" pitchFamily="17" charset="-128"/>
            </a:rPr>
            <a:t>養介護施設従事者等の行う次の行為が該当する</a:t>
          </a:r>
          <a:endParaRPr kumimoji="1" lang="en-US" altLang="ja-JP" sz="1000" b="0">
            <a:solidFill>
              <a:sysClr val="windowText" lastClr="000000"/>
            </a:solidFill>
            <a:latin typeface="ＭＳ 明朝" pitchFamily="17" charset="-128"/>
            <a:ea typeface="ＭＳ 明朝" pitchFamily="17" charset="-128"/>
          </a:endParaRPr>
        </a:p>
        <a:p>
          <a:pPr algn="l">
            <a:lnSpc>
              <a:spcPts val="1200"/>
            </a:lnSpc>
          </a:pPr>
          <a:r>
            <a:rPr lang="ja-JP" altLang="ja-JP" sz="1000" b="0">
              <a:solidFill>
                <a:sysClr val="windowText" lastClr="000000"/>
              </a:solidFill>
              <a:latin typeface="ＭＳ 明朝" pitchFamily="17" charset="-128"/>
              <a:ea typeface="ＭＳ 明朝" pitchFamily="17" charset="-128"/>
              <a:cs typeface="+mn-cs"/>
            </a:rPr>
            <a:t>・身体的虐待　・養護を著しく怠ること　・心理的虐待　・性的虐待　・経済的虐待</a:t>
          </a:r>
          <a:endParaRPr kumimoji="1" lang="ja-JP" altLang="en-US" sz="1000" b="0">
            <a:solidFill>
              <a:sysClr val="windowText" lastClr="000000"/>
            </a:solidFill>
            <a:latin typeface="ＭＳ 明朝" pitchFamily="17" charset="-128"/>
            <a:ea typeface="ＭＳ 明朝" pitchFamily="17" charset="-128"/>
          </a:endParaRPr>
        </a:p>
      </xdr:txBody>
    </xdr:sp>
    <xdr:clientData/>
  </xdr:twoCellAnchor>
  <xdr:twoCellAnchor>
    <xdr:from>
      <xdr:col>34</xdr:col>
      <xdr:colOff>47625</xdr:colOff>
      <xdr:row>350</xdr:row>
      <xdr:rowOff>0</xdr:rowOff>
    </xdr:from>
    <xdr:to>
      <xdr:col>34</xdr:col>
      <xdr:colOff>47625</xdr:colOff>
      <xdr:row>351</xdr:row>
      <xdr:rowOff>209550</xdr:rowOff>
    </xdr:to>
    <xdr:sp macro="" textlink="">
      <xdr:nvSpPr>
        <xdr:cNvPr id="68107" name="Line 575">
          <a:extLst>
            <a:ext uri="{FF2B5EF4-FFF2-40B4-BE49-F238E27FC236}">
              <a16:creationId xmlns:a16="http://schemas.microsoft.com/office/drawing/2014/main" id="{00000000-0008-0000-0000-00000B0A0100}"/>
            </a:ext>
          </a:extLst>
        </xdr:cNvPr>
        <xdr:cNvSpPr>
          <a:spLocks noChangeShapeType="1"/>
        </xdr:cNvSpPr>
      </xdr:nvSpPr>
      <xdr:spPr bwMode="auto">
        <a:xfrm>
          <a:off x="6286500" y="73742550"/>
          <a:ext cx="0" cy="3333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66675</xdr:colOff>
      <xdr:row>403</xdr:row>
      <xdr:rowOff>0</xdr:rowOff>
    </xdr:from>
    <xdr:to>
      <xdr:col>31</xdr:col>
      <xdr:colOff>95250</xdr:colOff>
      <xdr:row>404</xdr:row>
      <xdr:rowOff>266700</xdr:rowOff>
    </xdr:to>
    <xdr:sp macro="" textlink="">
      <xdr:nvSpPr>
        <xdr:cNvPr id="31319" name="正方形/長方形 36">
          <a:extLst>
            <a:ext uri="{FF2B5EF4-FFF2-40B4-BE49-F238E27FC236}">
              <a16:creationId xmlns:a16="http://schemas.microsoft.com/office/drawing/2014/main" id="{00000000-0008-0000-0000-0000577A0000}"/>
            </a:ext>
          </a:extLst>
        </xdr:cNvPr>
        <xdr:cNvSpPr>
          <a:spLocks noChangeArrowheads="1"/>
        </xdr:cNvSpPr>
      </xdr:nvSpPr>
      <xdr:spPr bwMode="auto">
        <a:xfrm>
          <a:off x="514350" y="93059250"/>
          <a:ext cx="5276850" cy="476250"/>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lnSpc>
              <a:spcPts val="1100"/>
            </a:lnSpc>
            <a:defRPr sz="1000"/>
          </a:pPr>
          <a:r>
            <a:rPr lang="ja-JP" altLang="en-US" sz="1000" b="0" i="0" u="none" strike="noStrike" baseline="0">
              <a:solidFill>
                <a:srgbClr val="000000"/>
              </a:solidFill>
              <a:latin typeface="ＭＳ 明朝"/>
              <a:ea typeface="ＭＳ 明朝"/>
            </a:rPr>
            <a:t>・運営規程の概要  ・従業者の勤務体制  ・事故発生時の対応  ・苦情処理の体制</a:t>
          </a:r>
        </a:p>
        <a:p>
          <a:pPr algn="l" rtl="0">
            <a:lnSpc>
              <a:spcPts val="1000"/>
            </a:lnSpc>
            <a:defRPr sz="1000"/>
          </a:pPr>
          <a:r>
            <a:rPr lang="ja-JP" altLang="en-US" sz="1000" b="0" i="0" u="none" strike="noStrike" baseline="0">
              <a:solidFill>
                <a:srgbClr val="000000"/>
              </a:solidFill>
              <a:latin typeface="ＭＳ 明朝"/>
              <a:ea typeface="ＭＳ 明朝"/>
            </a:rPr>
            <a:t>・身体的拘束その他の入所者の行動を制限する行為を行う際の手続</a:t>
          </a:r>
          <a:endParaRPr lang="en-US" altLang="ja-JP" sz="1000" b="0" i="0" u="none" strike="noStrike" baseline="0">
            <a:solidFill>
              <a:srgbClr val="000000"/>
            </a:solidFill>
            <a:latin typeface="ＭＳ 明朝"/>
            <a:ea typeface="ＭＳ 明朝"/>
          </a:endParaRPr>
        </a:p>
        <a:p>
          <a:pPr algn="l" rtl="0">
            <a:lnSpc>
              <a:spcPts val="1000"/>
            </a:lnSpc>
            <a:defRPr sz="1000"/>
          </a:pPr>
          <a:r>
            <a:rPr lang="ja-JP" altLang="en-US" sz="1000" b="0" i="0" u="none" strike="noStrike" baseline="0">
              <a:solidFill>
                <a:srgbClr val="000000"/>
              </a:solidFill>
              <a:latin typeface="ＭＳ 明朝"/>
              <a:ea typeface="ＭＳ 明朝"/>
            </a:rPr>
            <a:t>・その他入所申込者がサービスを選択するために必要な重要事項</a:t>
          </a:r>
          <a:endParaRPr lang="ja-JP" altLang="en-US"/>
        </a:p>
      </xdr:txBody>
    </xdr:sp>
    <xdr:clientData/>
  </xdr:twoCellAnchor>
  <xdr:twoCellAnchor>
    <xdr:from>
      <xdr:col>2</xdr:col>
      <xdr:colOff>38100</xdr:colOff>
      <xdr:row>487</xdr:row>
      <xdr:rowOff>123825</xdr:rowOff>
    </xdr:from>
    <xdr:to>
      <xdr:col>31</xdr:col>
      <xdr:colOff>114300</xdr:colOff>
      <xdr:row>489</xdr:row>
      <xdr:rowOff>219075</xdr:rowOff>
    </xdr:to>
    <xdr:sp macro="" textlink="">
      <xdr:nvSpPr>
        <xdr:cNvPr id="31320" name="正方形/長方形 26">
          <a:extLst>
            <a:ext uri="{FF2B5EF4-FFF2-40B4-BE49-F238E27FC236}">
              <a16:creationId xmlns:a16="http://schemas.microsoft.com/office/drawing/2014/main" id="{00000000-0008-0000-0000-0000587A0000}"/>
            </a:ext>
          </a:extLst>
        </xdr:cNvPr>
        <xdr:cNvSpPr>
          <a:spLocks noChangeArrowheads="1"/>
        </xdr:cNvSpPr>
      </xdr:nvSpPr>
      <xdr:spPr bwMode="auto">
        <a:xfrm>
          <a:off x="485775" y="108632625"/>
          <a:ext cx="5324475" cy="514350"/>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defRPr sz="1000"/>
          </a:pPr>
          <a:r>
            <a:rPr lang="ja-JP" altLang="en-US" sz="1000" b="0" i="0" u="none" strike="noStrike" baseline="0">
              <a:solidFill>
                <a:srgbClr val="000000"/>
              </a:solidFill>
              <a:latin typeface="ＭＳ 明朝"/>
              <a:ea typeface="ＭＳ 明朝"/>
            </a:rPr>
            <a:t>施設医師の指示等により他の医療機関を受診する場合は、介護保健施設サービスの一環として施設が対応する必要があるため、原則として施設職員が付き添いをすると考えます。</a:t>
          </a:r>
          <a:endParaRPr lang="ja-JP" altLang="en-US"/>
        </a:p>
      </xdr:txBody>
    </xdr:sp>
    <xdr:clientData/>
  </xdr:twoCellAnchor>
  <xdr:twoCellAnchor>
    <xdr:from>
      <xdr:col>2</xdr:col>
      <xdr:colOff>38100</xdr:colOff>
      <xdr:row>504</xdr:row>
      <xdr:rowOff>142875</xdr:rowOff>
    </xdr:from>
    <xdr:to>
      <xdr:col>31</xdr:col>
      <xdr:colOff>123825</xdr:colOff>
      <xdr:row>506</xdr:row>
      <xdr:rowOff>133350</xdr:rowOff>
    </xdr:to>
    <xdr:sp macro="" textlink="">
      <xdr:nvSpPr>
        <xdr:cNvPr id="31321" name="正方形/長方形 27">
          <a:extLst>
            <a:ext uri="{FF2B5EF4-FFF2-40B4-BE49-F238E27FC236}">
              <a16:creationId xmlns:a16="http://schemas.microsoft.com/office/drawing/2014/main" id="{00000000-0008-0000-0000-0000597A0000}"/>
            </a:ext>
          </a:extLst>
        </xdr:cNvPr>
        <xdr:cNvSpPr>
          <a:spLocks noChangeArrowheads="1"/>
        </xdr:cNvSpPr>
      </xdr:nvSpPr>
      <xdr:spPr bwMode="auto">
        <a:xfrm>
          <a:off x="485775" y="112728375"/>
          <a:ext cx="5334000" cy="409575"/>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lnSpc>
              <a:spcPts val="1000"/>
            </a:lnSpc>
            <a:defRPr sz="1000"/>
          </a:pPr>
          <a:r>
            <a:rPr lang="ja-JP" altLang="en-US" sz="1000" b="0" i="0" u="none" strike="noStrike" baseline="0">
              <a:solidFill>
                <a:srgbClr val="000000"/>
              </a:solidFill>
              <a:latin typeface="ＭＳ 明朝"/>
              <a:ea typeface="ＭＳ 明朝"/>
            </a:rPr>
            <a:t>リハビリテーション実施計画に相当する内容を施設サービス計画の中に記載する場合は、その記載をもってリハビリテーション実施計画の作成に代えることができます。</a:t>
          </a:r>
          <a:endParaRPr lang="ja-JP" altLang="en-US"/>
        </a:p>
      </xdr:txBody>
    </xdr:sp>
    <xdr:clientData/>
  </xdr:twoCellAnchor>
  <xdr:twoCellAnchor>
    <xdr:from>
      <xdr:col>2</xdr:col>
      <xdr:colOff>57150</xdr:colOff>
      <xdr:row>549</xdr:row>
      <xdr:rowOff>161924</xdr:rowOff>
    </xdr:from>
    <xdr:to>
      <xdr:col>31</xdr:col>
      <xdr:colOff>114300</xdr:colOff>
      <xdr:row>553</xdr:row>
      <xdr:rowOff>66674</xdr:rowOff>
    </xdr:to>
    <xdr:sp macro="" textlink="">
      <xdr:nvSpPr>
        <xdr:cNvPr id="31322" name="正方形/長方形 28">
          <a:extLst>
            <a:ext uri="{FF2B5EF4-FFF2-40B4-BE49-F238E27FC236}">
              <a16:creationId xmlns:a16="http://schemas.microsoft.com/office/drawing/2014/main" id="{00000000-0008-0000-0000-00005A7A0000}"/>
            </a:ext>
          </a:extLst>
        </xdr:cNvPr>
        <xdr:cNvSpPr>
          <a:spLocks noChangeArrowheads="1"/>
        </xdr:cNvSpPr>
      </xdr:nvSpPr>
      <xdr:spPr bwMode="auto">
        <a:xfrm>
          <a:off x="504825" y="116471699"/>
          <a:ext cx="5305425" cy="695325"/>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lnSpc>
              <a:spcPts val="1200"/>
            </a:lnSpc>
            <a:defRPr sz="1000"/>
          </a:pPr>
          <a:r>
            <a:rPr lang="ja-JP" altLang="en-US" sz="1000" b="0" i="0" u="none" strike="noStrike" baseline="0">
              <a:solidFill>
                <a:srgbClr val="000000"/>
              </a:solidFill>
              <a:latin typeface="ＭＳ 明朝"/>
              <a:ea typeface="ＭＳ 明朝"/>
            </a:rPr>
            <a:t>体制の整備とは次のようなものが考えられます。</a:t>
          </a:r>
        </a:p>
        <a:p>
          <a:pPr algn="l" rtl="0">
            <a:lnSpc>
              <a:spcPts val="1100"/>
            </a:lnSpc>
            <a:defRPr sz="1000"/>
          </a:pPr>
          <a:r>
            <a:rPr lang="ja-JP" altLang="en-US" sz="1000" b="0" i="0" u="none" strike="noStrike" baseline="0">
              <a:solidFill>
                <a:srgbClr val="000000"/>
              </a:solidFill>
              <a:latin typeface="ＭＳ 明朝"/>
              <a:ea typeface="ＭＳ 明朝"/>
            </a:rPr>
            <a:t>・ハイリスク者に対する褥瘡予防計画の作成、実践、評価</a:t>
          </a:r>
        </a:p>
        <a:p>
          <a:pPr algn="l" rtl="0">
            <a:lnSpc>
              <a:spcPts val="1200"/>
            </a:lnSpc>
            <a:defRPr sz="1000"/>
          </a:pPr>
          <a:r>
            <a:rPr lang="ja-JP" altLang="en-US" sz="1000" b="0" i="0" u="none" strike="noStrike" baseline="0">
              <a:solidFill>
                <a:srgbClr val="000000"/>
              </a:solidFill>
              <a:latin typeface="ＭＳ 明朝"/>
              <a:ea typeface="ＭＳ 明朝"/>
            </a:rPr>
            <a:t>・褥瘡予防対策担当者、チームの設置　　</a:t>
          </a:r>
        </a:p>
        <a:p>
          <a:pPr algn="l" rtl="0">
            <a:lnSpc>
              <a:spcPts val="1100"/>
            </a:lnSpc>
            <a:defRPr sz="1000"/>
          </a:pPr>
          <a:r>
            <a:rPr lang="ja-JP" altLang="en-US" sz="1000" b="0" i="0" u="none" strike="noStrike" baseline="0">
              <a:solidFill>
                <a:srgbClr val="000000"/>
              </a:solidFill>
              <a:latin typeface="ＭＳ 明朝"/>
              <a:ea typeface="ＭＳ 明朝"/>
            </a:rPr>
            <a:t>・褥瘡対策のための指針の整備</a:t>
          </a:r>
        </a:p>
        <a:p>
          <a:pPr algn="l" rtl="0">
            <a:lnSpc>
              <a:spcPts val="1100"/>
            </a:lnSpc>
            <a:defRPr sz="1000"/>
          </a:pPr>
          <a:r>
            <a:rPr lang="ja-JP" altLang="en-US" sz="1000" b="0" i="0" u="none" strike="noStrike" baseline="0">
              <a:solidFill>
                <a:srgbClr val="000000"/>
              </a:solidFill>
              <a:latin typeface="ＭＳ 明朝"/>
              <a:ea typeface="ＭＳ 明朝"/>
            </a:rPr>
            <a:t>・褥瘡対策に関する職員教育</a:t>
          </a:r>
          <a:endParaRPr lang="ja-JP" altLang="en-US"/>
        </a:p>
      </xdr:txBody>
    </xdr:sp>
    <xdr:clientData/>
  </xdr:twoCellAnchor>
  <xdr:twoCellAnchor>
    <xdr:from>
      <xdr:col>2</xdr:col>
      <xdr:colOff>38100</xdr:colOff>
      <xdr:row>561</xdr:row>
      <xdr:rowOff>171450</xdr:rowOff>
    </xdr:from>
    <xdr:to>
      <xdr:col>31</xdr:col>
      <xdr:colOff>123825</xdr:colOff>
      <xdr:row>563</xdr:row>
      <xdr:rowOff>161925</xdr:rowOff>
    </xdr:to>
    <xdr:sp macro="" textlink="">
      <xdr:nvSpPr>
        <xdr:cNvPr id="31323" name="正方形/長方形 30">
          <a:extLst>
            <a:ext uri="{FF2B5EF4-FFF2-40B4-BE49-F238E27FC236}">
              <a16:creationId xmlns:a16="http://schemas.microsoft.com/office/drawing/2014/main" id="{00000000-0008-0000-0000-00005B7A0000}"/>
            </a:ext>
          </a:extLst>
        </xdr:cNvPr>
        <xdr:cNvSpPr>
          <a:spLocks noChangeArrowheads="1"/>
        </xdr:cNvSpPr>
      </xdr:nvSpPr>
      <xdr:spPr bwMode="auto">
        <a:xfrm>
          <a:off x="485775" y="118443375"/>
          <a:ext cx="5334000" cy="409575"/>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lnSpc>
              <a:spcPts val="1000"/>
            </a:lnSpc>
            <a:defRPr sz="1000"/>
          </a:pPr>
          <a:r>
            <a:rPr lang="ja-JP" altLang="en-US" sz="1000" b="0" i="0" u="none" strike="noStrike" baseline="0">
              <a:solidFill>
                <a:srgbClr val="000000"/>
              </a:solidFill>
              <a:latin typeface="ＭＳ 明朝"/>
              <a:ea typeface="ＭＳ 明朝"/>
            </a:rPr>
            <a:t>ここでいう「日常生活における家事」とは、食事の簡単な下準備や配膳、後片づけ、清掃やゴミ出しなど、多様なものが考えられます。</a:t>
          </a:r>
          <a:endParaRPr lang="ja-JP" altLang="en-US"/>
        </a:p>
      </xdr:txBody>
    </xdr:sp>
    <xdr:clientData/>
  </xdr:twoCellAnchor>
  <xdr:twoCellAnchor>
    <xdr:from>
      <xdr:col>2</xdr:col>
      <xdr:colOff>47625</xdr:colOff>
      <xdr:row>623</xdr:row>
      <xdr:rowOff>202264</xdr:rowOff>
    </xdr:from>
    <xdr:to>
      <xdr:col>31</xdr:col>
      <xdr:colOff>57150</xdr:colOff>
      <xdr:row>631</xdr:row>
      <xdr:rowOff>94127</xdr:rowOff>
    </xdr:to>
    <xdr:sp macro="" textlink="">
      <xdr:nvSpPr>
        <xdr:cNvPr id="31325" name="正方形/長方形 32">
          <a:extLst>
            <a:ext uri="{FF2B5EF4-FFF2-40B4-BE49-F238E27FC236}">
              <a16:creationId xmlns:a16="http://schemas.microsoft.com/office/drawing/2014/main" id="{00000000-0008-0000-0000-00005D7A0000}"/>
            </a:ext>
          </a:extLst>
        </xdr:cNvPr>
        <xdr:cNvSpPr>
          <a:spLocks noChangeArrowheads="1"/>
        </xdr:cNvSpPr>
      </xdr:nvSpPr>
      <xdr:spPr bwMode="auto">
        <a:xfrm>
          <a:off x="495860" y="134885764"/>
          <a:ext cx="5209055" cy="1382245"/>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lnSpc>
              <a:spcPts val="1200"/>
            </a:lnSpc>
            <a:defRPr sz="1000"/>
          </a:pPr>
          <a:r>
            <a:rPr lang="ja-JP" altLang="en-US" sz="1000" b="0" i="0" u="none" strike="noStrike" baseline="0">
              <a:solidFill>
                <a:srgbClr val="000000"/>
              </a:solidFill>
              <a:latin typeface="ＭＳ 明朝"/>
              <a:ea typeface="ＭＳ 明朝"/>
            </a:rPr>
            <a:t>・施設の目的及び運営の方針　</a:t>
          </a:r>
        </a:p>
        <a:p>
          <a:pPr algn="l" rtl="0">
            <a:lnSpc>
              <a:spcPts val="1200"/>
            </a:lnSpc>
            <a:defRPr sz="1000"/>
          </a:pPr>
          <a:r>
            <a:rPr lang="ja-JP" altLang="en-US" sz="1000" b="0" i="0" u="none" strike="noStrike" baseline="0">
              <a:solidFill>
                <a:srgbClr val="000000"/>
              </a:solidFill>
              <a:latin typeface="ＭＳ 明朝"/>
              <a:ea typeface="ＭＳ 明朝"/>
            </a:rPr>
            <a:t>・従業者の職種、員数及び職務の内容</a:t>
          </a:r>
        </a:p>
        <a:p>
          <a:pPr algn="l" rtl="0">
            <a:lnSpc>
              <a:spcPts val="1200"/>
            </a:lnSpc>
            <a:defRPr sz="1000"/>
          </a:pPr>
          <a:r>
            <a:rPr lang="ja-JP" altLang="en-US" sz="1000" b="0" i="0" u="none" strike="noStrike" baseline="0">
              <a:solidFill>
                <a:srgbClr val="000000"/>
              </a:solidFill>
              <a:latin typeface="ＭＳ 明朝"/>
              <a:ea typeface="ＭＳ 明朝"/>
            </a:rPr>
            <a:t>・入所定員（ユニット型の場合は、ユニットの数及びユニットごとの入居定員）</a:t>
          </a:r>
        </a:p>
        <a:p>
          <a:pPr algn="l" rtl="0">
            <a:lnSpc>
              <a:spcPts val="1200"/>
            </a:lnSpc>
            <a:defRPr sz="1000"/>
          </a:pPr>
          <a:r>
            <a:rPr lang="ja-JP" altLang="en-US" sz="1000" b="0" i="0" u="none" strike="noStrike" baseline="0">
              <a:solidFill>
                <a:srgbClr val="000000"/>
              </a:solidFill>
              <a:latin typeface="ＭＳ 明朝"/>
              <a:ea typeface="ＭＳ 明朝"/>
            </a:rPr>
            <a:t>・介護保健施設サービスの内容及び利用料、その他費用の額</a:t>
          </a:r>
        </a:p>
        <a:p>
          <a:pPr algn="l" rtl="0">
            <a:lnSpc>
              <a:spcPts val="1100"/>
            </a:lnSpc>
            <a:defRPr sz="1000"/>
          </a:pPr>
          <a:r>
            <a:rPr lang="ja-JP" altLang="en-US" sz="1000" b="0" i="0" u="none" strike="noStrike" baseline="0">
              <a:solidFill>
                <a:srgbClr val="000000"/>
              </a:solidFill>
              <a:latin typeface="ＭＳ 明朝"/>
              <a:ea typeface="ＭＳ 明朝"/>
            </a:rPr>
            <a:t>・施設利用に当たっての留意事項（入所生活上のルール、設備の利用上の留意事項等）　</a:t>
          </a:r>
        </a:p>
        <a:p>
          <a:pPr algn="l" rtl="0">
            <a:lnSpc>
              <a:spcPts val="1200"/>
            </a:lnSpc>
            <a:defRPr sz="1000"/>
          </a:pPr>
          <a:r>
            <a:rPr lang="ja-JP" altLang="en-US" sz="1000" b="0" i="0" u="none" strike="noStrike" baseline="0">
              <a:solidFill>
                <a:srgbClr val="000000"/>
              </a:solidFill>
              <a:latin typeface="ＭＳ 明朝"/>
              <a:ea typeface="ＭＳ 明朝"/>
            </a:rPr>
            <a:t>・非常災害対策（非常災害に関する具体的計画）</a:t>
          </a:r>
          <a:endParaRPr lang="en-US" altLang="ja-JP" sz="1000" b="0" i="0" u="none" strike="noStrike" baseline="0">
            <a:solidFill>
              <a:srgbClr val="000000"/>
            </a:solidFill>
            <a:latin typeface="ＭＳ 明朝"/>
            <a:ea typeface="ＭＳ 明朝"/>
          </a:endParaRPr>
        </a:p>
        <a:p>
          <a:pPr algn="l" rtl="0">
            <a:lnSpc>
              <a:spcPts val="1200"/>
            </a:lnSpc>
            <a:defRPr sz="1000"/>
          </a:pPr>
          <a:r>
            <a:rPr lang="ja-JP" altLang="en-US" sz="1000" b="0" i="0" u="none" strike="noStrike" baseline="0">
              <a:solidFill>
                <a:srgbClr val="000000"/>
              </a:solidFill>
              <a:latin typeface="ＭＳ 明朝"/>
              <a:ea typeface="ＭＳ 明朝"/>
            </a:rPr>
            <a:t>・虐待の防止のための措置に関する事項　　　　　　　　　　　　</a:t>
          </a:r>
        </a:p>
        <a:p>
          <a:pPr algn="l" rtl="0">
            <a:lnSpc>
              <a:spcPts val="1100"/>
            </a:lnSpc>
            <a:defRPr sz="1000"/>
          </a:pPr>
          <a:r>
            <a:rPr lang="ja-JP" altLang="en-US" sz="1000" b="0" i="0" u="none" strike="noStrike" baseline="0">
              <a:solidFill>
                <a:srgbClr val="000000"/>
              </a:solidFill>
              <a:latin typeface="ＭＳ 明朝"/>
              <a:ea typeface="ＭＳ 明朝"/>
            </a:rPr>
            <a:t>・その他施設の運営に関する重要事項（緊急やむを得ず身体的拘束を行う際の手続き、</a:t>
          </a:r>
          <a:endParaRPr lang="en-US" altLang="ja-JP" sz="1000" b="0" i="0" u="none" strike="noStrike" baseline="0">
            <a:solidFill>
              <a:srgbClr val="000000"/>
            </a:solidFill>
            <a:latin typeface="ＭＳ 明朝"/>
            <a:ea typeface="ＭＳ 明朝"/>
          </a:endParaRPr>
        </a:p>
        <a:p>
          <a:pPr algn="l" rtl="0">
            <a:lnSpc>
              <a:spcPts val="1100"/>
            </a:lnSpc>
            <a:defRPr sz="1000"/>
          </a:pPr>
          <a:r>
            <a:rPr lang="ja-JP" altLang="en-US" sz="1000" b="0" i="0" u="none" strike="noStrike" baseline="0">
              <a:solidFill>
                <a:srgbClr val="000000"/>
              </a:solidFill>
              <a:latin typeface="ＭＳ 明朝"/>
              <a:ea typeface="ＭＳ 明朝"/>
            </a:rPr>
            <a:t>　苦情・相談体制、事故発生時の対応、従業者の研修、従業者及び退職者の秘密保持）　</a:t>
          </a:r>
          <a:endParaRPr lang="ja-JP" altLang="en-US"/>
        </a:p>
      </xdr:txBody>
    </xdr:sp>
    <xdr:clientData/>
  </xdr:twoCellAnchor>
  <xdr:twoCellAnchor>
    <xdr:from>
      <xdr:col>2</xdr:col>
      <xdr:colOff>47625</xdr:colOff>
      <xdr:row>730</xdr:row>
      <xdr:rowOff>212911</xdr:rowOff>
    </xdr:from>
    <xdr:to>
      <xdr:col>31</xdr:col>
      <xdr:colOff>133350</xdr:colOff>
      <xdr:row>732</xdr:row>
      <xdr:rowOff>184336</xdr:rowOff>
    </xdr:to>
    <xdr:sp macro="" textlink="">
      <xdr:nvSpPr>
        <xdr:cNvPr id="31327" name="正方形/長方形 37">
          <a:extLst>
            <a:ext uri="{FF2B5EF4-FFF2-40B4-BE49-F238E27FC236}">
              <a16:creationId xmlns:a16="http://schemas.microsoft.com/office/drawing/2014/main" id="{00000000-0008-0000-0000-00005F7A0000}"/>
            </a:ext>
          </a:extLst>
        </xdr:cNvPr>
        <xdr:cNvSpPr>
          <a:spLocks noChangeArrowheads="1"/>
        </xdr:cNvSpPr>
      </xdr:nvSpPr>
      <xdr:spPr bwMode="auto">
        <a:xfrm>
          <a:off x="495860" y="155425587"/>
          <a:ext cx="5285255" cy="419661"/>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lnSpc>
              <a:spcPts val="1000"/>
            </a:lnSpc>
            <a:defRPr sz="1000"/>
          </a:pPr>
          <a:r>
            <a:rPr lang="ja-JP" altLang="en-US" sz="1000" b="0" i="0" u="none" strike="noStrike" baseline="0">
              <a:solidFill>
                <a:srgbClr val="000000"/>
              </a:solidFill>
              <a:latin typeface="ＭＳ 明朝"/>
              <a:ea typeface="ＭＳ 明朝"/>
            </a:rPr>
            <a:t>必要な措置とは、具体的には、秘密を保持すべき旨を従業者の雇用時等に取り決め（就業規則や雇用契約書等）、例えば違約金についての定めを置くこと等が考えられます。</a:t>
          </a:r>
          <a:endParaRPr lang="ja-JP" altLang="en-US"/>
        </a:p>
      </xdr:txBody>
    </xdr:sp>
    <xdr:clientData/>
  </xdr:twoCellAnchor>
  <xdr:twoCellAnchor>
    <xdr:from>
      <xdr:col>2</xdr:col>
      <xdr:colOff>45944</xdr:colOff>
      <xdr:row>737</xdr:row>
      <xdr:rowOff>118781</xdr:rowOff>
    </xdr:from>
    <xdr:to>
      <xdr:col>31</xdr:col>
      <xdr:colOff>103094</xdr:colOff>
      <xdr:row>740</xdr:row>
      <xdr:rowOff>118782</xdr:rowOff>
    </xdr:to>
    <xdr:sp macro="" textlink="">
      <xdr:nvSpPr>
        <xdr:cNvPr id="31328" name="正方形/長方形 38">
          <a:extLst>
            <a:ext uri="{FF2B5EF4-FFF2-40B4-BE49-F238E27FC236}">
              <a16:creationId xmlns:a16="http://schemas.microsoft.com/office/drawing/2014/main" id="{00000000-0008-0000-0000-0000607A0000}"/>
            </a:ext>
          </a:extLst>
        </xdr:cNvPr>
        <xdr:cNvSpPr>
          <a:spLocks noChangeArrowheads="1"/>
        </xdr:cNvSpPr>
      </xdr:nvSpPr>
      <xdr:spPr bwMode="auto">
        <a:xfrm>
          <a:off x="494179" y="156564105"/>
          <a:ext cx="5256680" cy="739589"/>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lnSpc>
              <a:spcPts val="1100"/>
            </a:lnSpc>
            <a:defRPr sz="1000"/>
          </a:pPr>
          <a:r>
            <a:rPr lang="ja-JP" altLang="en-US" sz="1000" b="0" i="0" u="none" strike="noStrike" baseline="0">
              <a:solidFill>
                <a:srgbClr val="000000"/>
              </a:solidFill>
              <a:latin typeface="ＭＳ 明朝"/>
              <a:ea typeface="ＭＳ 明朝"/>
            </a:rPr>
            <a:t>必要な措置とは、苦情を受け付けるための窓口を設置し、相談窓口（施設担当窓口・市町村窓口・国保連窓口）や苦情処理の体制及び手順等の施設における苦情処理を処理するための措置を明確にします。また、これらを入所者やその家族にサービスの内容を説明する文書に記載し、施設に掲示すること等があります。</a:t>
          </a:r>
          <a:endParaRPr lang="ja-JP" altLang="en-US"/>
        </a:p>
      </xdr:txBody>
    </xdr:sp>
    <xdr:clientData/>
  </xdr:twoCellAnchor>
  <xdr:twoCellAnchor>
    <xdr:from>
      <xdr:col>2</xdr:col>
      <xdr:colOff>36419</xdr:colOff>
      <xdr:row>746</xdr:row>
      <xdr:rowOff>259977</xdr:rowOff>
    </xdr:from>
    <xdr:to>
      <xdr:col>31</xdr:col>
      <xdr:colOff>131669</xdr:colOff>
      <xdr:row>749</xdr:row>
      <xdr:rowOff>28013</xdr:rowOff>
    </xdr:to>
    <xdr:sp macro="" textlink="">
      <xdr:nvSpPr>
        <xdr:cNvPr id="31329" name="正方形/長方形 39">
          <a:extLst>
            <a:ext uri="{FF2B5EF4-FFF2-40B4-BE49-F238E27FC236}">
              <a16:creationId xmlns:a16="http://schemas.microsoft.com/office/drawing/2014/main" id="{00000000-0008-0000-0000-0000617A0000}"/>
            </a:ext>
          </a:extLst>
        </xdr:cNvPr>
        <xdr:cNvSpPr>
          <a:spLocks noChangeArrowheads="1"/>
        </xdr:cNvSpPr>
      </xdr:nvSpPr>
      <xdr:spPr bwMode="auto">
        <a:xfrm>
          <a:off x="484654" y="154621006"/>
          <a:ext cx="5294780" cy="417978"/>
        </a:xfrm>
        <a:prstGeom prst="rect">
          <a:avLst/>
        </a:prstGeom>
        <a:solidFill>
          <a:srgbClr val="FFFFFF"/>
        </a:solidFill>
        <a:ln w="12700" algn="ctr">
          <a:solidFill>
            <a:srgbClr val="000000"/>
          </a:solidFill>
          <a:miter lim="800000"/>
          <a:headEnd/>
          <a:tailEnd/>
        </a:ln>
      </xdr:spPr>
      <xdr:txBody>
        <a:bodyPr vertOverflow="clip" wrap="square" lIns="27432" tIns="18288" rIns="0" bIns="18288" anchor="ctr"/>
        <a:lstStyle/>
        <a:p>
          <a:pPr algn="l" rtl="0">
            <a:lnSpc>
              <a:spcPts val="1000"/>
            </a:lnSpc>
            <a:defRPr sz="1000"/>
          </a:pPr>
          <a:r>
            <a:rPr lang="ja-JP" altLang="en-US" sz="1000" b="0" i="0" u="none" strike="noStrike" baseline="0">
              <a:solidFill>
                <a:srgbClr val="000000"/>
              </a:solidFill>
              <a:latin typeface="ＭＳ 明朝"/>
              <a:ea typeface="ＭＳ 明朝"/>
            </a:rPr>
            <a:t>市町村が実施する事業には、介護相談員派遣事業のほか、広く市町村が老人クラブ、婦人会その他の非営利団体や住民の協力を得て行う事業が含まれます。</a:t>
          </a:r>
          <a:endParaRPr lang="ja-JP" altLang="en-US"/>
        </a:p>
      </xdr:txBody>
    </xdr:sp>
    <xdr:clientData/>
  </xdr:twoCellAnchor>
  <xdr:twoCellAnchor>
    <xdr:from>
      <xdr:col>2</xdr:col>
      <xdr:colOff>68357</xdr:colOff>
      <xdr:row>753</xdr:row>
      <xdr:rowOff>98051</xdr:rowOff>
    </xdr:from>
    <xdr:to>
      <xdr:col>31</xdr:col>
      <xdr:colOff>96933</xdr:colOff>
      <xdr:row>760</xdr:row>
      <xdr:rowOff>212350</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16592" y="155859816"/>
          <a:ext cx="5228106" cy="160468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rtl="0">
            <a:lnSpc>
              <a:spcPts val="1200"/>
            </a:lnSpc>
            <a:defRPr sz="1000"/>
          </a:pPr>
          <a:r>
            <a:rPr lang="ja-JP" altLang="en-US" sz="1000" b="0" i="0" u="none" strike="noStrike" baseline="0">
              <a:solidFill>
                <a:srgbClr val="000000"/>
              </a:solidFill>
              <a:latin typeface="ＭＳ 明朝"/>
              <a:ea typeface="ＭＳ 明朝"/>
            </a:rPr>
            <a:t>指針には、次のような項目を盛り込みます。</a:t>
          </a:r>
        </a:p>
        <a:p>
          <a:pPr algn="l" rtl="0">
            <a:lnSpc>
              <a:spcPts val="1200"/>
            </a:lnSpc>
            <a:defRPr sz="1000"/>
          </a:pPr>
          <a:r>
            <a:rPr lang="ja-JP" altLang="en-US" sz="1000" b="0" i="0" u="none" strike="noStrike" baseline="0">
              <a:solidFill>
                <a:srgbClr val="000000"/>
              </a:solidFill>
              <a:latin typeface="ＭＳ 明朝"/>
              <a:ea typeface="ＭＳ 明朝"/>
            </a:rPr>
            <a:t>・施設における介護事故の防止に関する基本的考え方</a:t>
          </a:r>
        </a:p>
        <a:p>
          <a:pPr algn="l" rtl="0">
            <a:lnSpc>
              <a:spcPts val="1200"/>
            </a:lnSpc>
            <a:defRPr sz="1000"/>
          </a:pPr>
          <a:r>
            <a:rPr lang="ja-JP" altLang="en-US" sz="1000" b="0" i="0" u="none" strike="noStrike" baseline="0">
              <a:solidFill>
                <a:srgbClr val="000000"/>
              </a:solidFill>
              <a:latin typeface="ＭＳ 明朝"/>
              <a:ea typeface="ＭＳ 明朝"/>
            </a:rPr>
            <a:t>・介護事故の防止のための委員会その他施設内の組織に関する事項</a:t>
          </a:r>
        </a:p>
        <a:p>
          <a:pPr algn="l" rtl="0">
            <a:lnSpc>
              <a:spcPts val="1200"/>
            </a:lnSpc>
            <a:defRPr sz="1000"/>
          </a:pPr>
          <a:r>
            <a:rPr lang="ja-JP" altLang="en-US" sz="1000" b="0" i="0" u="none" strike="noStrike" baseline="0">
              <a:solidFill>
                <a:srgbClr val="000000"/>
              </a:solidFill>
              <a:latin typeface="ＭＳ 明朝"/>
              <a:ea typeface="ＭＳ 明朝"/>
            </a:rPr>
            <a:t>・介護事故の防止のための職員研修に関する基本方針</a:t>
          </a:r>
        </a:p>
        <a:p>
          <a:pPr algn="l" rtl="0">
            <a:lnSpc>
              <a:spcPts val="1200"/>
            </a:lnSpc>
            <a:defRPr sz="1000"/>
          </a:pPr>
          <a:r>
            <a:rPr lang="ja-JP" altLang="en-US" sz="1000" b="0" i="0" u="none" strike="noStrike" baseline="0">
              <a:solidFill>
                <a:srgbClr val="000000"/>
              </a:solidFill>
              <a:latin typeface="ＭＳ 明朝"/>
              <a:ea typeface="ＭＳ 明朝"/>
            </a:rPr>
            <a:t>・介護事故等の報告方法等の介護に係る安全の確保を目的とした改善のための方策に関　　　　</a:t>
          </a:r>
        </a:p>
        <a:p>
          <a:pPr algn="l" rtl="0">
            <a:lnSpc>
              <a:spcPts val="1200"/>
            </a:lnSpc>
            <a:defRPr sz="1000"/>
          </a:pPr>
          <a:r>
            <a:rPr lang="ja-JP" altLang="en-US" sz="1000" b="0" i="0" u="none" strike="noStrike" baseline="0">
              <a:solidFill>
                <a:srgbClr val="000000"/>
              </a:solidFill>
              <a:latin typeface="ＭＳ 明朝"/>
              <a:ea typeface="ＭＳ 明朝"/>
            </a:rPr>
            <a:t>　する基本方針　　　　　　　　　　　　</a:t>
          </a:r>
        </a:p>
        <a:p>
          <a:pPr algn="l" rtl="0">
            <a:lnSpc>
              <a:spcPts val="1200"/>
            </a:lnSpc>
            <a:defRPr sz="1000"/>
          </a:pPr>
          <a:r>
            <a:rPr lang="ja-JP" altLang="en-US" sz="1000" b="0" i="0" u="none" strike="noStrike" baseline="0">
              <a:solidFill>
                <a:srgbClr val="000000"/>
              </a:solidFill>
              <a:latin typeface="ＭＳ 明朝"/>
              <a:ea typeface="ＭＳ 明朝"/>
            </a:rPr>
            <a:t>・介護事故等発生時の対応に関する基本方針</a:t>
          </a:r>
        </a:p>
        <a:p>
          <a:pPr algn="l" rtl="0">
            <a:lnSpc>
              <a:spcPts val="1200"/>
            </a:lnSpc>
            <a:defRPr sz="1000"/>
          </a:pPr>
          <a:r>
            <a:rPr lang="ja-JP" altLang="en-US" sz="1000" b="0" i="0" u="none" strike="noStrike" baseline="0">
              <a:solidFill>
                <a:srgbClr val="000000"/>
              </a:solidFill>
              <a:latin typeface="ＭＳ 明朝"/>
              <a:ea typeface="ＭＳ 明朝"/>
            </a:rPr>
            <a:t>・入所者等に対する当該指針の閲覧に関する基本方針</a:t>
          </a:r>
        </a:p>
        <a:p>
          <a:pPr algn="l" rtl="0">
            <a:defRPr sz="1000"/>
          </a:pPr>
          <a:r>
            <a:rPr lang="ja-JP" altLang="en-US" sz="1000" b="0" i="0" u="none" strike="noStrike" baseline="0">
              <a:solidFill>
                <a:srgbClr val="000000"/>
              </a:solidFill>
              <a:latin typeface="ＭＳ 明朝"/>
              <a:ea typeface="ＭＳ 明朝"/>
            </a:rPr>
            <a:t>・その他、介護事故等の発生防止の推進のために必要な事項</a:t>
          </a:r>
          <a:endParaRPr lang="ja-JP" altLang="en-US"/>
        </a:p>
      </xdr:txBody>
    </xdr:sp>
    <xdr:clientData/>
  </xdr:twoCellAnchor>
  <xdr:twoCellAnchor>
    <xdr:from>
      <xdr:col>34</xdr:col>
      <xdr:colOff>104775</xdr:colOff>
      <xdr:row>821</xdr:row>
      <xdr:rowOff>9525</xdr:rowOff>
    </xdr:from>
    <xdr:to>
      <xdr:col>34</xdr:col>
      <xdr:colOff>104775</xdr:colOff>
      <xdr:row>823</xdr:row>
      <xdr:rowOff>9525</xdr:rowOff>
    </xdr:to>
    <xdr:sp macro="" textlink="">
      <xdr:nvSpPr>
        <xdr:cNvPr id="68120" name="Line 575">
          <a:extLst>
            <a:ext uri="{FF2B5EF4-FFF2-40B4-BE49-F238E27FC236}">
              <a16:creationId xmlns:a16="http://schemas.microsoft.com/office/drawing/2014/main" id="{00000000-0008-0000-0000-0000180A0100}"/>
            </a:ext>
          </a:extLst>
        </xdr:cNvPr>
        <xdr:cNvSpPr>
          <a:spLocks noChangeShapeType="1"/>
        </xdr:cNvSpPr>
      </xdr:nvSpPr>
      <xdr:spPr bwMode="auto">
        <a:xfrm>
          <a:off x="6343650" y="195662550"/>
          <a:ext cx="0" cy="3524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0</xdr:colOff>
      <xdr:row>102</xdr:row>
      <xdr:rowOff>0</xdr:rowOff>
    </xdr:from>
    <xdr:to>
      <xdr:col>18</xdr:col>
      <xdr:colOff>9525</xdr:colOff>
      <xdr:row>103</xdr:row>
      <xdr:rowOff>0</xdr:rowOff>
    </xdr:to>
    <xdr:sp macro="" textlink="">
      <xdr:nvSpPr>
        <xdr:cNvPr id="68121" name="AutoShape 160">
          <a:extLst>
            <a:ext uri="{FF2B5EF4-FFF2-40B4-BE49-F238E27FC236}">
              <a16:creationId xmlns:a16="http://schemas.microsoft.com/office/drawing/2014/main" id="{00000000-0008-0000-0000-0000190A0100}"/>
            </a:ext>
          </a:extLst>
        </xdr:cNvPr>
        <xdr:cNvSpPr>
          <a:spLocks noChangeArrowheads="1"/>
        </xdr:cNvSpPr>
      </xdr:nvSpPr>
      <xdr:spPr bwMode="auto">
        <a:xfrm flipH="1">
          <a:off x="2981325" y="22612350"/>
          <a:ext cx="371475" cy="190500"/>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16</xdr:col>
      <xdr:colOff>0</xdr:colOff>
      <xdr:row>127</xdr:row>
      <xdr:rowOff>0</xdr:rowOff>
    </xdr:from>
    <xdr:to>
      <xdr:col>18</xdr:col>
      <xdr:colOff>9525</xdr:colOff>
      <xdr:row>128</xdr:row>
      <xdr:rowOff>0</xdr:rowOff>
    </xdr:to>
    <xdr:sp macro="" textlink="">
      <xdr:nvSpPr>
        <xdr:cNvPr id="68122" name="AutoShape 160">
          <a:extLst>
            <a:ext uri="{FF2B5EF4-FFF2-40B4-BE49-F238E27FC236}">
              <a16:creationId xmlns:a16="http://schemas.microsoft.com/office/drawing/2014/main" id="{00000000-0008-0000-0000-00001A0A0100}"/>
            </a:ext>
          </a:extLst>
        </xdr:cNvPr>
        <xdr:cNvSpPr>
          <a:spLocks noChangeArrowheads="1"/>
        </xdr:cNvSpPr>
      </xdr:nvSpPr>
      <xdr:spPr bwMode="auto">
        <a:xfrm flipH="1">
          <a:off x="2981325" y="27670125"/>
          <a:ext cx="371475" cy="161925"/>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16</xdr:col>
      <xdr:colOff>0</xdr:colOff>
      <xdr:row>130</xdr:row>
      <xdr:rowOff>0</xdr:rowOff>
    </xdr:from>
    <xdr:to>
      <xdr:col>18</xdr:col>
      <xdr:colOff>9525</xdr:colOff>
      <xdr:row>131</xdr:row>
      <xdr:rowOff>0</xdr:rowOff>
    </xdr:to>
    <xdr:sp macro="" textlink="">
      <xdr:nvSpPr>
        <xdr:cNvPr id="68123" name="AutoShape 160">
          <a:extLst>
            <a:ext uri="{FF2B5EF4-FFF2-40B4-BE49-F238E27FC236}">
              <a16:creationId xmlns:a16="http://schemas.microsoft.com/office/drawing/2014/main" id="{00000000-0008-0000-0000-00001B0A0100}"/>
            </a:ext>
          </a:extLst>
        </xdr:cNvPr>
        <xdr:cNvSpPr>
          <a:spLocks noChangeArrowheads="1"/>
        </xdr:cNvSpPr>
      </xdr:nvSpPr>
      <xdr:spPr bwMode="auto">
        <a:xfrm flipH="1">
          <a:off x="2981325" y="28355925"/>
          <a:ext cx="371475" cy="161925"/>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15</xdr:col>
      <xdr:colOff>171450</xdr:colOff>
      <xdr:row>146</xdr:row>
      <xdr:rowOff>0</xdr:rowOff>
    </xdr:from>
    <xdr:to>
      <xdr:col>18</xdr:col>
      <xdr:colOff>0</xdr:colOff>
      <xdr:row>147</xdr:row>
      <xdr:rowOff>0</xdr:rowOff>
    </xdr:to>
    <xdr:sp macro="" textlink="">
      <xdr:nvSpPr>
        <xdr:cNvPr id="68124" name="AutoShape 160">
          <a:extLst>
            <a:ext uri="{FF2B5EF4-FFF2-40B4-BE49-F238E27FC236}">
              <a16:creationId xmlns:a16="http://schemas.microsoft.com/office/drawing/2014/main" id="{00000000-0008-0000-0000-00001C0A0100}"/>
            </a:ext>
          </a:extLst>
        </xdr:cNvPr>
        <xdr:cNvSpPr>
          <a:spLocks noChangeArrowheads="1"/>
        </xdr:cNvSpPr>
      </xdr:nvSpPr>
      <xdr:spPr bwMode="auto">
        <a:xfrm flipH="1">
          <a:off x="2971800" y="31946850"/>
          <a:ext cx="371475" cy="180975"/>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15</xdr:col>
      <xdr:colOff>171450</xdr:colOff>
      <xdr:row>152</xdr:row>
      <xdr:rowOff>9525</xdr:rowOff>
    </xdr:from>
    <xdr:to>
      <xdr:col>18</xdr:col>
      <xdr:colOff>28575</xdr:colOff>
      <xdr:row>153</xdr:row>
      <xdr:rowOff>0</xdr:rowOff>
    </xdr:to>
    <xdr:sp macro="" textlink="">
      <xdr:nvSpPr>
        <xdr:cNvPr id="68125" name="AutoShape 160">
          <a:extLst>
            <a:ext uri="{FF2B5EF4-FFF2-40B4-BE49-F238E27FC236}">
              <a16:creationId xmlns:a16="http://schemas.microsoft.com/office/drawing/2014/main" id="{00000000-0008-0000-0000-00001D0A0100}"/>
            </a:ext>
          </a:extLst>
        </xdr:cNvPr>
        <xdr:cNvSpPr>
          <a:spLocks noChangeArrowheads="1"/>
        </xdr:cNvSpPr>
      </xdr:nvSpPr>
      <xdr:spPr bwMode="auto">
        <a:xfrm flipH="1">
          <a:off x="2971800" y="32842200"/>
          <a:ext cx="400050" cy="152400"/>
        </a:xfrm>
        <a:prstGeom prst="downArrow">
          <a:avLst>
            <a:gd name="adj1" fmla="val 50000"/>
            <a:gd name="adj2" fmla="val 32306"/>
          </a:avLst>
        </a:prstGeom>
        <a:solidFill>
          <a:srgbClr val="FFFFFF"/>
        </a:solidFill>
        <a:ln w="9525">
          <a:solidFill>
            <a:srgbClr val="000000"/>
          </a:solidFill>
          <a:miter lim="800000"/>
          <a:headEnd/>
          <a:tailEnd/>
        </a:ln>
      </xdr:spPr>
    </xdr:sp>
    <xdr:clientData/>
  </xdr:twoCellAnchor>
  <xdr:twoCellAnchor>
    <xdr:from>
      <xdr:col>16</xdr:col>
      <xdr:colOff>0</xdr:colOff>
      <xdr:row>168</xdr:row>
      <xdr:rowOff>0</xdr:rowOff>
    </xdr:from>
    <xdr:to>
      <xdr:col>18</xdr:col>
      <xdr:colOff>9525</xdr:colOff>
      <xdr:row>169</xdr:row>
      <xdr:rowOff>0</xdr:rowOff>
    </xdr:to>
    <xdr:sp macro="" textlink="">
      <xdr:nvSpPr>
        <xdr:cNvPr id="68126" name="AutoShape 160">
          <a:extLst>
            <a:ext uri="{FF2B5EF4-FFF2-40B4-BE49-F238E27FC236}">
              <a16:creationId xmlns:a16="http://schemas.microsoft.com/office/drawing/2014/main" id="{00000000-0008-0000-0000-00001E0A0100}"/>
            </a:ext>
          </a:extLst>
        </xdr:cNvPr>
        <xdr:cNvSpPr>
          <a:spLocks noChangeArrowheads="1"/>
        </xdr:cNvSpPr>
      </xdr:nvSpPr>
      <xdr:spPr bwMode="auto">
        <a:xfrm flipH="1">
          <a:off x="2981325" y="36433125"/>
          <a:ext cx="371475" cy="190500"/>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16</xdr:col>
      <xdr:colOff>0</xdr:colOff>
      <xdr:row>174</xdr:row>
      <xdr:rowOff>0</xdr:rowOff>
    </xdr:from>
    <xdr:to>
      <xdr:col>18</xdr:col>
      <xdr:colOff>9525</xdr:colOff>
      <xdr:row>175</xdr:row>
      <xdr:rowOff>0</xdr:rowOff>
    </xdr:to>
    <xdr:sp macro="" textlink="">
      <xdr:nvSpPr>
        <xdr:cNvPr id="68127" name="AutoShape 160">
          <a:extLst>
            <a:ext uri="{FF2B5EF4-FFF2-40B4-BE49-F238E27FC236}">
              <a16:creationId xmlns:a16="http://schemas.microsoft.com/office/drawing/2014/main" id="{00000000-0008-0000-0000-00001F0A0100}"/>
            </a:ext>
          </a:extLst>
        </xdr:cNvPr>
        <xdr:cNvSpPr>
          <a:spLocks noChangeArrowheads="1"/>
        </xdr:cNvSpPr>
      </xdr:nvSpPr>
      <xdr:spPr bwMode="auto">
        <a:xfrm flipH="1">
          <a:off x="2981325" y="37328475"/>
          <a:ext cx="371475" cy="161925"/>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16</xdr:col>
      <xdr:colOff>0</xdr:colOff>
      <xdr:row>195</xdr:row>
      <xdr:rowOff>0</xdr:rowOff>
    </xdr:from>
    <xdr:to>
      <xdr:col>18</xdr:col>
      <xdr:colOff>9525</xdr:colOff>
      <xdr:row>196</xdr:row>
      <xdr:rowOff>0</xdr:rowOff>
    </xdr:to>
    <xdr:sp macro="" textlink="">
      <xdr:nvSpPr>
        <xdr:cNvPr id="68128" name="AutoShape 160">
          <a:extLst>
            <a:ext uri="{FF2B5EF4-FFF2-40B4-BE49-F238E27FC236}">
              <a16:creationId xmlns:a16="http://schemas.microsoft.com/office/drawing/2014/main" id="{00000000-0008-0000-0000-0000200A0100}"/>
            </a:ext>
          </a:extLst>
        </xdr:cNvPr>
        <xdr:cNvSpPr>
          <a:spLocks noChangeArrowheads="1"/>
        </xdr:cNvSpPr>
      </xdr:nvSpPr>
      <xdr:spPr bwMode="auto">
        <a:xfrm flipH="1">
          <a:off x="2981325" y="41519475"/>
          <a:ext cx="371475" cy="161925"/>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16</xdr:col>
      <xdr:colOff>0</xdr:colOff>
      <xdr:row>207</xdr:row>
      <xdr:rowOff>123825</xdr:rowOff>
    </xdr:from>
    <xdr:to>
      <xdr:col>18</xdr:col>
      <xdr:colOff>9525</xdr:colOff>
      <xdr:row>209</xdr:row>
      <xdr:rowOff>0</xdr:rowOff>
    </xdr:to>
    <xdr:sp macro="" textlink="">
      <xdr:nvSpPr>
        <xdr:cNvPr id="68129" name="AutoShape 160">
          <a:extLst>
            <a:ext uri="{FF2B5EF4-FFF2-40B4-BE49-F238E27FC236}">
              <a16:creationId xmlns:a16="http://schemas.microsoft.com/office/drawing/2014/main" id="{00000000-0008-0000-0000-0000210A0100}"/>
            </a:ext>
          </a:extLst>
        </xdr:cNvPr>
        <xdr:cNvSpPr>
          <a:spLocks noChangeArrowheads="1"/>
        </xdr:cNvSpPr>
      </xdr:nvSpPr>
      <xdr:spPr bwMode="auto">
        <a:xfrm flipH="1">
          <a:off x="2981325" y="44205525"/>
          <a:ext cx="371475" cy="200025"/>
        </a:xfrm>
        <a:prstGeom prst="downArrow">
          <a:avLst>
            <a:gd name="adj1" fmla="val 50000"/>
            <a:gd name="adj2" fmla="val 21056"/>
          </a:avLst>
        </a:prstGeom>
        <a:solidFill>
          <a:srgbClr val="FFFFFF"/>
        </a:solidFill>
        <a:ln w="9525">
          <a:solidFill>
            <a:srgbClr val="000000"/>
          </a:solidFill>
          <a:miter lim="800000"/>
          <a:headEnd/>
          <a:tailEnd/>
        </a:ln>
      </xdr:spPr>
    </xdr:sp>
    <xdr:clientData/>
  </xdr:twoCellAnchor>
  <xdr:twoCellAnchor>
    <xdr:from>
      <xdr:col>16</xdr:col>
      <xdr:colOff>0</xdr:colOff>
      <xdr:row>214</xdr:row>
      <xdr:rowOff>0</xdr:rowOff>
    </xdr:from>
    <xdr:to>
      <xdr:col>18</xdr:col>
      <xdr:colOff>9525</xdr:colOff>
      <xdr:row>215</xdr:row>
      <xdr:rowOff>0</xdr:rowOff>
    </xdr:to>
    <xdr:sp macro="" textlink="">
      <xdr:nvSpPr>
        <xdr:cNvPr id="68130" name="AutoShape 160">
          <a:extLst>
            <a:ext uri="{FF2B5EF4-FFF2-40B4-BE49-F238E27FC236}">
              <a16:creationId xmlns:a16="http://schemas.microsoft.com/office/drawing/2014/main" id="{00000000-0008-0000-0000-0000220A0100}"/>
            </a:ext>
          </a:extLst>
        </xdr:cNvPr>
        <xdr:cNvSpPr>
          <a:spLocks noChangeArrowheads="1"/>
        </xdr:cNvSpPr>
      </xdr:nvSpPr>
      <xdr:spPr bwMode="auto">
        <a:xfrm flipH="1">
          <a:off x="2981325" y="45110400"/>
          <a:ext cx="371475" cy="161925"/>
        </a:xfrm>
        <a:prstGeom prst="downArrow">
          <a:avLst>
            <a:gd name="adj1" fmla="val 50000"/>
            <a:gd name="adj2" fmla="val 22634"/>
          </a:avLst>
        </a:prstGeom>
        <a:solidFill>
          <a:srgbClr val="FFFFFF"/>
        </a:solidFill>
        <a:ln w="9525">
          <a:solidFill>
            <a:srgbClr val="000000"/>
          </a:solidFill>
          <a:miter lim="800000"/>
          <a:headEnd/>
          <a:tailEnd/>
        </a:ln>
      </xdr:spPr>
    </xdr:sp>
    <xdr:clientData/>
  </xdr:twoCellAnchor>
  <xdr:twoCellAnchor>
    <xdr:from>
      <xdr:col>15</xdr:col>
      <xdr:colOff>180975</xdr:colOff>
      <xdr:row>248</xdr:row>
      <xdr:rowOff>161925</xdr:rowOff>
    </xdr:from>
    <xdr:to>
      <xdr:col>18</xdr:col>
      <xdr:colOff>38100</xdr:colOff>
      <xdr:row>250</xdr:row>
      <xdr:rowOff>0</xdr:rowOff>
    </xdr:to>
    <xdr:sp macro="" textlink="">
      <xdr:nvSpPr>
        <xdr:cNvPr id="68131" name="AutoShape 160">
          <a:extLst>
            <a:ext uri="{FF2B5EF4-FFF2-40B4-BE49-F238E27FC236}">
              <a16:creationId xmlns:a16="http://schemas.microsoft.com/office/drawing/2014/main" id="{00000000-0008-0000-0000-0000230A0100}"/>
            </a:ext>
          </a:extLst>
        </xdr:cNvPr>
        <xdr:cNvSpPr>
          <a:spLocks noChangeArrowheads="1"/>
        </xdr:cNvSpPr>
      </xdr:nvSpPr>
      <xdr:spPr bwMode="auto">
        <a:xfrm flipH="1">
          <a:off x="2981325" y="53406675"/>
          <a:ext cx="400050" cy="200025"/>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16</xdr:col>
      <xdr:colOff>0</xdr:colOff>
      <xdr:row>255</xdr:row>
      <xdr:rowOff>161925</xdr:rowOff>
    </xdr:from>
    <xdr:to>
      <xdr:col>18</xdr:col>
      <xdr:colOff>9525</xdr:colOff>
      <xdr:row>257</xdr:row>
      <xdr:rowOff>0</xdr:rowOff>
    </xdr:to>
    <xdr:sp macro="" textlink="">
      <xdr:nvSpPr>
        <xdr:cNvPr id="68132" name="AutoShape 160">
          <a:extLst>
            <a:ext uri="{FF2B5EF4-FFF2-40B4-BE49-F238E27FC236}">
              <a16:creationId xmlns:a16="http://schemas.microsoft.com/office/drawing/2014/main" id="{00000000-0008-0000-0000-0000240A0100}"/>
            </a:ext>
          </a:extLst>
        </xdr:cNvPr>
        <xdr:cNvSpPr>
          <a:spLocks noChangeArrowheads="1"/>
        </xdr:cNvSpPr>
      </xdr:nvSpPr>
      <xdr:spPr bwMode="auto">
        <a:xfrm flipH="1">
          <a:off x="2981325" y="54511575"/>
          <a:ext cx="371475" cy="161925"/>
        </a:xfrm>
        <a:prstGeom prst="downArrow">
          <a:avLst>
            <a:gd name="adj1" fmla="val 50000"/>
            <a:gd name="adj2" fmla="val 19264"/>
          </a:avLst>
        </a:prstGeom>
        <a:solidFill>
          <a:srgbClr val="FFFFFF"/>
        </a:solidFill>
        <a:ln w="9525">
          <a:solidFill>
            <a:srgbClr val="000000"/>
          </a:solidFill>
          <a:miter lim="800000"/>
          <a:headEnd/>
          <a:tailEnd/>
        </a:ln>
      </xdr:spPr>
    </xdr:sp>
    <xdr:clientData/>
  </xdr:twoCellAnchor>
  <xdr:twoCellAnchor>
    <xdr:from>
      <xdr:col>16</xdr:col>
      <xdr:colOff>9525</xdr:colOff>
      <xdr:row>280</xdr:row>
      <xdr:rowOff>0</xdr:rowOff>
    </xdr:from>
    <xdr:to>
      <xdr:col>18</xdr:col>
      <xdr:colOff>19050</xdr:colOff>
      <xdr:row>281</xdr:row>
      <xdr:rowOff>0</xdr:rowOff>
    </xdr:to>
    <xdr:sp macro="" textlink="">
      <xdr:nvSpPr>
        <xdr:cNvPr id="68133" name="AutoShape 160">
          <a:extLst>
            <a:ext uri="{FF2B5EF4-FFF2-40B4-BE49-F238E27FC236}">
              <a16:creationId xmlns:a16="http://schemas.microsoft.com/office/drawing/2014/main" id="{00000000-0008-0000-0000-0000250A0100}"/>
            </a:ext>
          </a:extLst>
        </xdr:cNvPr>
        <xdr:cNvSpPr>
          <a:spLocks noChangeArrowheads="1"/>
        </xdr:cNvSpPr>
      </xdr:nvSpPr>
      <xdr:spPr bwMode="auto">
        <a:xfrm flipH="1">
          <a:off x="2990850" y="59436000"/>
          <a:ext cx="371475" cy="228600"/>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15</xdr:col>
      <xdr:colOff>171450</xdr:colOff>
      <xdr:row>287</xdr:row>
      <xdr:rowOff>19050</xdr:rowOff>
    </xdr:from>
    <xdr:to>
      <xdr:col>18</xdr:col>
      <xdr:colOff>95250</xdr:colOff>
      <xdr:row>288</xdr:row>
      <xdr:rowOff>0</xdr:rowOff>
    </xdr:to>
    <xdr:sp macro="" textlink="">
      <xdr:nvSpPr>
        <xdr:cNvPr id="68134" name="AutoShape 160">
          <a:extLst>
            <a:ext uri="{FF2B5EF4-FFF2-40B4-BE49-F238E27FC236}">
              <a16:creationId xmlns:a16="http://schemas.microsoft.com/office/drawing/2014/main" id="{00000000-0008-0000-0000-0000260A0100}"/>
            </a:ext>
          </a:extLst>
        </xdr:cNvPr>
        <xdr:cNvSpPr>
          <a:spLocks noChangeArrowheads="1"/>
        </xdr:cNvSpPr>
      </xdr:nvSpPr>
      <xdr:spPr bwMode="auto">
        <a:xfrm flipH="1">
          <a:off x="2971800" y="60588525"/>
          <a:ext cx="466725" cy="209550"/>
        </a:xfrm>
        <a:prstGeom prst="downArrow">
          <a:avLst>
            <a:gd name="adj1" fmla="val 50000"/>
            <a:gd name="adj2" fmla="val 18056"/>
          </a:avLst>
        </a:prstGeom>
        <a:solidFill>
          <a:srgbClr val="FFFFFF"/>
        </a:solidFill>
        <a:ln w="9525">
          <a:solidFill>
            <a:srgbClr val="000000"/>
          </a:solidFill>
          <a:miter lim="800000"/>
          <a:headEnd/>
          <a:tailEnd/>
        </a:ln>
      </xdr:spPr>
    </xdr:sp>
    <xdr:clientData/>
  </xdr:twoCellAnchor>
  <xdr:twoCellAnchor>
    <xdr:from>
      <xdr:col>10</xdr:col>
      <xdr:colOff>95250</xdr:colOff>
      <xdr:row>297</xdr:row>
      <xdr:rowOff>28575</xdr:rowOff>
    </xdr:from>
    <xdr:to>
      <xdr:col>13</xdr:col>
      <xdr:colOff>9525</xdr:colOff>
      <xdr:row>298</xdr:row>
      <xdr:rowOff>0</xdr:rowOff>
    </xdr:to>
    <xdr:sp macro="" textlink="">
      <xdr:nvSpPr>
        <xdr:cNvPr id="68135" name="AutoShape 160">
          <a:extLst>
            <a:ext uri="{FF2B5EF4-FFF2-40B4-BE49-F238E27FC236}">
              <a16:creationId xmlns:a16="http://schemas.microsoft.com/office/drawing/2014/main" id="{00000000-0008-0000-0000-0000270A0100}"/>
            </a:ext>
          </a:extLst>
        </xdr:cNvPr>
        <xdr:cNvSpPr>
          <a:spLocks noChangeArrowheads="1"/>
        </xdr:cNvSpPr>
      </xdr:nvSpPr>
      <xdr:spPr bwMode="auto">
        <a:xfrm flipH="1">
          <a:off x="1990725" y="62731650"/>
          <a:ext cx="457200" cy="238125"/>
        </a:xfrm>
        <a:prstGeom prst="downArrow">
          <a:avLst>
            <a:gd name="adj1" fmla="val 50000"/>
            <a:gd name="adj2" fmla="val 18264"/>
          </a:avLst>
        </a:prstGeom>
        <a:solidFill>
          <a:srgbClr val="FFFFFF"/>
        </a:solidFill>
        <a:ln w="9525">
          <a:solidFill>
            <a:srgbClr val="000000"/>
          </a:solidFill>
          <a:miter lim="800000"/>
          <a:headEnd/>
          <a:tailEnd/>
        </a:ln>
      </xdr:spPr>
    </xdr:sp>
    <xdr:clientData/>
  </xdr:twoCellAnchor>
  <xdr:twoCellAnchor>
    <xdr:from>
      <xdr:col>10</xdr:col>
      <xdr:colOff>114300</xdr:colOff>
      <xdr:row>306</xdr:row>
      <xdr:rowOff>28575</xdr:rowOff>
    </xdr:from>
    <xdr:to>
      <xdr:col>12</xdr:col>
      <xdr:colOff>123825</xdr:colOff>
      <xdr:row>307</xdr:row>
      <xdr:rowOff>0</xdr:rowOff>
    </xdr:to>
    <xdr:sp macro="" textlink="">
      <xdr:nvSpPr>
        <xdr:cNvPr id="68136" name="AutoShape 160">
          <a:extLst>
            <a:ext uri="{FF2B5EF4-FFF2-40B4-BE49-F238E27FC236}">
              <a16:creationId xmlns:a16="http://schemas.microsoft.com/office/drawing/2014/main" id="{00000000-0008-0000-0000-0000280A0100}"/>
            </a:ext>
          </a:extLst>
        </xdr:cNvPr>
        <xdr:cNvSpPr>
          <a:spLocks noChangeArrowheads="1"/>
        </xdr:cNvSpPr>
      </xdr:nvSpPr>
      <xdr:spPr bwMode="auto">
        <a:xfrm flipH="1">
          <a:off x="2009775" y="65074800"/>
          <a:ext cx="371475" cy="133350"/>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16</xdr:col>
      <xdr:colOff>0</xdr:colOff>
      <xdr:row>189</xdr:row>
      <xdr:rowOff>0</xdr:rowOff>
    </xdr:from>
    <xdr:to>
      <xdr:col>18</xdr:col>
      <xdr:colOff>9525</xdr:colOff>
      <xdr:row>190</xdr:row>
      <xdr:rowOff>0</xdr:rowOff>
    </xdr:to>
    <xdr:sp macro="" textlink="">
      <xdr:nvSpPr>
        <xdr:cNvPr id="68137" name="AutoShape 160">
          <a:extLst>
            <a:ext uri="{FF2B5EF4-FFF2-40B4-BE49-F238E27FC236}">
              <a16:creationId xmlns:a16="http://schemas.microsoft.com/office/drawing/2014/main" id="{00000000-0008-0000-0000-0000290A0100}"/>
            </a:ext>
          </a:extLst>
        </xdr:cNvPr>
        <xdr:cNvSpPr>
          <a:spLocks noChangeArrowheads="1"/>
        </xdr:cNvSpPr>
      </xdr:nvSpPr>
      <xdr:spPr bwMode="auto">
        <a:xfrm flipH="1">
          <a:off x="2981325" y="40624125"/>
          <a:ext cx="371475" cy="161925"/>
        </a:xfrm>
        <a:prstGeom prst="downArrow">
          <a:avLst>
            <a:gd name="adj1" fmla="val 50000"/>
            <a:gd name="adj2" fmla="val 23213"/>
          </a:avLst>
        </a:prstGeom>
        <a:solidFill>
          <a:srgbClr val="FFFFFF"/>
        </a:solidFill>
        <a:ln w="9525">
          <a:solidFill>
            <a:srgbClr val="000000"/>
          </a:solidFill>
          <a:miter lim="800000"/>
          <a:headEnd/>
          <a:tailEnd/>
        </a:ln>
      </xdr:spPr>
    </xdr:sp>
    <xdr:clientData/>
  </xdr:twoCellAnchor>
  <xdr:twoCellAnchor>
    <xdr:from>
      <xdr:col>2</xdr:col>
      <xdr:colOff>66677</xdr:colOff>
      <xdr:row>532</xdr:row>
      <xdr:rowOff>107497</xdr:rowOff>
    </xdr:from>
    <xdr:to>
      <xdr:col>30</xdr:col>
      <xdr:colOff>27215</xdr:colOff>
      <xdr:row>534</xdr:row>
      <xdr:rowOff>78922</xdr:rowOff>
    </xdr:to>
    <xdr:sp macro="" textlink="">
      <xdr:nvSpPr>
        <xdr:cNvPr id="36" name="Rectangle 71">
          <a:extLst>
            <a:ext uri="{FF2B5EF4-FFF2-40B4-BE49-F238E27FC236}">
              <a16:creationId xmlns:a16="http://schemas.microsoft.com/office/drawing/2014/main" id="{00000000-0008-0000-0000-000024000000}"/>
            </a:ext>
          </a:extLst>
        </xdr:cNvPr>
        <xdr:cNvSpPr>
          <a:spLocks noChangeArrowheads="1"/>
        </xdr:cNvSpPr>
      </xdr:nvSpPr>
      <xdr:spPr bwMode="auto">
        <a:xfrm>
          <a:off x="515713" y="123007211"/>
          <a:ext cx="4913538" cy="352425"/>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ysClr val="windowText" lastClr="000000"/>
              </a:solidFill>
              <a:latin typeface="ＭＳ 明朝"/>
              <a:ea typeface="ＭＳ 明朝"/>
            </a:rPr>
            <a:t>・助言を行った歯科医師　　　・歯科医師からの助言の要点</a:t>
          </a:r>
          <a:endParaRPr lang="en-US" altLang="ja-JP" sz="900" b="0" i="0" u="none" strike="noStrike" baseline="0">
            <a:solidFill>
              <a:sysClr val="windowText" lastClr="000000"/>
            </a:solidFill>
            <a:latin typeface="ＭＳ 明朝"/>
            <a:ea typeface="ＭＳ 明朝"/>
          </a:endParaRPr>
        </a:p>
        <a:p>
          <a:pPr algn="l" rtl="0">
            <a:lnSpc>
              <a:spcPts val="1100"/>
            </a:lnSpc>
            <a:defRPr sz="1000"/>
          </a:pPr>
          <a:r>
            <a:rPr lang="ja-JP" altLang="en-US" sz="900" b="0" i="0" u="none" strike="noStrike" baseline="0">
              <a:solidFill>
                <a:sysClr val="windowText" lastClr="000000"/>
              </a:solidFill>
              <a:latin typeface="ＭＳ 明朝"/>
              <a:ea typeface="ＭＳ 明朝"/>
            </a:rPr>
            <a:t>・具体的方策　　　　　　　　・当該施設における実施目標　　　・留意事項・特記事項</a:t>
          </a:r>
          <a:endParaRPr lang="ja-JP" altLang="en-US" sz="900" b="0" i="0" u="none" strike="noStrike" baseline="0">
            <a:solidFill>
              <a:srgbClr val="000000"/>
            </a:solidFill>
            <a:latin typeface="ＭＳ 明朝"/>
            <a:ea typeface="ＭＳ 明朝"/>
          </a:endParaRPr>
        </a:p>
      </xdr:txBody>
    </xdr:sp>
    <xdr:clientData/>
  </xdr:twoCellAnchor>
  <xdr:twoCellAnchor>
    <xdr:from>
      <xdr:col>2</xdr:col>
      <xdr:colOff>28575</xdr:colOff>
      <xdr:row>695</xdr:row>
      <xdr:rowOff>19050</xdr:rowOff>
    </xdr:from>
    <xdr:to>
      <xdr:col>31</xdr:col>
      <xdr:colOff>85725</xdr:colOff>
      <xdr:row>696</xdr:row>
      <xdr:rowOff>171450</xdr:rowOff>
    </xdr:to>
    <xdr:sp macro="" textlink="">
      <xdr:nvSpPr>
        <xdr:cNvPr id="37" name="Rectangle 67">
          <a:extLst>
            <a:ext uri="{FF2B5EF4-FFF2-40B4-BE49-F238E27FC236}">
              <a16:creationId xmlns:a16="http://schemas.microsoft.com/office/drawing/2014/main" id="{00000000-0008-0000-0000-000025000000}"/>
            </a:ext>
          </a:extLst>
        </xdr:cNvPr>
        <xdr:cNvSpPr>
          <a:spLocks noChangeArrowheads="1"/>
        </xdr:cNvSpPr>
      </xdr:nvSpPr>
      <xdr:spPr bwMode="auto">
        <a:xfrm>
          <a:off x="381000" y="95269050"/>
          <a:ext cx="5276850" cy="3429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ＭＳ 明朝"/>
              <a:ea typeface="ＭＳ 明朝"/>
            </a:rPr>
            <a:t>ただし、関係する職種、取り扱う事項等が相互に関係が深いと認められる他の会議体を設置している場合、これと一体的に設置・運営することができます。</a:t>
          </a:r>
          <a:endParaRPr lang="en-US" altLang="ja-JP" sz="1000" b="0" i="0" u="none" strike="noStrike" baseline="0">
            <a:solidFill>
              <a:srgbClr val="000000"/>
            </a:solidFill>
            <a:latin typeface="ＭＳ 明朝"/>
            <a:ea typeface="ＭＳ 明朝"/>
          </a:endParaRPr>
        </a:p>
      </xdr:txBody>
    </xdr:sp>
    <xdr:clientData/>
  </xdr:twoCellAnchor>
  <xdr:twoCellAnchor>
    <xdr:from>
      <xdr:col>2</xdr:col>
      <xdr:colOff>47625</xdr:colOff>
      <xdr:row>701</xdr:row>
      <xdr:rowOff>57150</xdr:rowOff>
    </xdr:from>
    <xdr:to>
      <xdr:col>31</xdr:col>
      <xdr:colOff>19050</xdr:colOff>
      <xdr:row>704</xdr:row>
      <xdr:rowOff>171449</xdr:rowOff>
    </xdr:to>
    <xdr:sp macro="" textlink="">
      <xdr:nvSpPr>
        <xdr:cNvPr id="38" name="Rectangle 75">
          <a:extLst>
            <a:ext uri="{FF2B5EF4-FFF2-40B4-BE49-F238E27FC236}">
              <a16:creationId xmlns:a16="http://schemas.microsoft.com/office/drawing/2014/main" id="{00000000-0008-0000-0000-000026000000}"/>
            </a:ext>
          </a:extLst>
        </xdr:cNvPr>
        <xdr:cNvSpPr>
          <a:spLocks noChangeArrowheads="1"/>
        </xdr:cNvSpPr>
      </xdr:nvSpPr>
      <xdr:spPr bwMode="auto">
        <a:xfrm>
          <a:off x="400050" y="96450150"/>
          <a:ext cx="5191125" cy="685799"/>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100"/>
            </a:lnSpc>
            <a:defRPr sz="1000"/>
          </a:pPr>
          <a:r>
            <a:rPr lang="en-US" altLang="ja-JP" sz="900" b="0" i="0" u="none" strike="noStrike" baseline="0">
              <a:solidFill>
                <a:srgbClr val="000000"/>
              </a:solidFill>
              <a:latin typeface="ＭＳ 明朝"/>
              <a:ea typeface="ＭＳ 明朝"/>
            </a:rPr>
            <a:t>【</a:t>
          </a:r>
          <a:r>
            <a:rPr lang="ja-JP" altLang="en-US" sz="900" b="0" i="0" u="none" strike="noStrike" baseline="0">
              <a:solidFill>
                <a:srgbClr val="000000"/>
              </a:solidFill>
              <a:latin typeface="ＭＳ 明朝"/>
              <a:ea typeface="ＭＳ 明朝"/>
            </a:rPr>
            <a:t>平常時の対応</a:t>
          </a:r>
          <a:r>
            <a:rPr lang="en-US" altLang="ja-JP" sz="900" b="0" i="0" u="none" strike="noStrike" baseline="0">
              <a:solidFill>
                <a:srgbClr val="000000"/>
              </a:solidFill>
              <a:latin typeface="ＭＳ 明朝"/>
              <a:ea typeface="ＭＳ 明朝"/>
            </a:rPr>
            <a:t>】</a:t>
          </a:r>
          <a:r>
            <a:rPr lang="ja-JP" altLang="en-US" sz="900" b="0" i="0" u="none" strike="noStrike" baseline="0">
              <a:solidFill>
                <a:srgbClr val="000000"/>
              </a:solidFill>
              <a:latin typeface="ＭＳ 明朝"/>
              <a:ea typeface="ＭＳ 明朝"/>
            </a:rPr>
            <a:t>　　　　　　　　　</a:t>
          </a:r>
          <a:r>
            <a:rPr lang="en-US" altLang="ja-JP" sz="900" b="0" i="0" u="none" strike="noStrike" baseline="0">
              <a:solidFill>
                <a:srgbClr val="000000"/>
              </a:solidFill>
              <a:latin typeface="ＭＳ 明朝"/>
              <a:ea typeface="ＭＳ 明朝"/>
            </a:rPr>
            <a:t>【</a:t>
          </a:r>
          <a:r>
            <a:rPr lang="ja-JP" altLang="en-US" sz="900" b="0" i="0" u="none" strike="noStrike" baseline="0">
              <a:solidFill>
                <a:srgbClr val="000000"/>
              </a:solidFill>
              <a:latin typeface="ＭＳ 明朝"/>
              <a:ea typeface="ＭＳ 明朝"/>
            </a:rPr>
            <a:t>発生時の対応</a:t>
          </a:r>
          <a:r>
            <a:rPr lang="en-US" altLang="ja-JP" sz="900" b="0" i="0" u="none" strike="noStrike" baseline="0">
              <a:solidFill>
                <a:srgbClr val="000000"/>
              </a:solidFill>
              <a:latin typeface="ＭＳ 明朝"/>
              <a:ea typeface="ＭＳ 明朝"/>
            </a:rPr>
            <a:t>】</a:t>
          </a:r>
        </a:p>
        <a:p>
          <a:pPr algn="l" rtl="0">
            <a:lnSpc>
              <a:spcPts val="1100"/>
            </a:lnSpc>
            <a:defRPr sz="1000"/>
          </a:pPr>
          <a:r>
            <a:rPr lang="ja-JP" altLang="en-US" sz="900" b="0" i="0" u="none" strike="noStrike" baseline="0">
              <a:solidFill>
                <a:srgbClr val="000000"/>
              </a:solidFill>
              <a:latin typeface="ＭＳ 明朝"/>
              <a:ea typeface="ＭＳ 明朝"/>
            </a:rPr>
            <a:t>・施設内の衛生管理　　　　　　　　・発生状況の把握　　　・医療処置</a:t>
          </a:r>
        </a:p>
        <a:p>
          <a:pPr algn="l" rtl="0">
            <a:lnSpc>
              <a:spcPts val="1100"/>
            </a:lnSpc>
            <a:defRPr sz="1000"/>
          </a:pPr>
          <a:r>
            <a:rPr lang="ja-JP" altLang="en-US" sz="900" b="0" i="0" u="none" strike="noStrike" baseline="0">
              <a:solidFill>
                <a:srgbClr val="000000"/>
              </a:solidFill>
              <a:latin typeface="ＭＳ 明朝"/>
              <a:ea typeface="ＭＳ 明朝"/>
            </a:rPr>
            <a:t>・日常のケアにかかる感染対策　　　・感染拡大の防止　　　・行政への報告</a:t>
          </a:r>
        </a:p>
        <a:p>
          <a:pPr algn="l" rtl="0">
            <a:defRPr sz="1000"/>
          </a:pPr>
          <a:r>
            <a:rPr lang="ja-JP" altLang="en-US" sz="900" b="0" i="0" u="none" strike="noStrike" baseline="0">
              <a:solidFill>
                <a:srgbClr val="000000"/>
              </a:solidFill>
              <a:latin typeface="ＭＳ 明朝"/>
              <a:ea typeface="ＭＳ 明朝"/>
            </a:rPr>
            <a:t>　　　　　　　　　　　　　　　　　・関係機関との連携　　・施設内や関係機関の連絡体制</a:t>
          </a:r>
        </a:p>
        <a:p>
          <a:pPr algn="l" rtl="0">
            <a:defRPr sz="1000"/>
          </a:pPr>
          <a:endParaRPr lang="ja-JP" altLang="en-US" sz="900" b="0" i="0" u="none" strike="noStrike" baseline="0">
            <a:solidFill>
              <a:srgbClr val="000000"/>
            </a:solidFill>
            <a:latin typeface="ＭＳ 明朝"/>
            <a:ea typeface="ＭＳ 明朝"/>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3314700" y="781050"/>
          <a:ext cx="76200" cy="40005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9525</xdr:colOff>
      <xdr:row>76</xdr:row>
      <xdr:rowOff>219075</xdr:rowOff>
    </xdr:from>
    <xdr:to>
      <xdr:col>15</xdr:col>
      <xdr:colOff>581025</xdr:colOff>
      <xdr:row>86</xdr:row>
      <xdr:rowOff>19050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695325" y="18316575"/>
          <a:ext cx="10172700"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600-000004000000}"/>
            </a:ext>
          </a:extLst>
        </xdr:cNvPr>
        <xdr:cNvSpPr/>
      </xdr:nvSpPr>
      <xdr:spPr>
        <a:xfrm>
          <a:off x="3314700" y="781050"/>
          <a:ext cx="76200" cy="40005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87</xdr:row>
      <xdr:rowOff>0</xdr:rowOff>
    </xdr:from>
    <xdr:to>
      <xdr:col>15</xdr:col>
      <xdr:colOff>561975</xdr:colOff>
      <xdr:row>96</xdr:row>
      <xdr:rowOff>38100</xdr:rowOff>
    </xdr:to>
    <xdr:sp macro="" textlink="">
      <xdr:nvSpPr>
        <xdr:cNvPr id="3" name="正方形/長方形 2">
          <a:extLst>
            <a:ext uri="{FF2B5EF4-FFF2-40B4-BE49-F238E27FC236}">
              <a16:creationId xmlns:a16="http://schemas.microsoft.com/office/drawing/2014/main" id="{00000000-0008-0000-0600-000005000000}"/>
            </a:ext>
          </a:extLst>
        </xdr:cNvPr>
        <xdr:cNvSpPr/>
      </xdr:nvSpPr>
      <xdr:spPr>
        <a:xfrm>
          <a:off x="95250" y="20716875"/>
          <a:ext cx="107537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2" name="正方形/長方形 1">
          <a:extLst>
            <a:ext uri="{FF2B5EF4-FFF2-40B4-BE49-F238E27FC236}">
              <a16:creationId xmlns:a16="http://schemas.microsoft.com/office/drawing/2014/main" id="{00000000-0008-0000-0000-000005000000}"/>
            </a:ext>
          </a:extLst>
        </xdr:cNvPr>
        <xdr:cNvSpPr/>
      </xdr:nvSpPr>
      <xdr:spPr>
        <a:xfrm>
          <a:off x="0" y="238125"/>
          <a:ext cx="1320800" cy="3270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2571750" y="485775"/>
          <a:ext cx="15430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409575</xdr:colOff>
      <xdr:row>1</xdr:row>
      <xdr:rowOff>228600</xdr:rowOff>
    </xdr:from>
    <xdr:to>
      <xdr:col>5</xdr:col>
      <xdr:colOff>981075</xdr:colOff>
      <xdr:row>6</xdr:row>
      <xdr:rowOff>66675</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4524375" y="466725"/>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79998168889431442"/>
    <outlinePr summaryBelow="0" summaryRight="0"/>
  </sheetPr>
  <dimension ref="A1:BI1937"/>
  <sheetViews>
    <sheetView tabSelected="1" view="pageBreakPreview" zoomScaleNormal="100" zoomScaleSheetLayoutView="100" workbookViewId="0">
      <selection activeCell="B1523" sqref="B1523"/>
    </sheetView>
  </sheetViews>
  <sheetFormatPr defaultColWidth="3.5703125" defaultRowHeight="12.75" customHeight="1"/>
  <cols>
    <col min="1" max="1" width="4.5703125" style="27" customWidth="1"/>
    <col min="2" max="2" width="3.140625" style="27" customWidth="1"/>
    <col min="3" max="31" width="2.7109375" style="27" customWidth="1"/>
    <col min="32" max="32" width="5.140625" style="27" customWidth="1"/>
    <col min="33" max="34" width="2.7109375" style="22" customWidth="1"/>
    <col min="35" max="35" width="3.5703125" style="22" customWidth="1"/>
    <col min="36" max="16384" width="3.5703125" style="27"/>
  </cols>
  <sheetData>
    <row r="1" spans="1:37" s="28" customFormat="1" ht="40.5" customHeight="1">
      <c r="A1" s="1112" t="s">
        <v>1643</v>
      </c>
      <c r="B1" s="1113"/>
      <c r="C1" s="1113"/>
      <c r="D1" s="1113"/>
      <c r="E1" s="1113"/>
      <c r="F1" s="1113"/>
      <c r="G1" s="1113"/>
      <c r="H1" s="1113"/>
      <c r="I1" s="1113"/>
      <c r="J1" s="1113"/>
      <c r="K1" s="1113"/>
      <c r="L1" s="1113"/>
      <c r="M1" s="1113"/>
      <c r="N1" s="1113"/>
      <c r="O1" s="1113"/>
      <c r="P1" s="1113"/>
      <c r="Q1" s="1113"/>
      <c r="R1" s="1113"/>
      <c r="S1" s="1113"/>
      <c r="T1" s="1113"/>
      <c r="U1" s="1113"/>
      <c r="V1" s="1113"/>
      <c r="W1" s="1113"/>
      <c r="X1" s="1113"/>
      <c r="Y1" s="1113"/>
      <c r="Z1" s="1113"/>
      <c r="AA1" s="1113"/>
      <c r="AB1" s="1113"/>
      <c r="AC1" s="1113"/>
      <c r="AD1" s="1113"/>
      <c r="AE1" s="1113"/>
      <c r="AF1" s="1113"/>
      <c r="AG1" s="1113"/>
      <c r="AH1" s="1113"/>
      <c r="AI1" s="1113"/>
      <c r="AJ1" s="1113"/>
      <c r="AK1" s="46"/>
    </row>
    <row r="2" spans="1:37" s="28" customFormat="1" ht="29.25" customHeight="1">
      <c r="A2" s="1114" t="s">
        <v>0</v>
      </c>
      <c r="B2" s="1070"/>
      <c r="C2" s="1070"/>
      <c r="D2" s="1070"/>
      <c r="E2" s="1070"/>
      <c r="F2" s="1070"/>
      <c r="G2" s="1070"/>
      <c r="H2" s="1070"/>
      <c r="I2" s="1070"/>
      <c r="J2" s="1070"/>
      <c r="K2" s="1070"/>
      <c r="L2" s="1070"/>
      <c r="M2" s="1070"/>
      <c r="N2" s="1070"/>
      <c r="O2" s="1070"/>
      <c r="P2" s="1070"/>
      <c r="Q2" s="1070"/>
      <c r="R2" s="1070"/>
      <c r="S2" s="1070"/>
      <c r="T2" s="1070"/>
      <c r="U2" s="1070"/>
      <c r="V2" s="1070"/>
      <c r="W2" s="1070"/>
      <c r="X2" s="1070"/>
      <c r="Y2" s="1070"/>
      <c r="Z2" s="1070"/>
      <c r="AA2" s="1070"/>
      <c r="AB2" s="1070"/>
      <c r="AC2" s="1070"/>
      <c r="AD2" s="1070"/>
      <c r="AE2" s="1070"/>
      <c r="AF2" s="1070"/>
      <c r="AG2" s="1070"/>
      <c r="AH2" s="1070"/>
      <c r="AI2" s="1070"/>
      <c r="AJ2" s="1070"/>
      <c r="AK2" s="46"/>
    </row>
    <row r="3" spans="1:37" ht="12" customHeight="1">
      <c r="A3" s="47"/>
      <c r="B3" s="47"/>
      <c r="C3" s="47"/>
      <c r="D3" s="47"/>
      <c r="E3" s="47"/>
      <c r="F3" s="47"/>
      <c r="G3" s="47"/>
      <c r="H3" s="47"/>
      <c r="I3" s="47"/>
      <c r="J3" s="47"/>
      <c r="K3" s="47"/>
      <c r="L3" s="47"/>
      <c r="M3" s="47"/>
      <c r="N3" s="47"/>
      <c r="O3" s="47"/>
      <c r="P3" s="47"/>
      <c r="Q3" s="47"/>
      <c r="R3" s="47"/>
      <c r="S3" s="47"/>
      <c r="T3" s="47"/>
      <c r="U3" s="47"/>
      <c r="V3" s="47"/>
      <c r="W3" s="47"/>
      <c r="X3" s="47"/>
      <c r="Y3" s="47"/>
      <c r="Z3" s="47"/>
      <c r="AA3" s="47"/>
      <c r="AB3" s="47"/>
      <c r="AC3" s="47"/>
      <c r="AD3" s="47"/>
      <c r="AE3" s="47"/>
      <c r="AF3" s="47"/>
      <c r="AG3" s="48"/>
      <c r="AH3" s="48"/>
      <c r="AI3" s="48"/>
      <c r="AJ3" s="47"/>
      <c r="AK3" s="47"/>
    </row>
    <row r="4" spans="1:37" ht="16.5" customHeight="1">
      <c r="A4" s="912" t="s">
        <v>5</v>
      </c>
      <c r="B4" s="913"/>
      <c r="C4" s="913"/>
      <c r="D4" s="913"/>
      <c r="E4" s="913"/>
      <c r="F4" s="913"/>
      <c r="G4" s="913"/>
      <c r="H4" s="45"/>
      <c r="I4" s="49"/>
      <c r="J4" s="49"/>
      <c r="K4" s="49"/>
      <c r="L4" s="49"/>
      <c r="M4" s="49"/>
      <c r="N4" s="50"/>
      <c r="O4" s="51"/>
      <c r="P4" s="52" t="s">
        <v>210</v>
      </c>
      <c r="Q4" s="45"/>
      <c r="R4" s="52"/>
      <c r="S4" s="52"/>
      <c r="T4" s="52"/>
      <c r="U4" s="52"/>
      <c r="V4" s="52"/>
      <c r="W4" s="52"/>
      <c r="X4" s="52"/>
      <c r="Y4" s="52"/>
      <c r="Z4" s="52"/>
      <c r="AA4" s="52"/>
      <c r="AB4" s="49"/>
      <c r="AC4" s="49"/>
      <c r="AD4" s="50"/>
      <c r="AE4" s="50"/>
      <c r="AF4" s="50"/>
      <c r="AG4" s="53"/>
      <c r="AH4" s="53"/>
      <c r="AI4" s="53"/>
      <c r="AJ4" s="54"/>
      <c r="AK4" s="47"/>
    </row>
    <row r="5" spans="1:37" s="34" customFormat="1" ht="12" customHeight="1">
      <c r="A5" s="990" t="s">
        <v>648</v>
      </c>
      <c r="B5" s="991"/>
      <c r="C5" s="991"/>
      <c r="D5" s="991"/>
      <c r="E5" s="991"/>
      <c r="F5" s="991"/>
      <c r="G5" s="991"/>
      <c r="H5" s="991"/>
      <c r="I5" s="991"/>
      <c r="J5" s="991"/>
      <c r="K5" s="991"/>
      <c r="L5" s="991"/>
      <c r="M5" s="991"/>
      <c r="N5" s="991"/>
      <c r="O5" s="992"/>
      <c r="P5" s="986"/>
      <c r="Q5" s="987"/>
      <c r="R5" s="987"/>
      <c r="S5" s="987"/>
      <c r="T5" s="987"/>
      <c r="U5" s="987"/>
      <c r="V5" s="987"/>
      <c r="W5" s="987"/>
      <c r="X5" s="987"/>
      <c r="Y5" s="987"/>
      <c r="Z5" s="987"/>
      <c r="AA5" s="987"/>
      <c r="AB5" s="987"/>
      <c r="AC5" s="987"/>
      <c r="AD5" s="987"/>
      <c r="AE5" s="987"/>
      <c r="AF5" s="987"/>
      <c r="AG5" s="987"/>
      <c r="AH5" s="987"/>
      <c r="AI5" s="987"/>
      <c r="AJ5" s="988"/>
      <c r="AK5" s="47"/>
    </row>
    <row r="6" spans="1:37" s="34" customFormat="1" ht="12" customHeight="1">
      <c r="A6" s="990"/>
      <c r="B6" s="991"/>
      <c r="C6" s="991"/>
      <c r="D6" s="991"/>
      <c r="E6" s="991"/>
      <c r="F6" s="991"/>
      <c r="G6" s="991"/>
      <c r="H6" s="991"/>
      <c r="I6" s="991"/>
      <c r="J6" s="991"/>
      <c r="K6" s="991"/>
      <c r="L6" s="991"/>
      <c r="M6" s="991"/>
      <c r="N6" s="991"/>
      <c r="O6" s="992"/>
      <c r="P6" s="986"/>
      <c r="Q6" s="987"/>
      <c r="R6" s="987"/>
      <c r="S6" s="987"/>
      <c r="T6" s="987"/>
      <c r="U6" s="987"/>
      <c r="V6" s="987"/>
      <c r="W6" s="987"/>
      <c r="X6" s="987"/>
      <c r="Y6" s="987"/>
      <c r="Z6" s="987"/>
      <c r="AA6" s="987"/>
      <c r="AB6" s="987"/>
      <c r="AC6" s="987"/>
      <c r="AD6" s="987"/>
      <c r="AE6" s="987"/>
      <c r="AF6" s="987"/>
      <c r="AG6" s="987"/>
      <c r="AH6" s="987"/>
      <c r="AI6" s="987"/>
      <c r="AJ6" s="988"/>
      <c r="AK6" s="47"/>
    </row>
    <row r="7" spans="1:37" s="34" customFormat="1" ht="12" customHeight="1">
      <c r="A7" s="993"/>
      <c r="B7" s="994"/>
      <c r="C7" s="994"/>
      <c r="D7" s="994"/>
      <c r="E7" s="994"/>
      <c r="F7" s="994"/>
      <c r="G7" s="994"/>
      <c r="H7" s="994"/>
      <c r="I7" s="994"/>
      <c r="J7" s="994"/>
      <c r="K7" s="994"/>
      <c r="L7" s="994"/>
      <c r="M7" s="994"/>
      <c r="N7" s="994"/>
      <c r="O7" s="995"/>
      <c r="P7" s="870"/>
      <c r="Q7" s="989"/>
      <c r="R7" s="989"/>
      <c r="S7" s="989"/>
      <c r="T7" s="989"/>
      <c r="U7" s="989"/>
      <c r="V7" s="989"/>
      <c r="W7" s="989"/>
      <c r="X7" s="989"/>
      <c r="Y7" s="989"/>
      <c r="Z7" s="989"/>
      <c r="AA7" s="989"/>
      <c r="AB7" s="989"/>
      <c r="AC7" s="989"/>
      <c r="AD7" s="989"/>
      <c r="AE7" s="989"/>
      <c r="AF7" s="989"/>
      <c r="AG7" s="989"/>
      <c r="AH7" s="989"/>
      <c r="AI7" s="989"/>
      <c r="AJ7" s="871"/>
      <c r="AK7" s="47"/>
    </row>
    <row r="8" spans="1:37" s="34" customFormat="1" ht="22.5" customHeight="1">
      <c r="A8" s="55"/>
      <c r="B8" s="55"/>
      <c r="C8" s="55"/>
      <c r="D8" s="55"/>
      <c r="E8" s="55"/>
      <c r="F8" s="55"/>
      <c r="G8" s="55"/>
      <c r="H8" s="55"/>
      <c r="I8" s="55"/>
      <c r="J8" s="55"/>
      <c r="K8" s="55"/>
      <c r="L8" s="55"/>
      <c r="M8" s="55"/>
      <c r="N8" s="56"/>
      <c r="O8" s="56"/>
      <c r="P8" s="56"/>
      <c r="Q8" s="56"/>
      <c r="R8" s="56"/>
      <c r="S8" s="56"/>
      <c r="T8" s="56"/>
      <c r="U8" s="56"/>
      <c r="V8" s="56"/>
      <c r="W8" s="56"/>
      <c r="X8" s="56"/>
      <c r="Y8" s="56"/>
      <c r="Z8" s="56"/>
      <c r="AA8" s="56"/>
      <c r="AB8" s="56"/>
      <c r="AC8" s="56"/>
      <c r="AD8" s="56"/>
      <c r="AE8" s="56"/>
      <c r="AF8" s="56"/>
      <c r="AG8" s="56"/>
      <c r="AH8" s="56"/>
      <c r="AI8" s="56"/>
      <c r="AJ8" s="47"/>
      <c r="AK8" s="47"/>
    </row>
    <row r="9" spans="1:37" ht="18" customHeight="1">
      <c r="A9" s="57" t="s">
        <v>211</v>
      </c>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8"/>
      <c r="AH9" s="48"/>
      <c r="AI9" s="48"/>
      <c r="AJ9" s="47"/>
      <c r="AK9" s="47"/>
    </row>
    <row r="10" spans="1:37" ht="6" customHeight="1">
      <c r="A10" s="58"/>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8"/>
      <c r="AH10" s="48"/>
      <c r="AI10" s="48"/>
      <c r="AJ10" s="47"/>
      <c r="AK10" s="47"/>
    </row>
    <row r="11" spans="1:37" s="34" customFormat="1" ht="20.100000000000001" customHeight="1">
      <c r="A11" s="906" t="s">
        <v>10</v>
      </c>
      <c r="B11" s="907"/>
      <c r="C11" s="914" t="s">
        <v>212</v>
      </c>
      <c r="D11" s="915"/>
      <c r="E11" s="915"/>
      <c r="F11" s="915"/>
      <c r="G11" s="915"/>
      <c r="H11" s="915"/>
      <c r="I11" s="915"/>
      <c r="J11" s="915"/>
      <c r="K11" s="915"/>
      <c r="L11" s="915"/>
      <c r="M11" s="915"/>
      <c r="N11" s="916"/>
      <c r="O11" s="868">
        <v>1</v>
      </c>
      <c r="P11" s="869"/>
      <c r="Q11" s="868">
        <v>4</v>
      </c>
      <c r="R11" s="869"/>
      <c r="S11" s="868"/>
      <c r="T11" s="869"/>
      <c r="U11" s="868"/>
      <c r="V11" s="869"/>
      <c r="W11" s="868"/>
      <c r="X11" s="869"/>
      <c r="Y11" s="868"/>
      <c r="Z11" s="869"/>
      <c r="AA11" s="868"/>
      <c r="AB11" s="869"/>
      <c r="AC11" s="868"/>
      <c r="AD11" s="869"/>
      <c r="AE11" s="868"/>
      <c r="AF11" s="869"/>
      <c r="AG11" s="868"/>
      <c r="AH11" s="869"/>
      <c r="AI11" s="998"/>
      <c r="AJ11" s="999"/>
      <c r="AK11" s="47"/>
    </row>
    <row r="12" spans="1:37" s="34" customFormat="1" ht="20.100000000000001" customHeight="1">
      <c r="A12" s="908"/>
      <c r="B12" s="909"/>
      <c r="C12" s="920"/>
      <c r="D12" s="921"/>
      <c r="E12" s="921"/>
      <c r="F12" s="921"/>
      <c r="G12" s="921"/>
      <c r="H12" s="921"/>
      <c r="I12" s="921"/>
      <c r="J12" s="921"/>
      <c r="K12" s="921"/>
      <c r="L12" s="921"/>
      <c r="M12" s="921"/>
      <c r="N12" s="922"/>
      <c r="O12" s="870"/>
      <c r="P12" s="871"/>
      <c r="Q12" s="870"/>
      <c r="R12" s="871"/>
      <c r="S12" s="870"/>
      <c r="T12" s="871"/>
      <c r="U12" s="870"/>
      <c r="V12" s="871"/>
      <c r="W12" s="870"/>
      <c r="X12" s="871"/>
      <c r="Y12" s="870"/>
      <c r="Z12" s="871"/>
      <c r="AA12" s="870"/>
      <c r="AB12" s="871"/>
      <c r="AC12" s="870"/>
      <c r="AD12" s="871"/>
      <c r="AE12" s="870"/>
      <c r="AF12" s="871"/>
      <c r="AG12" s="870"/>
      <c r="AH12" s="871"/>
      <c r="AI12" s="1000"/>
      <c r="AJ12" s="1001"/>
      <c r="AK12" s="47"/>
    </row>
    <row r="13" spans="1:37" s="34" customFormat="1" ht="9" customHeight="1">
      <c r="A13" s="908"/>
      <c r="B13" s="909"/>
      <c r="C13" s="874" t="s">
        <v>446</v>
      </c>
      <c r="D13" s="875"/>
      <c r="E13" s="875"/>
      <c r="F13" s="875"/>
      <c r="G13" s="874"/>
      <c r="H13" s="875"/>
      <c r="I13" s="875"/>
      <c r="J13" s="875"/>
      <c r="K13" s="875"/>
      <c r="L13" s="875"/>
      <c r="M13" s="875"/>
      <c r="N13" s="875"/>
      <c r="O13" s="875"/>
      <c r="P13" s="875"/>
      <c r="Q13" s="875"/>
      <c r="R13" s="875"/>
      <c r="S13" s="875"/>
      <c r="T13" s="875"/>
      <c r="U13" s="875"/>
      <c r="V13" s="875"/>
      <c r="W13" s="875"/>
      <c r="X13" s="875"/>
      <c r="Y13" s="875"/>
      <c r="Z13" s="875"/>
      <c r="AA13" s="875"/>
      <c r="AB13" s="875"/>
      <c r="AC13" s="875"/>
      <c r="AD13" s="875"/>
      <c r="AE13" s="875"/>
      <c r="AF13" s="875"/>
      <c r="AG13" s="875"/>
      <c r="AH13" s="875"/>
      <c r="AI13" s="875"/>
      <c r="AJ13" s="893"/>
      <c r="AK13" s="47"/>
    </row>
    <row r="14" spans="1:37" s="34" customFormat="1" ht="9" customHeight="1">
      <c r="A14" s="908"/>
      <c r="B14" s="909"/>
      <c r="C14" s="878"/>
      <c r="D14" s="879"/>
      <c r="E14" s="879"/>
      <c r="F14" s="879"/>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80"/>
      <c r="AK14" s="47"/>
    </row>
    <row r="15" spans="1:37" s="34" customFormat="1" ht="20.100000000000001" customHeight="1">
      <c r="A15" s="908"/>
      <c r="B15" s="909"/>
      <c r="C15" s="59"/>
      <c r="D15" s="60"/>
      <c r="E15" s="60"/>
      <c r="F15" s="60"/>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4"/>
      <c r="AK15" s="47"/>
    </row>
    <row r="16" spans="1:37" s="34" customFormat="1" ht="20.100000000000001" customHeight="1">
      <c r="A16" s="908"/>
      <c r="B16" s="909"/>
      <c r="C16" s="878" t="s">
        <v>445</v>
      </c>
      <c r="D16" s="879"/>
      <c r="E16" s="879"/>
      <c r="F16" s="879"/>
      <c r="G16" s="885"/>
      <c r="H16" s="886"/>
      <c r="I16" s="886"/>
      <c r="J16" s="886"/>
      <c r="K16" s="886"/>
      <c r="L16" s="886"/>
      <c r="M16" s="886"/>
      <c r="N16" s="886"/>
      <c r="O16" s="886"/>
      <c r="P16" s="886"/>
      <c r="Q16" s="886"/>
      <c r="R16" s="886"/>
      <c r="S16" s="886"/>
      <c r="T16" s="886"/>
      <c r="U16" s="886"/>
      <c r="V16" s="886"/>
      <c r="W16" s="886"/>
      <c r="X16" s="886"/>
      <c r="Y16" s="886"/>
      <c r="Z16" s="886"/>
      <c r="AA16" s="886"/>
      <c r="AB16" s="886"/>
      <c r="AC16" s="886"/>
      <c r="AD16" s="886"/>
      <c r="AE16" s="886"/>
      <c r="AF16" s="886"/>
      <c r="AG16" s="886"/>
      <c r="AH16" s="886"/>
      <c r="AI16" s="886"/>
      <c r="AJ16" s="887"/>
      <c r="AK16" s="47"/>
    </row>
    <row r="17" spans="1:37" s="34" customFormat="1" ht="20.100000000000001" customHeight="1">
      <c r="A17" s="908"/>
      <c r="B17" s="909"/>
      <c r="C17" s="61"/>
      <c r="D17" s="62"/>
      <c r="E17" s="62"/>
      <c r="F17" s="62"/>
      <c r="G17" s="888"/>
      <c r="H17" s="889"/>
      <c r="I17" s="889"/>
      <c r="J17" s="889"/>
      <c r="K17" s="889"/>
      <c r="L17" s="889"/>
      <c r="M17" s="889"/>
      <c r="N17" s="889"/>
      <c r="O17" s="889"/>
      <c r="P17" s="889"/>
      <c r="Q17" s="889"/>
      <c r="R17" s="889"/>
      <c r="S17" s="889"/>
      <c r="T17" s="889"/>
      <c r="U17" s="889"/>
      <c r="V17" s="889"/>
      <c r="W17" s="889"/>
      <c r="X17" s="889"/>
      <c r="Y17" s="889"/>
      <c r="Z17" s="889"/>
      <c r="AA17" s="889"/>
      <c r="AB17" s="889"/>
      <c r="AC17" s="889"/>
      <c r="AD17" s="889"/>
      <c r="AE17" s="889"/>
      <c r="AF17" s="889"/>
      <c r="AG17" s="889"/>
      <c r="AH17" s="889"/>
      <c r="AI17" s="889"/>
      <c r="AJ17" s="890"/>
      <c r="AK17" s="47"/>
    </row>
    <row r="18" spans="1:37" s="34" customFormat="1" ht="20.100000000000001" customHeight="1">
      <c r="A18" s="908"/>
      <c r="B18" s="909"/>
      <c r="C18" s="63" t="s">
        <v>4</v>
      </c>
      <c r="D18" s="64"/>
      <c r="E18" s="64"/>
      <c r="F18" s="64"/>
      <c r="G18" s="1425" t="s">
        <v>213</v>
      </c>
      <c r="H18" s="1426" t="s">
        <v>1675</v>
      </c>
      <c r="I18" s="1426"/>
      <c r="J18" s="1427" t="s">
        <v>1676</v>
      </c>
      <c r="K18" s="1428"/>
      <c r="L18" s="1424"/>
      <c r="M18" s="1424"/>
      <c r="N18" s="1424"/>
      <c r="O18" s="1424"/>
      <c r="P18" s="1424"/>
      <c r="Q18" s="1424"/>
      <c r="R18" s="1424"/>
      <c r="S18" s="45"/>
      <c r="T18" s="45"/>
      <c r="U18" s="45"/>
      <c r="V18" s="45"/>
      <c r="W18" s="45"/>
      <c r="X18" s="45"/>
      <c r="Y18" s="45"/>
      <c r="Z18" s="45"/>
      <c r="AA18" s="45"/>
      <c r="AB18" s="45"/>
      <c r="AC18" s="45"/>
      <c r="AD18" s="45"/>
      <c r="AE18" s="45"/>
      <c r="AF18" s="45"/>
      <c r="AG18" s="45"/>
      <c r="AH18" s="45"/>
      <c r="AI18" s="45"/>
      <c r="AJ18" s="54"/>
      <c r="AK18" s="47"/>
    </row>
    <row r="19" spans="1:37" s="34" customFormat="1" ht="20.100000000000001" customHeight="1">
      <c r="A19" s="908"/>
      <c r="B19" s="909"/>
      <c r="C19" s="878" t="s">
        <v>7</v>
      </c>
      <c r="D19" s="879"/>
      <c r="E19" s="879"/>
      <c r="F19" s="879"/>
      <c r="G19" s="1429" t="s">
        <v>1677</v>
      </c>
      <c r="H19" s="934"/>
      <c r="I19" s="934"/>
      <c r="J19" s="934"/>
      <c r="K19" s="934"/>
      <c r="L19" s="934"/>
      <c r="M19" s="934"/>
      <c r="N19" s="934"/>
      <c r="O19" s="934"/>
      <c r="P19" s="934"/>
      <c r="Q19" s="934"/>
      <c r="R19" s="934"/>
      <c r="S19" s="934"/>
      <c r="T19" s="934"/>
      <c r="U19" s="934"/>
      <c r="V19" s="934"/>
      <c r="W19" s="934"/>
      <c r="X19" s="934"/>
      <c r="Y19" s="934"/>
      <c r="Z19" s="934"/>
      <c r="AA19" s="934"/>
      <c r="AB19" s="934"/>
      <c r="AC19" s="934"/>
      <c r="AD19" s="934"/>
      <c r="AE19" s="934"/>
      <c r="AF19" s="934"/>
      <c r="AG19" s="934"/>
      <c r="AH19" s="934"/>
      <c r="AI19" s="934"/>
      <c r="AJ19" s="1430"/>
      <c r="AK19" s="47"/>
    </row>
    <row r="20" spans="1:37" s="34" customFormat="1" ht="20.100000000000001" customHeight="1">
      <c r="A20" s="908"/>
      <c r="B20" s="909"/>
      <c r="C20" s="65"/>
      <c r="D20" s="66"/>
      <c r="E20" s="66"/>
      <c r="F20" s="66"/>
      <c r="G20" s="1431"/>
      <c r="H20" s="1432"/>
      <c r="I20" s="1432"/>
      <c r="J20" s="1432"/>
      <c r="K20" s="1432"/>
      <c r="L20" s="1432"/>
      <c r="M20" s="1432"/>
      <c r="N20" s="1432"/>
      <c r="O20" s="1432"/>
      <c r="P20" s="1432"/>
      <c r="Q20" s="1432"/>
      <c r="R20" s="1432"/>
      <c r="S20" s="1432"/>
      <c r="T20" s="1432"/>
      <c r="U20" s="1432"/>
      <c r="V20" s="1432"/>
      <c r="W20" s="1432"/>
      <c r="X20" s="1432"/>
      <c r="Y20" s="1432"/>
      <c r="Z20" s="1432"/>
      <c r="AA20" s="1432"/>
      <c r="AB20" s="1432"/>
      <c r="AC20" s="1432"/>
      <c r="AD20" s="1432"/>
      <c r="AE20" s="1432"/>
      <c r="AF20" s="1432"/>
      <c r="AG20" s="1432"/>
      <c r="AH20" s="1432"/>
      <c r="AI20" s="1432"/>
      <c r="AJ20" s="1433"/>
      <c r="AK20" s="47"/>
    </row>
    <row r="21" spans="1:37" s="34" customFormat="1" ht="20.100000000000001" customHeight="1">
      <c r="A21" s="908"/>
      <c r="B21" s="909"/>
      <c r="C21" s="874" t="s">
        <v>8</v>
      </c>
      <c r="D21" s="875"/>
      <c r="E21" s="875"/>
      <c r="F21" s="875"/>
      <c r="G21" s="874" t="s">
        <v>9</v>
      </c>
      <c r="H21" s="875"/>
      <c r="I21" s="875"/>
      <c r="J21" s="875"/>
      <c r="K21" s="894" t="s">
        <v>214</v>
      </c>
      <c r="L21" s="895"/>
      <c r="M21" s="895"/>
      <c r="N21" s="895"/>
      <c r="O21" s="895"/>
      <c r="P21" s="895"/>
      <c r="Q21" s="895"/>
      <c r="R21" s="895"/>
      <c r="S21" s="895"/>
      <c r="T21" s="895"/>
      <c r="U21" s="896"/>
      <c r="V21" s="894" t="s">
        <v>215</v>
      </c>
      <c r="W21" s="895"/>
      <c r="X21" s="895"/>
      <c r="Y21" s="895"/>
      <c r="Z21" s="896"/>
      <c r="AA21" s="900" t="s">
        <v>216</v>
      </c>
      <c r="AB21" s="901"/>
      <c r="AC21" s="901"/>
      <c r="AD21" s="901"/>
      <c r="AE21" s="901"/>
      <c r="AF21" s="901"/>
      <c r="AG21" s="901"/>
      <c r="AH21" s="901"/>
      <c r="AI21" s="901"/>
      <c r="AJ21" s="902"/>
      <c r="AK21" s="47"/>
    </row>
    <row r="22" spans="1:37" s="34" customFormat="1" ht="20.100000000000001" customHeight="1">
      <c r="A22" s="908"/>
      <c r="B22" s="909"/>
      <c r="C22" s="876"/>
      <c r="D22" s="877"/>
      <c r="E22" s="877"/>
      <c r="F22" s="877"/>
      <c r="G22" s="876"/>
      <c r="H22" s="877"/>
      <c r="I22" s="877"/>
      <c r="J22" s="877"/>
      <c r="K22" s="897"/>
      <c r="L22" s="898"/>
      <c r="M22" s="898"/>
      <c r="N22" s="898"/>
      <c r="O22" s="898"/>
      <c r="P22" s="898"/>
      <c r="Q22" s="898"/>
      <c r="R22" s="898"/>
      <c r="S22" s="898"/>
      <c r="T22" s="898"/>
      <c r="U22" s="899"/>
      <c r="V22" s="897"/>
      <c r="W22" s="898"/>
      <c r="X22" s="898"/>
      <c r="Y22" s="898"/>
      <c r="Z22" s="899"/>
      <c r="AA22" s="903"/>
      <c r="AB22" s="904"/>
      <c r="AC22" s="904"/>
      <c r="AD22" s="904"/>
      <c r="AE22" s="904"/>
      <c r="AF22" s="904"/>
      <c r="AG22" s="904"/>
      <c r="AH22" s="904"/>
      <c r="AI22" s="904"/>
      <c r="AJ22" s="905"/>
      <c r="AK22" s="47"/>
    </row>
    <row r="23" spans="1:37" s="34" customFormat="1" ht="20.100000000000001" customHeight="1">
      <c r="A23" s="908"/>
      <c r="B23" s="909"/>
      <c r="C23" s="914" t="s">
        <v>11</v>
      </c>
      <c r="D23" s="915"/>
      <c r="E23" s="915"/>
      <c r="F23" s="916"/>
      <c r="G23" s="874" t="s">
        <v>12</v>
      </c>
      <c r="H23" s="875"/>
      <c r="I23" s="875"/>
      <c r="J23" s="875"/>
      <c r="K23" s="874"/>
      <c r="L23" s="875"/>
      <c r="M23" s="875"/>
      <c r="N23" s="875"/>
      <c r="O23" s="875"/>
      <c r="P23" s="875"/>
      <c r="Q23" s="875"/>
      <c r="R23" s="875"/>
      <c r="S23" s="875"/>
      <c r="T23" s="875"/>
      <c r="U23" s="875"/>
      <c r="V23" s="875"/>
      <c r="W23" s="875"/>
      <c r="X23" s="875"/>
      <c r="Y23" s="875"/>
      <c r="Z23" s="875"/>
      <c r="AA23" s="875"/>
      <c r="AB23" s="875"/>
      <c r="AC23" s="875"/>
      <c r="AD23" s="875"/>
      <c r="AE23" s="875"/>
      <c r="AF23" s="875"/>
      <c r="AG23" s="875"/>
      <c r="AH23" s="875"/>
      <c r="AI23" s="875"/>
      <c r="AJ23" s="893"/>
      <c r="AK23" s="47"/>
    </row>
    <row r="24" spans="1:37" s="34" customFormat="1" ht="20.100000000000001" customHeight="1">
      <c r="A24" s="908"/>
      <c r="B24" s="909"/>
      <c r="C24" s="917"/>
      <c r="D24" s="918"/>
      <c r="E24" s="918"/>
      <c r="F24" s="919"/>
      <c r="G24" s="876"/>
      <c r="H24" s="877"/>
      <c r="I24" s="877"/>
      <c r="J24" s="877"/>
      <c r="K24" s="876"/>
      <c r="L24" s="877"/>
      <c r="M24" s="877"/>
      <c r="N24" s="877"/>
      <c r="O24" s="877"/>
      <c r="P24" s="877"/>
      <c r="Q24" s="877"/>
      <c r="R24" s="877"/>
      <c r="S24" s="877"/>
      <c r="T24" s="877"/>
      <c r="U24" s="877"/>
      <c r="V24" s="877"/>
      <c r="W24" s="877"/>
      <c r="X24" s="877"/>
      <c r="Y24" s="877"/>
      <c r="Z24" s="877"/>
      <c r="AA24" s="877"/>
      <c r="AB24" s="877"/>
      <c r="AC24" s="877"/>
      <c r="AD24" s="877"/>
      <c r="AE24" s="877"/>
      <c r="AF24" s="877"/>
      <c r="AG24" s="877"/>
      <c r="AH24" s="877"/>
      <c r="AI24" s="877"/>
      <c r="AJ24" s="881"/>
      <c r="AK24" s="47"/>
    </row>
    <row r="25" spans="1:37" s="28" customFormat="1" ht="20.100000000000001" customHeight="1">
      <c r="A25" s="908"/>
      <c r="B25" s="909"/>
      <c r="C25" s="67"/>
      <c r="D25" s="47"/>
      <c r="E25" s="47"/>
      <c r="F25" s="68"/>
      <c r="G25" s="588" t="s">
        <v>1</v>
      </c>
      <c r="H25" s="589"/>
      <c r="I25" s="589"/>
      <c r="J25" s="589"/>
      <c r="K25" s="589"/>
      <c r="L25" s="590"/>
      <c r="M25" s="582"/>
      <c r="N25" s="703"/>
      <c r="O25" s="703"/>
      <c r="P25" s="703"/>
      <c r="Q25" s="703"/>
      <c r="R25" s="703"/>
      <c r="S25" s="703"/>
      <c r="T25" s="703"/>
      <c r="U25" s="583"/>
      <c r="V25" s="914" t="s">
        <v>217</v>
      </c>
      <c r="W25" s="915"/>
      <c r="X25" s="915"/>
      <c r="Y25" s="916"/>
      <c r="Z25" s="703" t="s">
        <v>218</v>
      </c>
      <c r="AA25" s="703"/>
      <c r="AB25" s="703"/>
      <c r="AC25" s="703"/>
      <c r="AD25" s="703"/>
      <c r="AE25" s="703"/>
      <c r="AF25" s="703"/>
      <c r="AG25" s="703"/>
      <c r="AH25" s="703"/>
      <c r="AI25" s="703"/>
      <c r="AJ25" s="583"/>
      <c r="AK25" s="47"/>
    </row>
    <row r="26" spans="1:37" s="28" customFormat="1" ht="20.100000000000001" customHeight="1">
      <c r="A26" s="908"/>
      <c r="B26" s="909"/>
      <c r="C26" s="67"/>
      <c r="D26" s="47"/>
      <c r="E26" s="47"/>
      <c r="F26" s="68"/>
      <c r="G26" s="599"/>
      <c r="H26" s="580"/>
      <c r="I26" s="580"/>
      <c r="J26" s="580"/>
      <c r="K26" s="580"/>
      <c r="L26" s="581"/>
      <c r="M26" s="584"/>
      <c r="N26" s="704"/>
      <c r="O26" s="704"/>
      <c r="P26" s="704"/>
      <c r="Q26" s="704"/>
      <c r="R26" s="704"/>
      <c r="S26" s="704"/>
      <c r="T26" s="704"/>
      <c r="U26" s="585"/>
      <c r="V26" s="917"/>
      <c r="W26" s="918"/>
      <c r="X26" s="918"/>
      <c r="Y26" s="919"/>
      <c r="Z26" s="704"/>
      <c r="AA26" s="704"/>
      <c r="AB26" s="704"/>
      <c r="AC26" s="704"/>
      <c r="AD26" s="704"/>
      <c r="AE26" s="704"/>
      <c r="AF26" s="704"/>
      <c r="AG26" s="704"/>
      <c r="AH26" s="704"/>
      <c r="AI26" s="704"/>
      <c r="AJ26" s="585"/>
      <c r="AK26" s="47"/>
    </row>
    <row r="27" spans="1:37" s="28" customFormat="1" ht="20.100000000000001" customHeight="1">
      <c r="A27" s="910"/>
      <c r="B27" s="911"/>
      <c r="C27" s="69"/>
      <c r="D27" s="70"/>
      <c r="E27" s="70"/>
      <c r="F27" s="71"/>
      <c r="G27" s="591"/>
      <c r="H27" s="592"/>
      <c r="I27" s="592"/>
      <c r="J27" s="592"/>
      <c r="K27" s="592"/>
      <c r="L27" s="593"/>
      <c r="M27" s="586"/>
      <c r="N27" s="705"/>
      <c r="O27" s="705"/>
      <c r="P27" s="705"/>
      <c r="Q27" s="705"/>
      <c r="R27" s="705"/>
      <c r="S27" s="705"/>
      <c r="T27" s="705"/>
      <c r="U27" s="587"/>
      <c r="V27" s="920"/>
      <c r="W27" s="921"/>
      <c r="X27" s="921"/>
      <c r="Y27" s="922"/>
      <c r="Z27" s="705"/>
      <c r="AA27" s="705"/>
      <c r="AB27" s="705"/>
      <c r="AC27" s="705"/>
      <c r="AD27" s="705"/>
      <c r="AE27" s="705"/>
      <c r="AF27" s="705"/>
      <c r="AG27" s="705"/>
      <c r="AH27" s="705"/>
      <c r="AI27" s="705"/>
      <c r="AJ27" s="587"/>
      <c r="AK27" s="47"/>
    </row>
    <row r="28" spans="1:37" s="34" customFormat="1" ht="10.5" customHeight="1">
      <c r="A28" s="72"/>
      <c r="B28" s="50"/>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47"/>
    </row>
    <row r="29" spans="1:37" s="35" customFormat="1" ht="15" customHeight="1">
      <c r="A29" s="47"/>
      <c r="B29" s="73" t="s">
        <v>219</v>
      </c>
      <c r="C29" s="891" t="s">
        <v>440</v>
      </c>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47"/>
    </row>
    <row r="30" spans="1:37" s="35" customFormat="1" ht="15" customHeight="1">
      <c r="A30" s="47"/>
      <c r="B30" s="73"/>
      <c r="C30" s="891"/>
      <c r="D30" s="891"/>
      <c r="E30" s="891"/>
      <c r="F30" s="891"/>
      <c r="G30" s="891"/>
      <c r="H30" s="891"/>
      <c r="I30" s="891"/>
      <c r="J30" s="891"/>
      <c r="K30" s="891"/>
      <c r="L30" s="891"/>
      <c r="M30" s="891"/>
      <c r="N30" s="891"/>
      <c r="O30" s="891"/>
      <c r="P30" s="891"/>
      <c r="Q30" s="891"/>
      <c r="R30" s="891"/>
      <c r="S30" s="891"/>
      <c r="T30" s="891"/>
      <c r="U30" s="891"/>
      <c r="V30" s="891"/>
      <c r="W30" s="891"/>
      <c r="X30" s="891"/>
      <c r="Y30" s="891"/>
      <c r="Z30" s="891"/>
      <c r="AA30" s="891"/>
      <c r="AB30" s="891"/>
      <c r="AC30" s="891"/>
      <c r="AD30" s="891"/>
      <c r="AE30" s="891"/>
      <c r="AF30" s="891"/>
      <c r="AG30" s="891"/>
      <c r="AH30" s="891"/>
      <c r="AI30" s="891"/>
      <c r="AJ30" s="891"/>
      <c r="AK30" s="47"/>
    </row>
    <row r="31" spans="1:37" s="34" customFormat="1" ht="19.5" customHeight="1">
      <c r="A31" s="74"/>
      <c r="B31" s="75"/>
      <c r="C31" s="75"/>
      <c r="D31" s="75"/>
      <c r="E31" s="75"/>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47"/>
      <c r="AK31" s="47"/>
    </row>
    <row r="32" spans="1:37" ht="18" customHeight="1">
      <c r="A32" s="57" t="s">
        <v>220</v>
      </c>
      <c r="B32" s="76"/>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8"/>
      <c r="AH32" s="48"/>
      <c r="AI32" s="48"/>
      <c r="AJ32" s="47"/>
      <c r="AK32" s="47"/>
    </row>
    <row r="33" spans="1:38" ht="9" customHeight="1">
      <c r="A33" s="76"/>
      <c r="B33" s="76"/>
      <c r="C33" s="47"/>
      <c r="D33" s="47"/>
      <c r="E33" s="47"/>
      <c r="F33" s="47"/>
      <c r="G33" s="47"/>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8"/>
      <c r="AH33" s="48"/>
      <c r="AI33" s="48"/>
      <c r="AJ33" s="47"/>
      <c r="AK33" s="47"/>
    </row>
    <row r="34" spans="1:38" s="28" customFormat="1" ht="18" customHeight="1">
      <c r="A34" s="874" t="s">
        <v>3</v>
      </c>
      <c r="B34" s="875"/>
      <c r="C34" s="875"/>
      <c r="D34" s="893"/>
      <c r="E34" s="1055"/>
      <c r="F34" s="923"/>
      <c r="G34" s="923"/>
      <c r="H34" s="923"/>
      <c r="I34" s="923"/>
      <c r="J34" s="923"/>
      <c r="K34" s="923"/>
      <c r="L34" s="923"/>
      <c r="M34" s="923"/>
      <c r="N34" s="923"/>
      <c r="O34" s="923" t="s">
        <v>221</v>
      </c>
      <c r="P34" s="923"/>
      <c r="Q34" s="923"/>
      <c r="R34" s="924"/>
      <c r="S34" s="915" t="s">
        <v>222</v>
      </c>
      <c r="T34" s="915"/>
      <c r="U34" s="915"/>
      <c r="V34" s="915"/>
      <c r="W34" s="582"/>
      <c r="X34" s="703"/>
      <c r="Y34" s="703"/>
      <c r="Z34" s="703"/>
      <c r="AA34" s="703"/>
      <c r="AB34" s="703"/>
      <c r="AC34" s="703"/>
      <c r="AD34" s="703"/>
      <c r="AE34" s="703"/>
      <c r="AF34" s="703"/>
      <c r="AG34" s="923" t="s">
        <v>6</v>
      </c>
      <c r="AH34" s="923"/>
      <c r="AI34" s="923"/>
      <c r="AJ34" s="924"/>
      <c r="AK34" s="47"/>
    </row>
    <row r="35" spans="1:38" s="28" customFormat="1" ht="9" customHeight="1">
      <c r="A35" s="878"/>
      <c r="B35" s="879"/>
      <c r="C35" s="879"/>
      <c r="D35" s="880"/>
      <c r="E35" s="1056"/>
      <c r="F35" s="925"/>
      <c r="G35" s="925"/>
      <c r="H35" s="925"/>
      <c r="I35" s="925"/>
      <c r="J35" s="925"/>
      <c r="K35" s="925"/>
      <c r="L35" s="925"/>
      <c r="M35" s="925"/>
      <c r="N35" s="925"/>
      <c r="O35" s="925"/>
      <c r="P35" s="925"/>
      <c r="Q35" s="925"/>
      <c r="R35" s="926"/>
      <c r="S35" s="918"/>
      <c r="T35" s="918"/>
      <c r="U35" s="918"/>
      <c r="V35" s="918"/>
      <c r="W35" s="584"/>
      <c r="X35" s="704"/>
      <c r="Y35" s="704"/>
      <c r="Z35" s="704"/>
      <c r="AA35" s="704"/>
      <c r="AB35" s="704"/>
      <c r="AC35" s="704"/>
      <c r="AD35" s="704"/>
      <c r="AE35" s="704"/>
      <c r="AF35" s="704"/>
      <c r="AG35" s="925"/>
      <c r="AH35" s="925"/>
      <c r="AI35" s="925"/>
      <c r="AJ35" s="926"/>
      <c r="AK35" s="47"/>
    </row>
    <row r="36" spans="1:38" s="34" customFormat="1" ht="18" customHeight="1">
      <c r="A36" s="876"/>
      <c r="B36" s="877"/>
      <c r="C36" s="877"/>
      <c r="D36" s="881"/>
      <c r="E36" s="1057"/>
      <c r="F36" s="927"/>
      <c r="G36" s="927"/>
      <c r="H36" s="927"/>
      <c r="I36" s="927"/>
      <c r="J36" s="927"/>
      <c r="K36" s="927"/>
      <c r="L36" s="927"/>
      <c r="M36" s="927"/>
      <c r="N36" s="927"/>
      <c r="O36" s="927"/>
      <c r="P36" s="927"/>
      <c r="Q36" s="927"/>
      <c r="R36" s="928"/>
      <c r="S36" s="921"/>
      <c r="T36" s="921"/>
      <c r="U36" s="921"/>
      <c r="V36" s="921"/>
      <c r="W36" s="586"/>
      <c r="X36" s="705"/>
      <c r="Y36" s="705"/>
      <c r="Z36" s="705"/>
      <c r="AA36" s="705"/>
      <c r="AB36" s="705"/>
      <c r="AC36" s="705"/>
      <c r="AD36" s="705"/>
      <c r="AE36" s="705"/>
      <c r="AF36" s="705"/>
      <c r="AG36" s="927"/>
      <c r="AH36" s="927"/>
      <c r="AI36" s="927"/>
      <c r="AJ36" s="928"/>
      <c r="AK36" s="47"/>
      <c r="AL36" s="28"/>
    </row>
    <row r="37" spans="1:38" s="28" customFormat="1" ht="12.75" customHeight="1">
      <c r="A37" s="77"/>
      <c r="B37" s="77"/>
      <c r="C37" s="77"/>
      <c r="D37" s="77"/>
      <c r="E37" s="78"/>
      <c r="F37" s="78"/>
      <c r="G37" s="78"/>
      <c r="H37" s="78"/>
      <c r="I37" s="78"/>
      <c r="J37" s="78"/>
      <c r="K37" s="78"/>
      <c r="L37" s="78"/>
      <c r="M37" s="78"/>
      <c r="N37" s="78"/>
      <c r="O37" s="78"/>
      <c r="P37" s="78"/>
      <c r="Q37" s="78"/>
      <c r="R37" s="78"/>
      <c r="S37" s="78"/>
      <c r="T37" s="77"/>
      <c r="U37" s="77"/>
      <c r="V37" s="79"/>
      <c r="W37" s="79"/>
      <c r="X37" s="79"/>
      <c r="Y37" s="79"/>
      <c r="Z37" s="79"/>
      <c r="AA37" s="79"/>
      <c r="AB37" s="79"/>
      <c r="AC37" s="80"/>
      <c r="AD37" s="77"/>
      <c r="AE37" s="77"/>
      <c r="AF37" s="77"/>
      <c r="AG37" s="78"/>
      <c r="AH37" s="78"/>
      <c r="AI37" s="78"/>
      <c r="AJ37" s="47"/>
      <c r="AK37" s="47"/>
    </row>
    <row r="38" spans="1:38" s="29" customFormat="1" ht="18.95" customHeight="1">
      <c r="A38" s="81" t="s">
        <v>223</v>
      </c>
      <c r="B38" s="82" t="s">
        <v>224</v>
      </c>
      <c r="C38" s="892" t="s">
        <v>225</v>
      </c>
      <c r="D38" s="892"/>
      <c r="E38" s="892"/>
      <c r="F38" s="892"/>
      <c r="G38" s="892"/>
      <c r="H38" s="892"/>
      <c r="I38" s="892"/>
      <c r="J38" s="892"/>
      <c r="K38" s="892"/>
      <c r="L38" s="892"/>
      <c r="M38" s="892"/>
      <c r="N38" s="892"/>
      <c r="O38" s="892"/>
      <c r="P38" s="892"/>
      <c r="Q38" s="892"/>
      <c r="R38" s="892"/>
      <c r="S38" s="892"/>
      <c r="T38" s="892"/>
      <c r="U38" s="892"/>
      <c r="V38" s="892"/>
      <c r="W38" s="892"/>
      <c r="X38" s="892"/>
      <c r="Y38" s="892"/>
      <c r="Z38" s="892"/>
      <c r="AA38" s="892"/>
      <c r="AB38" s="892"/>
      <c r="AC38" s="892"/>
      <c r="AD38" s="892"/>
      <c r="AE38" s="892"/>
      <c r="AF38" s="892"/>
      <c r="AG38" s="892"/>
      <c r="AH38" s="892"/>
      <c r="AI38" s="892"/>
      <c r="AJ38" s="892"/>
      <c r="AK38" s="83"/>
    </row>
    <row r="39" spans="1:38" s="29" customFormat="1" ht="18.95" customHeight="1">
      <c r="A39" s="81"/>
      <c r="B39" s="82"/>
      <c r="C39" s="892"/>
      <c r="D39" s="892"/>
      <c r="E39" s="892"/>
      <c r="F39" s="892"/>
      <c r="G39" s="892"/>
      <c r="H39" s="892"/>
      <c r="I39" s="892"/>
      <c r="J39" s="892"/>
      <c r="K39" s="892"/>
      <c r="L39" s="892"/>
      <c r="M39" s="892"/>
      <c r="N39" s="892"/>
      <c r="O39" s="892"/>
      <c r="P39" s="892"/>
      <c r="Q39" s="892"/>
      <c r="R39" s="892"/>
      <c r="S39" s="892"/>
      <c r="T39" s="892"/>
      <c r="U39" s="892"/>
      <c r="V39" s="892"/>
      <c r="W39" s="892"/>
      <c r="X39" s="892"/>
      <c r="Y39" s="892"/>
      <c r="Z39" s="892"/>
      <c r="AA39" s="892"/>
      <c r="AB39" s="892"/>
      <c r="AC39" s="892"/>
      <c r="AD39" s="892"/>
      <c r="AE39" s="892"/>
      <c r="AF39" s="892"/>
      <c r="AG39" s="892"/>
      <c r="AH39" s="892"/>
      <c r="AI39" s="892"/>
      <c r="AJ39" s="892"/>
      <c r="AK39" s="83"/>
    </row>
    <row r="40" spans="1:38" s="29" customFormat="1" ht="18.95" customHeight="1">
      <c r="A40" s="84" t="s">
        <v>223</v>
      </c>
      <c r="B40" s="85" t="s">
        <v>224</v>
      </c>
      <c r="C40" s="1071" t="s">
        <v>508</v>
      </c>
      <c r="D40" s="1071"/>
      <c r="E40" s="1071"/>
      <c r="F40" s="1071"/>
      <c r="G40" s="1071"/>
      <c r="H40" s="1071"/>
      <c r="I40" s="1071"/>
      <c r="J40" s="1071"/>
      <c r="K40" s="1071"/>
      <c r="L40" s="1071"/>
      <c r="M40" s="1071"/>
      <c r="N40" s="1071"/>
      <c r="O40" s="1071"/>
      <c r="P40" s="1071"/>
      <c r="Q40" s="1071"/>
      <c r="R40" s="1071"/>
      <c r="S40" s="1071"/>
      <c r="T40" s="1071"/>
      <c r="U40" s="1071"/>
      <c r="V40" s="1071"/>
      <c r="W40" s="1071"/>
      <c r="X40" s="1071"/>
      <c r="Y40" s="1071"/>
      <c r="Z40" s="1071"/>
      <c r="AA40" s="1071"/>
      <c r="AB40" s="1071"/>
      <c r="AC40" s="1071"/>
      <c r="AD40" s="1071"/>
      <c r="AE40" s="1071"/>
      <c r="AF40" s="1071"/>
      <c r="AG40" s="1071"/>
      <c r="AH40" s="1071"/>
      <c r="AI40" s="1071"/>
      <c r="AJ40" s="1071"/>
      <c r="AK40" s="83"/>
    </row>
    <row r="41" spans="1:38" s="29" customFormat="1" ht="18.95" customHeight="1">
      <c r="A41" s="84"/>
      <c r="B41" s="85"/>
      <c r="C41" s="1071"/>
      <c r="D41" s="1071"/>
      <c r="E41" s="1071"/>
      <c r="F41" s="1071"/>
      <c r="G41" s="1071"/>
      <c r="H41" s="1071"/>
      <c r="I41" s="1071"/>
      <c r="J41" s="1071"/>
      <c r="K41" s="1071"/>
      <c r="L41" s="1071"/>
      <c r="M41" s="1071"/>
      <c r="N41" s="1071"/>
      <c r="O41" s="1071"/>
      <c r="P41" s="1071"/>
      <c r="Q41" s="1071"/>
      <c r="R41" s="1071"/>
      <c r="S41" s="1071"/>
      <c r="T41" s="1071"/>
      <c r="U41" s="1071"/>
      <c r="V41" s="1071"/>
      <c r="W41" s="1071"/>
      <c r="X41" s="1071"/>
      <c r="Y41" s="1071"/>
      <c r="Z41" s="1071"/>
      <c r="AA41" s="1071"/>
      <c r="AB41" s="1071"/>
      <c r="AC41" s="1071"/>
      <c r="AD41" s="1071"/>
      <c r="AE41" s="1071"/>
      <c r="AF41" s="1071"/>
      <c r="AG41" s="1071"/>
      <c r="AH41" s="1071"/>
      <c r="AI41" s="1071"/>
      <c r="AJ41" s="1071"/>
      <c r="AK41" s="83"/>
    </row>
    <row r="42" spans="1:38" s="34" customFormat="1" ht="18.75" customHeight="1">
      <c r="A42" s="84"/>
      <c r="B42" s="85"/>
      <c r="C42" s="1071"/>
      <c r="D42" s="1071"/>
      <c r="E42" s="1071"/>
      <c r="F42" s="1071"/>
      <c r="G42" s="1071"/>
      <c r="H42" s="1071"/>
      <c r="I42" s="1071"/>
      <c r="J42" s="1071"/>
      <c r="K42" s="1071"/>
      <c r="L42" s="1071"/>
      <c r="M42" s="1071"/>
      <c r="N42" s="1071"/>
      <c r="O42" s="1071"/>
      <c r="P42" s="1071"/>
      <c r="Q42" s="1071"/>
      <c r="R42" s="1071"/>
      <c r="S42" s="1071"/>
      <c r="T42" s="1071"/>
      <c r="U42" s="1071"/>
      <c r="V42" s="1071"/>
      <c r="W42" s="1071"/>
      <c r="X42" s="1071"/>
      <c r="Y42" s="1071"/>
      <c r="Z42" s="1071"/>
      <c r="AA42" s="1071"/>
      <c r="AB42" s="1071"/>
      <c r="AC42" s="1071"/>
      <c r="AD42" s="1071"/>
      <c r="AE42" s="1071"/>
      <c r="AF42" s="1071"/>
      <c r="AG42" s="1071"/>
      <c r="AH42" s="1071"/>
      <c r="AI42" s="1071"/>
      <c r="AJ42" s="1071"/>
      <c r="AK42" s="47"/>
      <c r="AL42" s="35"/>
    </row>
    <row r="43" spans="1:38" s="34" customFormat="1" ht="19.5" customHeight="1">
      <c r="A43" s="84"/>
      <c r="B43" s="85"/>
      <c r="C43" s="1071"/>
      <c r="D43" s="1071"/>
      <c r="E43" s="1071"/>
      <c r="F43" s="1071"/>
      <c r="G43" s="1071"/>
      <c r="H43" s="1071"/>
      <c r="I43" s="1071"/>
      <c r="J43" s="1071"/>
      <c r="K43" s="1071"/>
      <c r="L43" s="1071"/>
      <c r="M43" s="1071"/>
      <c r="N43" s="1071"/>
      <c r="O43" s="1071"/>
      <c r="P43" s="1071"/>
      <c r="Q43" s="1071"/>
      <c r="R43" s="1071"/>
      <c r="S43" s="1071"/>
      <c r="T43" s="1071"/>
      <c r="U43" s="1071"/>
      <c r="V43" s="1071"/>
      <c r="W43" s="1071"/>
      <c r="X43" s="1071"/>
      <c r="Y43" s="1071"/>
      <c r="Z43" s="1071"/>
      <c r="AA43" s="1071"/>
      <c r="AB43" s="1071"/>
      <c r="AC43" s="1071"/>
      <c r="AD43" s="1071"/>
      <c r="AE43" s="1071"/>
      <c r="AF43" s="1071"/>
      <c r="AG43" s="1071"/>
      <c r="AH43" s="1071"/>
      <c r="AI43" s="1071"/>
      <c r="AJ43" s="1071"/>
      <c r="AK43" s="47"/>
      <c r="AL43" s="35"/>
    </row>
    <row r="44" spans="1:38" ht="12.95" customHeight="1" thickBot="1">
      <c r="A44" s="86"/>
      <c r="B44" s="87"/>
      <c r="C44" s="88"/>
      <c r="D44" s="88"/>
      <c r="E44" s="78"/>
      <c r="F44" s="78"/>
      <c r="G44" s="78"/>
      <c r="H44" s="78"/>
      <c r="I44" s="78"/>
      <c r="J44" s="78"/>
      <c r="K44" s="78"/>
      <c r="L44" s="78"/>
      <c r="M44" s="78"/>
      <c r="N44" s="78"/>
      <c r="O44" s="78"/>
      <c r="P44" s="78"/>
      <c r="Q44" s="78"/>
      <c r="R44" s="78"/>
      <c r="S44" s="78"/>
      <c r="T44" s="88"/>
      <c r="U44" s="88"/>
      <c r="V44" s="88"/>
      <c r="W44" s="88"/>
      <c r="X44" s="88"/>
      <c r="Y44" s="88"/>
      <c r="Z44" s="89"/>
      <c r="AA44" s="89"/>
      <c r="AB44" s="47"/>
      <c r="AC44" s="47"/>
      <c r="AD44" s="47"/>
      <c r="AE44" s="47"/>
      <c r="AF44" s="47"/>
      <c r="AG44" s="48"/>
      <c r="AH44" s="48"/>
      <c r="AI44" s="48"/>
      <c r="AJ44" s="47"/>
      <c r="AK44" s="47"/>
    </row>
    <row r="45" spans="1:38" s="35" customFormat="1" ht="12.75" customHeight="1" thickTop="1">
      <c r="A45" s="1059" t="s">
        <v>1552</v>
      </c>
      <c r="B45" s="1060"/>
      <c r="C45" s="1060"/>
      <c r="D45" s="1060"/>
      <c r="E45" s="1060"/>
      <c r="F45" s="1060"/>
      <c r="G45" s="1060"/>
      <c r="H45" s="1060"/>
      <c r="I45" s="1060"/>
      <c r="J45" s="1061"/>
      <c r="K45" s="78"/>
      <c r="L45" s="78"/>
      <c r="M45" s="78"/>
      <c r="N45" s="78"/>
      <c r="O45" s="78"/>
      <c r="P45" s="78"/>
      <c r="Q45" s="78"/>
      <c r="R45" s="78"/>
      <c r="S45" s="78"/>
      <c r="T45" s="88"/>
      <c r="U45" s="88"/>
      <c r="V45" s="88"/>
      <c r="W45" s="88"/>
      <c r="X45" s="88"/>
      <c r="Y45" s="88"/>
      <c r="Z45" s="89"/>
      <c r="AA45" s="89"/>
      <c r="AB45" s="47"/>
      <c r="AC45" s="47"/>
      <c r="AD45" s="47"/>
      <c r="AE45" s="90"/>
      <c r="AF45" s="90"/>
      <c r="AG45" s="91"/>
      <c r="AH45" s="91"/>
      <c r="AI45" s="91"/>
      <c r="AJ45" s="47"/>
      <c r="AK45" s="47"/>
    </row>
    <row r="46" spans="1:38" s="35" customFormat="1" ht="12.75" customHeight="1">
      <c r="A46" s="1062"/>
      <c r="B46" s="1063"/>
      <c r="C46" s="1063"/>
      <c r="D46" s="1063"/>
      <c r="E46" s="1063"/>
      <c r="F46" s="1063"/>
      <c r="G46" s="1063"/>
      <c r="H46" s="1063"/>
      <c r="I46" s="1063"/>
      <c r="J46" s="1064"/>
      <c r="K46" s="92"/>
      <c r="L46" s="47"/>
      <c r="M46" s="47"/>
      <c r="N46" s="47"/>
      <c r="O46" s="47"/>
      <c r="P46" s="47"/>
      <c r="Q46" s="47"/>
      <c r="R46" s="47"/>
      <c r="S46" s="47"/>
      <c r="T46" s="47"/>
      <c r="U46" s="47"/>
      <c r="V46" s="47"/>
      <c r="W46" s="47"/>
      <c r="X46" s="47"/>
      <c r="Y46" s="47"/>
      <c r="Z46" s="47"/>
      <c r="AA46" s="47"/>
      <c r="AB46" s="47"/>
      <c r="AC46" s="47"/>
      <c r="AD46" s="47"/>
      <c r="AE46" s="90"/>
      <c r="AF46" s="90"/>
      <c r="AG46" s="91"/>
      <c r="AH46" s="91"/>
      <c r="AI46" s="91"/>
      <c r="AJ46" s="47"/>
      <c r="AK46" s="47"/>
    </row>
    <row r="47" spans="1:38" s="35" customFormat="1" ht="12.75" customHeight="1" thickBot="1">
      <c r="A47" s="1065"/>
      <c r="B47" s="1066"/>
      <c r="C47" s="1066"/>
      <c r="D47" s="1066"/>
      <c r="E47" s="1066"/>
      <c r="F47" s="1066"/>
      <c r="G47" s="1066"/>
      <c r="H47" s="1066"/>
      <c r="I47" s="1066"/>
      <c r="J47" s="1067"/>
      <c r="K47" s="92"/>
      <c r="L47" s="47"/>
      <c r="M47" s="47"/>
      <c r="N47" s="47"/>
      <c r="O47" s="47"/>
      <c r="P47" s="47"/>
      <c r="Q47" s="47"/>
      <c r="R47" s="47"/>
      <c r="S47" s="47"/>
      <c r="T47" s="47"/>
      <c r="U47" s="47"/>
      <c r="V47" s="47"/>
      <c r="W47" s="47"/>
      <c r="X47" s="47"/>
      <c r="Y47" s="47"/>
      <c r="Z47" s="47"/>
      <c r="AA47" s="47"/>
      <c r="AB47" s="47"/>
      <c r="AC47" s="47"/>
      <c r="AD47" s="47"/>
      <c r="AE47" s="90"/>
      <c r="AF47" s="90"/>
      <c r="AG47" s="91"/>
      <c r="AH47" s="91"/>
      <c r="AI47" s="91"/>
      <c r="AJ47" s="47"/>
      <c r="AK47" s="47"/>
    </row>
    <row r="48" spans="1:38" s="35" customFormat="1" ht="12.75" customHeight="1" thickTop="1">
      <c r="A48" s="77"/>
      <c r="B48" s="77"/>
      <c r="C48" s="77"/>
      <c r="D48" s="77"/>
      <c r="E48" s="77"/>
      <c r="F48" s="77"/>
      <c r="G48" s="77"/>
      <c r="H48" s="77"/>
      <c r="I48" s="77"/>
      <c r="J48" s="77"/>
      <c r="K48" s="77"/>
      <c r="L48" s="47"/>
      <c r="M48" s="47"/>
      <c r="N48" s="47"/>
      <c r="O48" s="47"/>
      <c r="P48" s="47"/>
      <c r="Q48" s="47"/>
      <c r="R48" s="47"/>
      <c r="S48" s="47"/>
      <c r="T48" s="47"/>
      <c r="U48" s="47"/>
      <c r="V48" s="47"/>
      <c r="W48" s="47"/>
      <c r="X48" s="47"/>
      <c r="Y48" s="47"/>
      <c r="Z48" s="47"/>
      <c r="AA48" s="47"/>
      <c r="AB48" s="47"/>
      <c r="AC48" s="47"/>
      <c r="AD48" s="47"/>
      <c r="AE48" s="90"/>
      <c r="AF48" s="90"/>
      <c r="AG48" s="91"/>
      <c r="AH48" s="91"/>
      <c r="AI48" s="91"/>
      <c r="AJ48" s="47"/>
      <c r="AK48" s="47"/>
    </row>
    <row r="49" spans="1:37" s="28" customFormat="1" ht="18" customHeight="1">
      <c r="A49" s="93" t="s">
        <v>13</v>
      </c>
      <c r="B49" s="94"/>
      <c r="C49" s="95"/>
      <c r="D49" s="95"/>
      <c r="E49" s="95"/>
      <c r="F49" s="95"/>
      <c r="G49" s="77"/>
      <c r="H49" s="77"/>
      <c r="I49" s="77"/>
      <c r="J49" s="77"/>
      <c r="K49" s="77"/>
      <c r="L49" s="47"/>
      <c r="M49" s="47"/>
      <c r="N49" s="47"/>
      <c r="O49" s="47"/>
      <c r="P49" s="47"/>
      <c r="Q49" s="47"/>
      <c r="R49" s="47"/>
      <c r="S49" s="47"/>
      <c r="T49" s="47"/>
      <c r="U49" s="47"/>
      <c r="V49" s="47"/>
      <c r="W49" s="47"/>
      <c r="X49" s="47"/>
      <c r="Y49" s="47"/>
      <c r="Z49" s="47"/>
      <c r="AA49" s="47"/>
      <c r="AB49" s="47"/>
      <c r="AC49" s="47"/>
      <c r="AD49" s="89"/>
      <c r="AE49" s="89"/>
      <c r="AF49" s="89"/>
      <c r="AG49" s="89"/>
      <c r="AH49" s="89"/>
      <c r="AI49" s="89"/>
      <c r="AJ49" s="47"/>
      <c r="AK49" s="47"/>
    </row>
    <row r="50" spans="1:37" s="34" customFormat="1" ht="13.5">
      <c r="A50" s="83"/>
      <c r="B50" s="98" t="s">
        <v>453</v>
      </c>
      <c r="C50" s="47"/>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99"/>
      <c r="AH50" s="99"/>
      <c r="AI50" s="99"/>
      <c r="AJ50" s="47"/>
      <c r="AK50" s="47"/>
    </row>
    <row r="51" spans="1:37" s="34" customFormat="1" ht="13.5">
      <c r="A51" s="77"/>
      <c r="B51" s="100" t="s">
        <v>509</v>
      </c>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99"/>
      <c r="AH51" s="99"/>
      <c r="AI51" s="99"/>
      <c r="AJ51" s="47"/>
      <c r="AK51" s="47"/>
    </row>
    <row r="52" spans="1:37" s="34" customFormat="1" ht="20.100000000000001" customHeight="1">
      <c r="A52" s="77"/>
      <c r="B52" s="101" t="s">
        <v>226</v>
      </c>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99"/>
      <c r="AH52" s="99"/>
      <c r="AI52" s="99"/>
      <c r="AJ52" s="47"/>
      <c r="AK52" s="47"/>
    </row>
    <row r="53" spans="1:37" s="34" customFormat="1" ht="20.100000000000001" customHeight="1">
      <c r="A53" s="77"/>
      <c r="B53" s="101" t="s">
        <v>227</v>
      </c>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99"/>
      <c r="AH53" s="99"/>
      <c r="AI53" s="99"/>
      <c r="AJ53" s="47"/>
      <c r="AK53" s="47"/>
    </row>
    <row r="54" spans="1:37" s="34" customFormat="1" ht="20.100000000000001" customHeight="1">
      <c r="A54" s="77"/>
      <c r="B54" s="101" t="s">
        <v>205</v>
      </c>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99"/>
      <c r="AH54" s="99"/>
      <c r="AI54" s="99"/>
      <c r="AJ54" s="47"/>
      <c r="AK54" s="47"/>
    </row>
    <row r="55" spans="1:37" s="34" customFormat="1" ht="20.100000000000001" customHeight="1">
      <c r="A55" s="77"/>
      <c r="B55" s="101" t="s">
        <v>228</v>
      </c>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99"/>
      <c r="AH55" s="99"/>
      <c r="AI55" s="99"/>
      <c r="AJ55" s="47"/>
      <c r="AK55" s="47"/>
    </row>
    <row r="56" spans="1:37" s="34" customFormat="1" ht="19.5" customHeight="1">
      <c r="A56" s="77"/>
      <c r="B56" s="101" t="s">
        <v>229</v>
      </c>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99"/>
      <c r="AH56" s="99"/>
      <c r="AI56" s="99"/>
      <c r="AJ56" s="47"/>
      <c r="AK56" s="47"/>
    </row>
    <row r="57" spans="1:37" s="35" customFormat="1" ht="36" customHeight="1">
      <c r="A57" s="77"/>
      <c r="B57" s="1030" t="s">
        <v>618</v>
      </c>
      <c r="C57" s="1030"/>
      <c r="D57" s="1030"/>
      <c r="E57" s="1030"/>
      <c r="F57" s="1030"/>
      <c r="G57" s="1030"/>
      <c r="H57" s="1030"/>
      <c r="I57" s="1030"/>
      <c r="J57" s="1030"/>
      <c r="K57" s="1030"/>
      <c r="L57" s="1030"/>
      <c r="M57" s="1030"/>
      <c r="N57" s="1030"/>
      <c r="O57" s="1030"/>
      <c r="P57" s="1030"/>
      <c r="Q57" s="1030"/>
      <c r="R57" s="1030"/>
      <c r="S57" s="1030"/>
      <c r="T57" s="1030"/>
      <c r="U57" s="1030"/>
      <c r="V57" s="1030"/>
      <c r="W57" s="1030"/>
      <c r="X57" s="1030"/>
      <c r="Y57" s="1030"/>
      <c r="Z57" s="1030"/>
      <c r="AA57" s="1030"/>
      <c r="AB57" s="1030"/>
      <c r="AC57" s="1030"/>
      <c r="AD57" s="1030"/>
      <c r="AE57" s="1030"/>
      <c r="AF57" s="1030"/>
      <c r="AG57" s="1030"/>
      <c r="AH57" s="1030"/>
      <c r="AI57" s="1030"/>
      <c r="AJ57" s="1030"/>
      <c r="AK57" s="102"/>
    </row>
    <row r="58" spans="1:37" s="35" customFormat="1" ht="30" customHeight="1">
      <c r="A58" s="77"/>
      <c r="B58" s="1071" t="s">
        <v>204</v>
      </c>
      <c r="C58" s="1071"/>
      <c r="D58" s="1071"/>
      <c r="E58" s="1071"/>
      <c r="F58" s="1071"/>
      <c r="G58" s="1071"/>
      <c r="H58" s="1071"/>
      <c r="I58" s="1071"/>
      <c r="J58" s="1071"/>
      <c r="K58" s="1071"/>
      <c r="L58" s="1071"/>
      <c r="M58" s="1071"/>
      <c r="N58" s="1071"/>
      <c r="O58" s="1071"/>
      <c r="P58" s="1071"/>
      <c r="Q58" s="1071"/>
      <c r="R58" s="1071"/>
      <c r="S58" s="1071"/>
      <c r="T58" s="1071"/>
      <c r="U58" s="1071"/>
      <c r="V58" s="1071"/>
      <c r="W58" s="1071"/>
      <c r="X58" s="1071"/>
      <c r="Y58" s="1071"/>
      <c r="Z58" s="1071"/>
      <c r="AA58" s="1071"/>
      <c r="AB58" s="1071"/>
      <c r="AC58" s="1071"/>
      <c r="AD58" s="1071"/>
      <c r="AE58" s="1071"/>
      <c r="AF58" s="1071"/>
      <c r="AG58" s="1071"/>
      <c r="AH58" s="1071"/>
      <c r="AI58" s="1071"/>
      <c r="AJ58" s="1071"/>
      <c r="AK58" s="1071"/>
    </row>
    <row r="59" spans="1:37" s="35" customFormat="1" ht="19.5" customHeight="1">
      <c r="A59" s="77"/>
      <c r="B59" s="1071"/>
      <c r="C59" s="1071"/>
      <c r="D59" s="1071"/>
      <c r="E59" s="1071"/>
      <c r="F59" s="1071"/>
      <c r="G59" s="1071"/>
      <c r="H59" s="1071"/>
      <c r="I59" s="1071"/>
      <c r="J59" s="1071"/>
      <c r="K59" s="1071"/>
      <c r="L59" s="1071"/>
      <c r="M59" s="1071"/>
      <c r="N59" s="1071"/>
      <c r="O59" s="1071"/>
      <c r="P59" s="1071"/>
      <c r="Q59" s="1071"/>
      <c r="R59" s="1071"/>
      <c r="S59" s="1071"/>
      <c r="T59" s="1071"/>
      <c r="U59" s="1071"/>
      <c r="V59" s="1071"/>
      <c r="W59" s="1071"/>
      <c r="X59" s="1071"/>
      <c r="Y59" s="1071"/>
      <c r="Z59" s="1071"/>
      <c r="AA59" s="1071"/>
      <c r="AB59" s="1071"/>
      <c r="AC59" s="1071"/>
      <c r="AD59" s="1071"/>
      <c r="AE59" s="1071"/>
      <c r="AF59" s="1071"/>
      <c r="AG59" s="1071"/>
      <c r="AH59" s="1071"/>
      <c r="AI59" s="1071"/>
      <c r="AJ59" s="1071"/>
      <c r="AK59" s="1071"/>
    </row>
    <row r="60" spans="1:37" ht="6" customHeight="1">
      <c r="A60" s="77"/>
      <c r="B60" s="103"/>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0"/>
      <c r="AH60" s="90"/>
      <c r="AI60" s="90"/>
      <c r="AJ60" s="47"/>
      <c r="AK60" s="47"/>
    </row>
    <row r="61" spans="1:37" ht="18.75" customHeight="1">
      <c r="A61" s="93" t="s">
        <v>423</v>
      </c>
      <c r="B61" s="103"/>
      <c r="C61" s="97"/>
      <c r="D61" s="97"/>
      <c r="E61" s="97"/>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0"/>
      <c r="AH61" s="90"/>
      <c r="AI61" s="90"/>
      <c r="AJ61" s="47"/>
      <c r="AK61" s="47"/>
    </row>
    <row r="62" spans="1:37" ht="9" customHeight="1">
      <c r="A62" s="77"/>
      <c r="B62" s="103"/>
      <c r="C62" s="97"/>
      <c r="D62" s="97"/>
      <c r="E62" s="97"/>
      <c r="F62" s="97"/>
      <c r="G62" s="97"/>
      <c r="H62" s="97"/>
      <c r="I62" s="97"/>
      <c r="J62" s="97"/>
      <c r="K62" s="97"/>
      <c r="L62" s="97"/>
      <c r="M62" s="97"/>
      <c r="N62" s="97"/>
      <c r="O62" s="97"/>
      <c r="P62" s="97"/>
      <c r="Q62" s="97"/>
      <c r="R62" s="97"/>
      <c r="S62" s="97"/>
      <c r="T62" s="97"/>
      <c r="U62" s="97"/>
      <c r="V62" s="97"/>
      <c r="W62" s="97"/>
      <c r="X62" s="97"/>
      <c r="Y62" s="97"/>
      <c r="Z62" s="97"/>
      <c r="AA62" s="97"/>
      <c r="AB62" s="97"/>
      <c r="AC62" s="97"/>
      <c r="AD62" s="97"/>
      <c r="AE62" s="97"/>
      <c r="AF62" s="97"/>
      <c r="AG62" s="90"/>
      <c r="AH62" s="90"/>
      <c r="AI62" s="90"/>
      <c r="AJ62" s="47"/>
      <c r="AK62" s="47"/>
    </row>
    <row r="63" spans="1:37" ht="15" customHeight="1">
      <c r="A63" s="104"/>
      <c r="B63" s="104" t="s">
        <v>510</v>
      </c>
      <c r="C63" s="97"/>
      <c r="D63" s="97"/>
      <c r="E63" s="97"/>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0"/>
      <c r="AH63" s="90"/>
      <c r="AI63" s="90"/>
      <c r="AJ63" s="47"/>
      <c r="AK63" s="47"/>
    </row>
    <row r="64" spans="1:37" s="34" customFormat="1" ht="40.5" customHeight="1">
      <c r="A64" s="97"/>
      <c r="B64" s="105"/>
      <c r="C64" s="930"/>
      <c r="D64" s="930"/>
      <c r="E64" s="872">
        <v>4</v>
      </c>
      <c r="F64" s="873"/>
      <c r="G64" s="872">
        <v>5</v>
      </c>
      <c r="H64" s="873"/>
      <c r="I64" s="872">
        <v>6</v>
      </c>
      <c r="J64" s="873"/>
      <c r="K64" s="872">
        <v>7</v>
      </c>
      <c r="L64" s="873">
        <v>7</v>
      </c>
      <c r="M64" s="872">
        <v>8</v>
      </c>
      <c r="N64" s="873">
        <v>8</v>
      </c>
      <c r="O64" s="872">
        <v>9</v>
      </c>
      <c r="P64" s="873">
        <v>9</v>
      </c>
      <c r="Q64" s="872">
        <v>10</v>
      </c>
      <c r="R64" s="873">
        <v>10</v>
      </c>
      <c r="S64" s="872">
        <v>11</v>
      </c>
      <c r="T64" s="873">
        <v>11</v>
      </c>
      <c r="U64" s="872">
        <v>12</v>
      </c>
      <c r="V64" s="873">
        <v>12</v>
      </c>
      <c r="W64" s="872">
        <v>1</v>
      </c>
      <c r="X64" s="873">
        <v>1</v>
      </c>
      <c r="Y64" s="872">
        <v>2</v>
      </c>
      <c r="Z64" s="873">
        <v>2</v>
      </c>
      <c r="AA64" s="872">
        <v>3</v>
      </c>
      <c r="AB64" s="873">
        <v>3</v>
      </c>
      <c r="AC64" s="872" t="s">
        <v>230</v>
      </c>
      <c r="AD64" s="930"/>
      <c r="AE64" s="930"/>
      <c r="AF64" s="930"/>
      <c r="AG64" s="930"/>
      <c r="AH64" s="930"/>
      <c r="AI64" s="106"/>
      <c r="AJ64" s="107"/>
      <c r="AK64" s="107"/>
    </row>
    <row r="65" spans="1:37" ht="40.5" customHeight="1">
      <c r="A65" s="108"/>
      <c r="B65" s="109"/>
      <c r="C65" s="929" t="s">
        <v>231</v>
      </c>
      <c r="D65" s="930"/>
      <c r="E65" s="755"/>
      <c r="F65" s="757"/>
      <c r="G65" s="755"/>
      <c r="H65" s="757"/>
      <c r="I65" s="755"/>
      <c r="J65" s="757"/>
      <c r="K65" s="755"/>
      <c r="L65" s="757"/>
      <c r="M65" s="755"/>
      <c r="N65" s="757"/>
      <c r="O65" s="755"/>
      <c r="P65" s="757"/>
      <c r="Q65" s="755"/>
      <c r="R65" s="757"/>
      <c r="S65" s="755"/>
      <c r="T65" s="757"/>
      <c r="U65" s="755"/>
      <c r="V65" s="757"/>
      <c r="W65" s="755"/>
      <c r="X65" s="757"/>
      <c r="Y65" s="755"/>
      <c r="Z65" s="757"/>
      <c r="AA65" s="755"/>
      <c r="AB65" s="757"/>
      <c r="AC65" s="755"/>
      <c r="AD65" s="756"/>
      <c r="AE65" s="756"/>
      <c r="AF65" s="756"/>
      <c r="AG65" s="756"/>
      <c r="AH65" s="757"/>
      <c r="AI65" s="110"/>
      <c r="AJ65" s="90"/>
      <c r="AK65" s="90"/>
    </row>
    <row r="66" spans="1:37" ht="40.5" customHeight="1">
      <c r="A66" s="108"/>
      <c r="B66" s="109"/>
      <c r="C66" s="929" t="s">
        <v>232</v>
      </c>
      <c r="D66" s="930"/>
      <c r="E66" s="755"/>
      <c r="F66" s="757"/>
      <c r="G66" s="755"/>
      <c r="H66" s="757"/>
      <c r="I66" s="755"/>
      <c r="J66" s="757"/>
      <c r="K66" s="755"/>
      <c r="L66" s="757"/>
      <c r="M66" s="755"/>
      <c r="N66" s="757"/>
      <c r="O66" s="755"/>
      <c r="P66" s="757"/>
      <c r="Q66" s="755"/>
      <c r="R66" s="757"/>
      <c r="S66" s="755"/>
      <c r="T66" s="757"/>
      <c r="U66" s="755"/>
      <c r="V66" s="757"/>
      <c r="W66" s="755"/>
      <c r="X66" s="757"/>
      <c r="Y66" s="755"/>
      <c r="Z66" s="757"/>
      <c r="AA66" s="755"/>
      <c r="AB66" s="757"/>
      <c r="AC66" s="755"/>
      <c r="AD66" s="756"/>
      <c r="AE66" s="756"/>
      <c r="AF66" s="756"/>
      <c r="AG66" s="756"/>
      <c r="AH66" s="757"/>
      <c r="AI66" s="111"/>
      <c r="AJ66" s="90"/>
      <c r="AK66" s="90"/>
    </row>
    <row r="67" spans="1:37" s="34" customFormat="1" ht="15" customHeight="1">
      <c r="A67" s="108" t="s">
        <v>233</v>
      </c>
      <c r="B67" s="66"/>
      <c r="C67" s="1085" t="s">
        <v>234</v>
      </c>
      <c r="D67" s="1085"/>
      <c r="E67" s="1085"/>
      <c r="F67" s="1085"/>
      <c r="G67" s="1085"/>
      <c r="H67" s="1085"/>
      <c r="I67" s="1083" t="s">
        <v>235</v>
      </c>
      <c r="J67" s="1083"/>
      <c r="K67" s="1083"/>
      <c r="L67" s="1083"/>
      <c r="M67" s="1083"/>
      <c r="N67" s="1083"/>
      <c r="O67" s="1083"/>
      <c r="P67" s="1083"/>
      <c r="Q67" s="1083"/>
      <c r="R67" s="1083"/>
      <c r="S67" s="1083"/>
      <c r="T67" s="1083"/>
      <c r="U67" s="1083"/>
      <c r="V67" s="1083"/>
      <c r="W67" s="1083"/>
      <c r="X67" s="1083"/>
      <c r="Y67" s="1083"/>
      <c r="Z67" s="1083"/>
      <c r="AA67" s="1083"/>
      <c r="AB67" s="1083"/>
      <c r="AC67" s="1083"/>
      <c r="AD67" s="1083"/>
      <c r="AE67" s="1083"/>
      <c r="AF67" s="1083"/>
      <c r="AG67" s="1083"/>
      <c r="AH67" s="1083"/>
      <c r="AI67" s="66"/>
      <c r="AJ67" s="66"/>
      <c r="AK67" s="66"/>
    </row>
    <row r="68" spans="1:37" s="34" customFormat="1" ht="15" customHeight="1">
      <c r="A68" s="66"/>
      <c r="B68" s="66"/>
      <c r="C68" s="1086"/>
      <c r="D68" s="1086"/>
      <c r="E68" s="1086"/>
      <c r="F68" s="1086"/>
      <c r="G68" s="1086"/>
      <c r="H68" s="1086"/>
      <c r="I68" s="1058"/>
      <c r="J68" s="1058"/>
      <c r="K68" s="1058"/>
      <c r="L68" s="1058"/>
      <c r="M68" s="1058"/>
      <c r="N68" s="1058"/>
      <c r="O68" s="1058"/>
      <c r="P68" s="1058"/>
      <c r="Q68" s="1058"/>
      <c r="R68" s="1058"/>
      <c r="S68" s="1058"/>
      <c r="T68" s="1058"/>
      <c r="U68" s="1058"/>
      <c r="V68" s="1058"/>
      <c r="W68" s="1058"/>
      <c r="X68" s="1058"/>
      <c r="Y68" s="1058"/>
      <c r="Z68" s="1058"/>
      <c r="AA68" s="1058"/>
      <c r="AB68" s="1058"/>
      <c r="AC68" s="1058"/>
      <c r="AD68" s="1058"/>
      <c r="AE68" s="1058"/>
      <c r="AF68" s="1058"/>
      <c r="AG68" s="1058"/>
      <c r="AH68" s="1058"/>
      <c r="AI68" s="66"/>
      <c r="AJ68" s="66"/>
      <c r="AK68" s="66"/>
    </row>
    <row r="69" spans="1:37" s="34" customFormat="1" ht="15" customHeight="1">
      <c r="A69" s="108" t="s">
        <v>236</v>
      </c>
      <c r="B69" s="66"/>
      <c r="C69" s="1048" t="s">
        <v>237</v>
      </c>
      <c r="D69" s="1048"/>
      <c r="E69" s="1048"/>
      <c r="F69" s="1048"/>
      <c r="G69" s="1048"/>
      <c r="H69" s="1048"/>
      <c r="I69" s="1058" t="s">
        <v>238</v>
      </c>
      <c r="J69" s="1058"/>
      <c r="K69" s="1058"/>
      <c r="L69" s="1058"/>
      <c r="M69" s="1058"/>
      <c r="N69" s="1058"/>
      <c r="O69" s="1058"/>
      <c r="P69" s="1058"/>
      <c r="Q69" s="1058"/>
      <c r="R69" s="1058"/>
      <c r="S69" s="1058"/>
      <c r="T69" s="1058"/>
      <c r="U69" s="1058"/>
      <c r="V69" s="1058"/>
      <c r="W69" s="1058"/>
      <c r="X69" s="1058"/>
      <c r="Y69" s="1058"/>
      <c r="Z69" s="1058"/>
      <c r="AA69" s="1058"/>
      <c r="AB69" s="1058"/>
      <c r="AC69" s="1058"/>
      <c r="AD69" s="1058"/>
      <c r="AE69" s="1058"/>
      <c r="AF69" s="1058"/>
      <c r="AG69" s="1058"/>
      <c r="AH69" s="1058"/>
      <c r="AI69" s="66"/>
      <c r="AJ69" s="66"/>
      <c r="AK69" s="66"/>
    </row>
    <row r="70" spans="1:37" s="34" customFormat="1" ht="15" customHeight="1">
      <c r="A70" s="66"/>
      <c r="B70" s="66"/>
      <c r="C70" s="1048"/>
      <c r="D70" s="1048"/>
      <c r="E70" s="1048"/>
      <c r="F70" s="1048"/>
      <c r="G70" s="1048"/>
      <c r="H70" s="1048"/>
      <c r="I70" s="1058"/>
      <c r="J70" s="1058"/>
      <c r="K70" s="1058"/>
      <c r="L70" s="1058"/>
      <c r="M70" s="1058"/>
      <c r="N70" s="1058"/>
      <c r="O70" s="1058"/>
      <c r="P70" s="1058"/>
      <c r="Q70" s="1058"/>
      <c r="R70" s="1058"/>
      <c r="S70" s="1058"/>
      <c r="T70" s="1058"/>
      <c r="U70" s="1058"/>
      <c r="V70" s="1058"/>
      <c r="W70" s="1058"/>
      <c r="X70" s="1058"/>
      <c r="Y70" s="1058"/>
      <c r="Z70" s="1058"/>
      <c r="AA70" s="1058"/>
      <c r="AB70" s="1058"/>
      <c r="AC70" s="1058"/>
      <c r="AD70" s="1058"/>
      <c r="AE70" s="1058"/>
      <c r="AF70" s="1058"/>
      <c r="AG70" s="1058"/>
      <c r="AH70" s="1058"/>
      <c r="AI70" s="66"/>
      <c r="AJ70" s="66"/>
      <c r="AK70" s="66"/>
    </row>
    <row r="71" spans="1:37" ht="12.75" customHeight="1">
      <c r="A71" s="77"/>
      <c r="B71" s="103"/>
      <c r="C71" s="767" t="s">
        <v>410</v>
      </c>
      <c r="D71" s="767"/>
      <c r="E71" s="767"/>
      <c r="F71" s="767"/>
      <c r="G71" s="767"/>
      <c r="H71" s="767"/>
      <c r="I71" s="767"/>
      <c r="J71" s="767"/>
      <c r="K71" s="767"/>
      <c r="L71" s="767"/>
      <c r="M71" s="767"/>
      <c r="N71" s="767"/>
      <c r="O71" s="767"/>
      <c r="P71" s="767"/>
      <c r="Q71" s="767"/>
      <c r="R71" s="767"/>
      <c r="S71" s="767"/>
      <c r="T71" s="767"/>
      <c r="U71" s="767"/>
      <c r="V71" s="767"/>
      <c r="W71" s="767"/>
      <c r="X71" s="767"/>
      <c r="Y71" s="767"/>
      <c r="Z71" s="767"/>
      <c r="AA71" s="767"/>
      <c r="AB71" s="767"/>
      <c r="AC71" s="767"/>
      <c r="AD71" s="767"/>
      <c r="AE71" s="767"/>
      <c r="AF71" s="767"/>
      <c r="AG71" s="767"/>
      <c r="AH71" s="767"/>
      <c r="AI71" s="90"/>
      <c r="AJ71" s="47"/>
      <c r="AK71" s="47"/>
    </row>
    <row r="72" spans="1:37" ht="12.75" customHeight="1">
      <c r="A72" s="77"/>
      <c r="B72" s="103"/>
      <c r="C72" s="767"/>
      <c r="D72" s="767"/>
      <c r="E72" s="767"/>
      <c r="F72" s="767"/>
      <c r="G72" s="767"/>
      <c r="H72" s="767"/>
      <c r="I72" s="767"/>
      <c r="J72" s="767"/>
      <c r="K72" s="767"/>
      <c r="L72" s="767"/>
      <c r="M72" s="767"/>
      <c r="N72" s="767"/>
      <c r="O72" s="767"/>
      <c r="P72" s="767"/>
      <c r="Q72" s="767"/>
      <c r="R72" s="767"/>
      <c r="S72" s="767"/>
      <c r="T72" s="767"/>
      <c r="U72" s="767"/>
      <c r="V72" s="767"/>
      <c r="W72" s="767"/>
      <c r="X72" s="767"/>
      <c r="Y72" s="767"/>
      <c r="Z72" s="767"/>
      <c r="AA72" s="767"/>
      <c r="AB72" s="767"/>
      <c r="AC72" s="767"/>
      <c r="AD72" s="767"/>
      <c r="AE72" s="767"/>
      <c r="AF72" s="767"/>
      <c r="AG72" s="767"/>
      <c r="AH72" s="767"/>
      <c r="AI72" s="90"/>
      <c r="AJ72" s="47"/>
      <c r="AK72" s="47"/>
    </row>
    <row r="73" spans="1:37" ht="12.75" customHeight="1">
      <c r="A73" s="77"/>
      <c r="B73" s="103"/>
      <c r="C73" s="767"/>
      <c r="D73" s="767"/>
      <c r="E73" s="767"/>
      <c r="F73" s="767"/>
      <c r="G73" s="767"/>
      <c r="H73" s="767"/>
      <c r="I73" s="767"/>
      <c r="J73" s="767"/>
      <c r="K73" s="767"/>
      <c r="L73" s="767"/>
      <c r="M73" s="767"/>
      <c r="N73" s="767"/>
      <c r="O73" s="767"/>
      <c r="P73" s="767"/>
      <c r="Q73" s="767"/>
      <c r="R73" s="767"/>
      <c r="S73" s="767"/>
      <c r="T73" s="767"/>
      <c r="U73" s="767"/>
      <c r="V73" s="767"/>
      <c r="W73" s="767"/>
      <c r="X73" s="767"/>
      <c r="Y73" s="767"/>
      <c r="Z73" s="767"/>
      <c r="AA73" s="767"/>
      <c r="AB73" s="767"/>
      <c r="AC73" s="767"/>
      <c r="AD73" s="767"/>
      <c r="AE73" s="767"/>
      <c r="AF73" s="767"/>
      <c r="AG73" s="767"/>
      <c r="AH73" s="767"/>
      <c r="AI73" s="90"/>
      <c r="AJ73" s="47"/>
      <c r="AK73" s="47"/>
    </row>
    <row r="74" spans="1:37" ht="12.75" customHeight="1">
      <c r="A74" s="77"/>
      <c r="B74" s="103"/>
      <c r="C74" s="767"/>
      <c r="D74" s="767"/>
      <c r="E74" s="767"/>
      <c r="F74" s="767"/>
      <c r="G74" s="767"/>
      <c r="H74" s="767"/>
      <c r="I74" s="767"/>
      <c r="J74" s="767"/>
      <c r="K74" s="767"/>
      <c r="L74" s="767"/>
      <c r="M74" s="767"/>
      <c r="N74" s="767"/>
      <c r="O74" s="767"/>
      <c r="P74" s="767"/>
      <c r="Q74" s="767"/>
      <c r="R74" s="767"/>
      <c r="S74" s="767"/>
      <c r="T74" s="767"/>
      <c r="U74" s="767"/>
      <c r="V74" s="767"/>
      <c r="W74" s="767"/>
      <c r="X74" s="767"/>
      <c r="Y74" s="767"/>
      <c r="Z74" s="767"/>
      <c r="AA74" s="767"/>
      <c r="AB74" s="767"/>
      <c r="AC74" s="767"/>
      <c r="AD74" s="767"/>
      <c r="AE74" s="767"/>
      <c r="AF74" s="767"/>
      <c r="AG74" s="767"/>
      <c r="AH74" s="767"/>
      <c r="AI74" s="90"/>
      <c r="AJ74" s="47"/>
      <c r="AK74" s="47"/>
    </row>
    <row r="75" spans="1:37" ht="12.75" customHeight="1">
      <c r="A75" s="77"/>
      <c r="B75" s="103"/>
      <c r="C75" s="767" t="s">
        <v>411</v>
      </c>
      <c r="D75" s="767"/>
      <c r="E75" s="767"/>
      <c r="F75" s="767"/>
      <c r="G75" s="767"/>
      <c r="H75" s="767"/>
      <c r="I75" s="767"/>
      <c r="J75" s="767"/>
      <c r="K75" s="767"/>
      <c r="L75" s="767"/>
      <c r="M75" s="767"/>
      <c r="N75" s="767"/>
      <c r="O75" s="767"/>
      <c r="P75" s="767"/>
      <c r="Q75" s="767"/>
      <c r="R75" s="767"/>
      <c r="S75" s="767"/>
      <c r="T75" s="767"/>
      <c r="U75" s="767"/>
      <c r="V75" s="767"/>
      <c r="W75" s="767"/>
      <c r="X75" s="767"/>
      <c r="Y75" s="767"/>
      <c r="Z75" s="767"/>
      <c r="AA75" s="767"/>
      <c r="AB75" s="767"/>
      <c r="AC75" s="767"/>
      <c r="AD75" s="767"/>
      <c r="AE75" s="767"/>
      <c r="AF75" s="767"/>
      <c r="AG75" s="767"/>
      <c r="AH75" s="767"/>
      <c r="AI75" s="90"/>
      <c r="AJ75" s="47"/>
      <c r="AK75" s="47"/>
    </row>
    <row r="76" spans="1:37" ht="12.75" customHeight="1">
      <c r="A76" s="77"/>
      <c r="B76" s="103"/>
      <c r="C76" s="767"/>
      <c r="D76" s="767"/>
      <c r="E76" s="767"/>
      <c r="F76" s="767"/>
      <c r="G76" s="767"/>
      <c r="H76" s="767"/>
      <c r="I76" s="767"/>
      <c r="J76" s="767"/>
      <c r="K76" s="767"/>
      <c r="L76" s="767"/>
      <c r="M76" s="767"/>
      <c r="N76" s="767"/>
      <c r="O76" s="767"/>
      <c r="P76" s="767"/>
      <c r="Q76" s="767"/>
      <c r="R76" s="767"/>
      <c r="S76" s="767"/>
      <c r="T76" s="767"/>
      <c r="U76" s="767"/>
      <c r="V76" s="767"/>
      <c r="W76" s="767"/>
      <c r="X76" s="767"/>
      <c r="Y76" s="767"/>
      <c r="Z76" s="767"/>
      <c r="AA76" s="767"/>
      <c r="AB76" s="767"/>
      <c r="AC76" s="767"/>
      <c r="AD76" s="767"/>
      <c r="AE76" s="767"/>
      <c r="AF76" s="767"/>
      <c r="AG76" s="767"/>
      <c r="AH76" s="767"/>
      <c r="AI76" s="90"/>
      <c r="AJ76" s="47"/>
      <c r="AK76" s="47"/>
    </row>
    <row r="77" spans="1:37" ht="7.5" customHeight="1">
      <c r="A77" s="77"/>
      <c r="B77" s="103"/>
      <c r="C77" s="97"/>
      <c r="D77" s="97"/>
      <c r="E77" s="97"/>
      <c r="F77" s="97"/>
      <c r="G77" s="97"/>
      <c r="H77" s="97"/>
      <c r="I77" s="97"/>
      <c r="J77" s="97"/>
      <c r="K77" s="97"/>
      <c r="L77" s="97"/>
      <c r="M77" s="97"/>
      <c r="N77" s="97"/>
      <c r="O77" s="97"/>
      <c r="P77" s="97"/>
      <c r="Q77" s="97"/>
      <c r="R77" s="97"/>
      <c r="S77" s="97"/>
      <c r="T77" s="97"/>
      <c r="U77" s="97"/>
      <c r="V77" s="97"/>
      <c r="W77" s="97"/>
      <c r="X77" s="97"/>
      <c r="Y77" s="97"/>
      <c r="Z77" s="97"/>
      <c r="AA77" s="97"/>
      <c r="AB77" s="97"/>
      <c r="AC77" s="97"/>
      <c r="AD77" s="97"/>
      <c r="AE77" s="97"/>
      <c r="AF77" s="97"/>
      <c r="AG77" s="90"/>
      <c r="AH77" s="90"/>
      <c r="AI77" s="90"/>
      <c r="AJ77" s="47"/>
      <c r="AK77" s="47"/>
    </row>
    <row r="78" spans="1:37" s="35" customFormat="1" ht="19.5" customHeight="1">
      <c r="A78" s="1084" t="s">
        <v>239</v>
      </c>
      <c r="B78" s="1084"/>
      <c r="C78" s="1084"/>
      <c r="D78" s="1084"/>
      <c r="E78" s="1084"/>
      <c r="F78" s="1084"/>
      <c r="G78" s="1084"/>
      <c r="H78" s="1084"/>
      <c r="I78" s="1084"/>
      <c r="J78" s="1084"/>
      <c r="K78" s="1084"/>
      <c r="L78" s="1084"/>
      <c r="M78" s="1084"/>
      <c r="N78" s="1084"/>
      <c r="O78" s="1084"/>
      <c r="P78" s="1084"/>
      <c r="Q78" s="1084"/>
      <c r="R78" s="1084"/>
      <c r="S78" s="1084"/>
      <c r="T78" s="1084"/>
      <c r="U78" s="1084"/>
      <c r="V78" s="1084"/>
      <c r="W78" s="1084"/>
      <c r="X78" s="1084"/>
      <c r="Y78" s="1084"/>
      <c r="Z78" s="1084"/>
      <c r="AA78" s="1084"/>
      <c r="AB78" s="1084"/>
      <c r="AC78" s="1084"/>
      <c r="AD78" s="1084"/>
      <c r="AE78" s="1084"/>
      <c r="AF78" s="1084"/>
      <c r="AG78" s="1084"/>
      <c r="AH78" s="1084"/>
      <c r="AI78" s="1084"/>
      <c r="AJ78" s="1084"/>
      <c r="AK78" s="1084"/>
    </row>
    <row r="79" spans="1:37" ht="7.5" customHeight="1">
      <c r="A79" s="93"/>
      <c r="B79" s="103"/>
      <c r="C79" s="97"/>
      <c r="D79" s="97"/>
      <c r="E79" s="97"/>
      <c r="F79" s="97"/>
      <c r="G79" s="97"/>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0"/>
      <c r="AH79" s="90"/>
      <c r="AI79" s="90"/>
      <c r="AJ79" s="47"/>
      <c r="AK79" s="47"/>
    </row>
    <row r="80" spans="1:37" s="34" customFormat="1" ht="18" customHeight="1">
      <c r="A80" s="93"/>
      <c r="B80" s="855" t="s">
        <v>619</v>
      </c>
      <c r="C80" s="934"/>
      <c r="D80" s="934"/>
      <c r="E80" s="934"/>
      <c r="F80" s="934"/>
      <c r="G80" s="934"/>
      <c r="H80" s="934"/>
      <c r="I80" s="934"/>
      <c r="J80" s="934"/>
      <c r="K80" s="934"/>
      <c r="L80" s="934"/>
      <c r="M80" s="934"/>
      <c r="N80" s="934"/>
      <c r="O80" s="934"/>
      <c r="P80" s="934"/>
      <c r="Q80" s="934"/>
      <c r="R80" s="934"/>
      <c r="S80" s="934"/>
      <c r="T80" s="934"/>
      <c r="U80" s="934"/>
      <c r="V80" s="934"/>
      <c r="W80" s="934"/>
      <c r="X80" s="934"/>
      <c r="Y80" s="934"/>
      <c r="Z80" s="934"/>
      <c r="AA80" s="934"/>
      <c r="AB80" s="934"/>
      <c r="AC80" s="934"/>
      <c r="AD80" s="934"/>
      <c r="AE80" s="934"/>
      <c r="AF80" s="934"/>
      <c r="AG80" s="934"/>
      <c r="AH80" s="934"/>
      <c r="AI80" s="934"/>
      <c r="AJ80" s="934"/>
      <c r="AK80" s="934"/>
    </row>
    <row r="81" spans="1:37" s="34" customFormat="1" ht="18" customHeight="1">
      <c r="A81" s="93"/>
      <c r="B81" s="934"/>
      <c r="C81" s="934"/>
      <c r="D81" s="934"/>
      <c r="E81" s="934"/>
      <c r="F81" s="934"/>
      <c r="G81" s="934"/>
      <c r="H81" s="934"/>
      <c r="I81" s="934"/>
      <c r="J81" s="934"/>
      <c r="K81" s="934"/>
      <c r="L81" s="934"/>
      <c r="M81" s="934"/>
      <c r="N81" s="934"/>
      <c r="O81" s="934"/>
      <c r="P81" s="934"/>
      <c r="Q81" s="934"/>
      <c r="R81" s="934"/>
      <c r="S81" s="934"/>
      <c r="T81" s="934"/>
      <c r="U81" s="934"/>
      <c r="V81" s="934"/>
      <c r="W81" s="934"/>
      <c r="X81" s="934"/>
      <c r="Y81" s="934"/>
      <c r="Z81" s="934"/>
      <c r="AA81" s="934"/>
      <c r="AB81" s="934"/>
      <c r="AC81" s="934"/>
      <c r="AD81" s="934"/>
      <c r="AE81" s="934"/>
      <c r="AF81" s="934"/>
      <c r="AG81" s="934"/>
      <c r="AH81" s="934"/>
      <c r="AI81" s="934"/>
      <c r="AJ81" s="934"/>
      <c r="AK81" s="934"/>
    </row>
    <row r="82" spans="1:37" ht="8.1" customHeight="1">
      <c r="A82" s="93"/>
      <c r="B82" s="103"/>
      <c r="C82" s="97"/>
      <c r="D82" s="97"/>
      <c r="E82" s="97"/>
      <c r="F82" s="97"/>
      <c r="G82" s="97"/>
      <c r="H82" s="97"/>
      <c r="I82" s="97"/>
      <c r="J82" s="97"/>
      <c r="K82" s="97"/>
      <c r="L82" s="97"/>
      <c r="M82" s="97"/>
      <c r="N82" s="97"/>
      <c r="O82" s="97"/>
      <c r="P82" s="97"/>
      <c r="Q82" s="97"/>
      <c r="R82" s="97"/>
      <c r="S82" s="97"/>
      <c r="T82" s="97"/>
      <c r="U82" s="97"/>
      <c r="V82" s="97"/>
      <c r="W82" s="97"/>
      <c r="X82" s="97"/>
      <c r="Y82" s="97"/>
      <c r="Z82" s="97"/>
      <c r="AA82" s="97"/>
      <c r="AB82" s="97"/>
      <c r="AC82" s="97"/>
      <c r="AD82" s="97"/>
      <c r="AE82" s="97"/>
      <c r="AF82" s="97"/>
      <c r="AG82" s="90"/>
      <c r="AH82" s="90"/>
      <c r="AI82" s="90"/>
      <c r="AJ82" s="47"/>
      <c r="AK82" s="47"/>
    </row>
    <row r="83" spans="1:37" ht="20.100000000000001" customHeight="1">
      <c r="A83" s="93" t="s">
        <v>14</v>
      </c>
      <c r="B83" s="88"/>
      <c r="C83" s="77"/>
      <c r="D83" s="77"/>
      <c r="E83" s="77"/>
      <c r="F83" s="77"/>
      <c r="G83" s="77"/>
      <c r="H83" s="77"/>
      <c r="I83" s="77"/>
      <c r="J83" s="77"/>
      <c r="K83" s="77"/>
      <c r="L83" s="47"/>
      <c r="M83" s="47"/>
      <c r="N83" s="47"/>
      <c r="O83" s="47"/>
      <c r="P83" s="47"/>
      <c r="Q83" s="47"/>
      <c r="R83" s="47"/>
      <c r="S83" s="47"/>
      <c r="T83" s="47"/>
      <c r="U83" s="47"/>
      <c r="V83" s="47"/>
      <c r="W83" s="47"/>
      <c r="X83" s="47"/>
      <c r="Y83" s="47"/>
      <c r="Z83" s="47"/>
      <c r="AA83" s="47"/>
      <c r="AB83" s="47"/>
      <c r="AC83" s="47"/>
      <c r="AD83" s="47"/>
      <c r="AE83" s="47"/>
      <c r="AF83" s="47"/>
      <c r="AG83" s="90"/>
      <c r="AH83" s="90"/>
      <c r="AI83" s="90"/>
      <c r="AJ83" s="47"/>
      <c r="AK83" s="47"/>
    </row>
    <row r="84" spans="1:37" ht="17.25" customHeight="1">
      <c r="A84" s="112"/>
      <c r="B84" s="1034" t="s">
        <v>245</v>
      </c>
      <c r="C84" s="1034"/>
      <c r="D84" s="1034"/>
      <c r="E84" s="1035"/>
      <c r="F84" s="1068" t="s">
        <v>246</v>
      </c>
      <c r="G84" s="1034"/>
      <c r="H84" s="1034"/>
      <c r="I84" s="1034"/>
      <c r="J84" s="1034"/>
      <c r="K84" s="1034"/>
      <c r="L84" s="1034"/>
      <c r="M84" s="1034"/>
      <c r="N84" s="1034"/>
      <c r="O84" s="1034"/>
      <c r="P84" s="1034"/>
      <c r="Q84" s="1034"/>
      <c r="R84" s="1035"/>
      <c r="S84" s="113"/>
      <c r="T84" s="113"/>
      <c r="U84" s="113"/>
      <c r="V84" s="113"/>
      <c r="W84" s="55"/>
      <c r="X84" s="96"/>
      <c r="Y84" s="96"/>
      <c r="Z84" s="47"/>
      <c r="AA84" s="47"/>
      <c r="AB84" s="47"/>
      <c r="AC84" s="47"/>
      <c r="AD84" s="47"/>
      <c r="AE84" s="47"/>
      <c r="AF84" s="47"/>
      <c r="AG84" s="90"/>
      <c r="AH84" s="90"/>
      <c r="AI84" s="90"/>
      <c r="AJ84" s="47"/>
      <c r="AK84" s="47"/>
    </row>
    <row r="85" spans="1:37" ht="17.25" customHeight="1">
      <c r="A85" s="112"/>
      <c r="B85" s="1038"/>
      <c r="C85" s="1038"/>
      <c r="D85" s="1038"/>
      <c r="E85" s="1039"/>
      <c r="F85" s="1069"/>
      <c r="G85" s="1038"/>
      <c r="H85" s="1038"/>
      <c r="I85" s="1038"/>
      <c r="J85" s="1038"/>
      <c r="K85" s="1038"/>
      <c r="L85" s="1038"/>
      <c r="M85" s="1038"/>
      <c r="N85" s="1038"/>
      <c r="O85" s="1038"/>
      <c r="P85" s="1038"/>
      <c r="Q85" s="1038"/>
      <c r="R85" s="1039"/>
      <c r="S85" s="113"/>
      <c r="T85" s="113"/>
      <c r="U85" s="113"/>
      <c r="V85" s="113"/>
      <c r="W85" s="55"/>
      <c r="X85" s="96"/>
      <c r="Y85" s="96"/>
      <c r="Z85" s="47"/>
      <c r="AA85" s="47"/>
      <c r="AB85" s="47"/>
      <c r="AC85" s="47"/>
      <c r="AD85" s="47"/>
      <c r="AE85" s="47"/>
      <c r="AF85" s="47"/>
      <c r="AG85" s="90"/>
      <c r="AH85" s="90"/>
      <c r="AI85" s="90"/>
      <c r="AJ85" s="47"/>
      <c r="AK85" s="47"/>
    </row>
    <row r="86" spans="1:37" ht="9.9499999999999993" customHeight="1" thickBot="1">
      <c r="A86" s="96"/>
      <c r="B86" s="88"/>
      <c r="C86" s="77"/>
      <c r="D86" s="77"/>
      <c r="E86" s="77"/>
      <c r="F86" s="77"/>
      <c r="G86" s="77"/>
      <c r="H86" s="77"/>
      <c r="I86" s="77"/>
      <c r="J86" s="77"/>
      <c r="K86" s="77"/>
      <c r="L86" s="47"/>
      <c r="M86" s="47"/>
      <c r="N86" s="47"/>
      <c r="O86" s="47"/>
      <c r="P86" s="47"/>
      <c r="Q86" s="47"/>
      <c r="R86" s="47"/>
      <c r="S86" s="47"/>
      <c r="T86" s="47"/>
      <c r="U86" s="47"/>
      <c r="V86" s="47"/>
      <c r="W86" s="47"/>
      <c r="X86" s="47"/>
      <c r="Y86" s="47"/>
      <c r="Z86" s="47"/>
      <c r="AA86" s="47"/>
      <c r="AB86" s="47"/>
      <c r="AC86" s="47"/>
      <c r="AD86" s="47"/>
      <c r="AE86" s="47"/>
      <c r="AF86" s="47"/>
      <c r="AG86" s="90"/>
      <c r="AH86" s="90"/>
      <c r="AI86" s="90"/>
      <c r="AJ86" s="47"/>
      <c r="AK86" s="47"/>
    </row>
    <row r="87" spans="1:37" ht="17.25" customHeight="1">
      <c r="A87" s="96"/>
      <c r="B87" s="114" t="s">
        <v>132</v>
      </c>
      <c r="C87" s="115"/>
      <c r="D87" s="115"/>
      <c r="E87" s="115"/>
      <c r="F87" s="115"/>
      <c r="G87" s="115"/>
      <c r="H87" s="115"/>
      <c r="I87" s="115"/>
      <c r="J87" s="115"/>
      <c r="K87" s="115"/>
      <c r="L87" s="116"/>
      <c r="M87" s="116"/>
      <c r="N87" s="116"/>
      <c r="O87" s="116"/>
      <c r="P87" s="116"/>
      <c r="Q87" s="116"/>
      <c r="R87" s="116"/>
      <c r="S87" s="116"/>
      <c r="T87" s="116"/>
      <c r="U87" s="116"/>
      <c r="V87" s="116"/>
      <c r="W87" s="116"/>
      <c r="X87" s="116"/>
      <c r="Y87" s="116"/>
      <c r="Z87" s="116"/>
      <c r="AA87" s="116"/>
      <c r="AB87" s="116"/>
      <c r="AC87" s="116"/>
      <c r="AD87" s="116"/>
      <c r="AE87" s="116"/>
      <c r="AF87" s="116"/>
      <c r="AG87" s="117"/>
      <c r="AH87" s="118"/>
      <c r="AI87" s="119"/>
      <c r="AJ87" s="47"/>
      <c r="AK87" s="47"/>
    </row>
    <row r="88" spans="1:37" ht="17.25" customHeight="1">
      <c r="A88" s="96"/>
      <c r="B88" s="120"/>
      <c r="C88" s="121"/>
      <c r="D88" s="121"/>
      <c r="E88" s="121"/>
      <c r="F88" s="121"/>
      <c r="G88" s="121"/>
      <c r="H88" s="121"/>
      <c r="I88" s="121"/>
      <c r="J88" s="121"/>
      <c r="K88" s="121"/>
      <c r="L88" s="122"/>
      <c r="M88" s="122"/>
      <c r="N88" s="122"/>
      <c r="O88" s="122"/>
      <c r="P88" s="122"/>
      <c r="Q88" s="122"/>
      <c r="R88" s="122" t="s">
        <v>247</v>
      </c>
      <c r="S88" s="122"/>
      <c r="T88" s="123"/>
      <c r="U88" s="123"/>
      <c r="V88" s="123"/>
      <c r="W88" s="123"/>
      <c r="X88" s="123"/>
      <c r="Y88" s="123"/>
      <c r="Z88" s="123"/>
      <c r="AA88" s="123"/>
      <c r="AB88" s="123"/>
      <c r="AC88" s="123"/>
      <c r="AD88" s="123"/>
      <c r="AE88" s="123"/>
      <c r="AF88" s="123"/>
      <c r="AG88" s="62"/>
      <c r="AH88" s="90"/>
      <c r="AI88" s="124"/>
      <c r="AJ88" s="47"/>
      <c r="AK88" s="47"/>
    </row>
    <row r="89" spans="1:37" ht="17.25" customHeight="1">
      <c r="A89" s="96"/>
      <c r="B89" s="125" t="s">
        <v>248</v>
      </c>
      <c r="C89" s="121"/>
      <c r="D89" s="121"/>
      <c r="E89" s="121"/>
      <c r="F89" s="121"/>
      <c r="G89" s="121"/>
      <c r="H89" s="121"/>
      <c r="I89" s="121"/>
      <c r="J89" s="121"/>
      <c r="K89" s="121"/>
      <c r="L89" s="122"/>
      <c r="M89" s="122"/>
      <c r="N89" s="122"/>
      <c r="O89" s="122"/>
      <c r="P89" s="122"/>
      <c r="Q89" s="122"/>
      <c r="R89" s="122"/>
      <c r="S89" s="122"/>
      <c r="T89" s="122"/>
      <c r="U89" s="122"/>
      <c r="V89" s="122"/>
      <c r="W89" s="122"/>
      <c r="X89" s="122"/>
      <c r="Y89" s="122"/>
      <c r="Z89" s="122"/>
      <c r="AA89" s="122"/>
      <c r="AB89" s="122"/>
      <c r="AC89" s="122"/>
      <c r="AD89" s="122"/>
      <c r="AE89" s="122"/>
      <c r="AF89" s="122"/>
      <c r="AG89" s="66"/>
      <c r="AH89" s="90"/>
      <c r="AI89" s="124"/>
      <c r="AJ89" s="47"/>
      <c r="AK89" s="47"/>
    </row>
    <row r="90" spans="1:37" ht="63" customHeight="1">
      <c r="A90" s="96"/>
      <c r="B90" s="125"/>
      <c r="C90" s="855" t="s">
        <v>620</v>
      </c>
      <c r="D90" s="855"/>
      <c r="E90" s="855"/>
      <c r="F90" s="855"/>
      <c r="G90" s="855"/>
      <c r="H90" s="855"/>
      <c r="I90" s="855"/>
      <c r="J90" s="855"/>
      <c r="K90" s="855"/>
      <c r="L90" s="855"/>
      <c r="M90" s="855"/>
      <c r="N90" s="855"/>
      <c r="O90" s="855"/>
      <c r="P90" s="855"/>
      <c r="Q90" s="855"/>
      <c r="R90" s="855"/>
      <c r="S90" s="855"/>
      <c r="T90" s="855"/>
      <c r="U90" s="855"/>
      <c r="V90" s="855"/>
      <c r="W90" s="855"/>
      <c r="X90" s="855"/>
      <c r="Y90" s="855"/>
      <c r="Z90" s="855"/>
      <c r="AA90" s="855"/>
      <c r="AB90" s="855"/>
      <c r="AC90" s="855"/>
      <c r="AD90" s="855"/>
      <c r="AE90" s="855"/>
      <c r="AF90" s="855"/>
      <c r="AG90" s="855"/>
      <c r="AH90" s="90"/>
      <c r="AI90" s="124"/>
      <c r="AJ90" s="47"/>
      <c r="AK90" s="47"/>
    </row>
    <row r="91" spans="1:37" ht="17.25" customHeight="1">
      <c r="A91" s="77"/>
      <c r="B91" s="126"/>
      <c r="C91" s="108"/>
      <c r="D91" s="108"/>
      <c r="E91" s="108"/>
      <c r="F91" s="108"/>
      <c r="G91" s="108"/>
      <c r="H91" s="108"/>
      <c r="I91" s="108"/>
      <c r="J91" s="108"/>
      <c r="K91" s="108"/>
      <c r="L91" s="108"/>
      <c r="M91" s="108"/>
      <c r="N91" s="108"/>
      <c r="O91" s="108"/>
      <c r="P91" s="108"/>
      <c r="Q91" s="108"/>
      <c r="R91" s="122" t="s">
        <v>247</v>
      </c>
      <c r="S91" s="122"/>
      <c r="T91" s="123"/>
      <c r="U91" s="123"/>
      <c r="V91" s="123"/>
      <c r="W91" s="123"/>
      <c r="X91" s="123"/>
      <c r="Y91" s="123"/>
      <c r="Z91" s="123"/>
      <c r="AA91" s="123"/>
      <c r="AB91" s="123"/>
      <c r="AC91" s="123"/>
      <c r="AD91" s="123"/>
      <c r="AE91" s="123"/>
      <c r="AF91" s="123"/>
      <c r="AG91" s="62"/>
      <c r="AH91" s="90"/>
      <c r="AI91" s="124"/>
      <c r="AJ91" s="47"/>
      <c r="AK91" s="47"/>
    </row>
    <row r="92" spans="1:37" ht="17.25" customHeight="1">
      <c r="A92" s="77"/>
      <c r="B92" s="126" t="s">
        <v>249</v>
      </c>
      <c r="C92" s="108"/>
      <c r="D92" s="108"/>
      <c r="E92" s="108"/>
      <c r="F92" s="108"/>
      <c r="G92" s="108"/>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66"/>
      <c r="AH92" s="90"/>
      <c r="AI92" s="124"/>
      <c r="AJ92" s="47"/>
      <c r="AK92" s="47"/>
    </row>
    <row r="93" spans="1:37" ht="17.25" customHeight="1">
      <c r="A93" s="77"/>
      <c r="B93" s="126"/>
      <c r="C93" s="108"/>
      <c r="D93" s="108"/>
      <c r="E93" s="108"/>
      <c r="F93" s="108"/>
      <c r="G93" s="108"/>
      <c r="H93" s="108"/>
      <c r="I93" s="108"/>
      <c r="J93" s="108"/>
      <c r="K93" s="108"/>
      <c r="L93" s="108"/>
      <c r="M93" s="108"/>
      <c r="N93" s="108"/>
      <c r="O93" s="108"/>
      <c r="P93" s="108"/>
      <c r="Q93" s="108"/>
      <c r="R93" s="122" t="s">
        <v>247</v>
      </c>
      <c r="S93" s="122"/>
      <c r="T93" s="123"/>
      <c r="U93" s="123"/>
      <c r="V93" s="123"/>
      <c r="W93" s="123"/>
      <c r="X93" s="123"/>
      <c r="Y93" s="123"/>
      <c r="Z93" s="123"/>
      <c r="AA93" s="123"/>
      <c r="AB93" s="123"/>
      <c r="AC93" s="123"/>
      <c r="AD93" s="123"/>
      <c r="AE93" s="123"/>
      <c r="AF93" s="123"/>
      <c r="AG93" s="62"/>
      <c r="AH93" s="90"/>
      <c r="AI93" s="124"/>
      <c r="AJ93" s="47"/>
      <c r="AK93" s="47"/>
    </row>
    <row r="94" spans="1:37" ht="17.25" customHeight="1">
      <c r="A94" s="77"/>
      <c r="B94" s="126" t="s">
        <v>250</v>
      </c>
      <c r="C94" s="66"/>
      <c r="D94" s="66"/>
      <c r="E94" s="66"/>
      <c r="F94" s="66"/>
      <c r="G94" s="66"/>
      <c r="H94" s="66"/>
      <c r="I94" s="66"/>
      <c r="J94" s="66"/>
      <c r="K94" s="66"/>
      <c r="L94" s="66"/>
      <c r="M94" s="66"/>
      <c r="N94" s="66"/>
      <c r="O94" s="66"/>
      <c r="P94" s="66"/>
      <c r="Q94" s="66"/>
      <c r="R94" s="66"/>
      <c r="S94" s="66"/>
      <c r="T94" s="66"/>
      <c r="U94" s="66"/>
      <c r="V94" s="66"/>
      <c r="W94" s="66"/>
      <c r="X94" s="66"/>
      <c r="Y94" s="66"/>
      <c r="Z94" s="66"/>
      <c r="AA94" s="66"/>
      <c r="AB94" s="66"/>
      <c r="AC94" s="66"/>
      <c r="AD94" s="66"/>
      <c r="AE94" s="66"/>
      <c r="AF94" s="66"/>
      <c r="AG94" s="66"/>
      <c r="AH94" s="90"/>
      <c r="AI94" s="124"/>
      <c r="AJ94" s="47"/>
      <c r="AK94" s="47"/>
    </row>
    <row r="95" spans="1:37" ht="17.25" customHeight="1">
      <c r="A95" s="77"/>
      <c r="B95" s="126"/>
      <c r="C95" s="66"/>
      <c r="D95" s="66"/>
      <c r="E95" s="66"/>
      <c r="F95" s="66"/>
      <c r="G95" s="66"/>
      <c r="H95" s="66"/>
      <c r="I95" s="66"/>
      <c r="J95" s="66"/>
      <c r="K95" s="66"/>
      <c r="L95" s="66"/>
      <c r="M95" s="66"/>
      <c r="N95" s="66"/>
      <c r="O95" s="66"/>
      <c r="P95" s="66"/>
      <c r="Q95" s="66"/>
      <c r="R95" s="122" t="s">
        <v>247</v>
      </c>
      <c r="S95" s="122"/>
      <c r="T95" s="123"/>
      <c r="U95" s="123"/>
      <c r="V95" s="123"/>
      <c r="W95" s="123"/>
      <c r="X95" s="123"/>
      <c r="Y95" s="123"/>
      <c r="Z95" s="123"/>
      <c r="AA95" s="123"/>
      <c r="AB95" s="123"/>
      <c r="AC95" s="123"/>
      <c r="AD95" s="123"/>
      <c r="AE95" s="123"/>
      <c r="AF95" s="123"/>
      <c r="AG95" s="62"/>
      <c r="AH95" s="90"/>
      <c r="AI95" s="124"/>
      <c r="AJ95" s="47"/>
      <c r="AK95" s="47"/>
    </row>
    <row r="96" spans="1:37" ht="5.25" customHeight="1" thickBot="1">
      <c r="A96" s="77"/>
      <c r="B96" s="127"/>
      <c r="C96" s="128"/>
      <c r="D96" s="128"/>
      <c r="E96" s="128"/>
      <c r="F96" s="128"/>
      <c r="G96" s="128"/>
      <c r="H96" s="128"/>
      <c r="I96" s="128"/>
      <c r="J96" s="128"/>
      <c r="K96" s="128"/>
      <c r="L96" s="129"/>
      <c r="M96" s="129"/>
      <c r="N96" s="129"/>
      <c r="O96" s="129"/>
      <c r="P96" s="129"/>
      <c r="Q96" s="129"/>
      <c r="R96" s="129"/>
      <c r="S96" s="129"/>
      <c r="T96" s="129"/>
      <c r="U96" s="129"/>
      <c r="V96" s="129"/>
      <c r="W96" s="129"/>
      <c r="X96" s="129"/>
      <c r="Y96" s="129"/>
      <c r="Z96" s="129"/>
      <c r="AA96" s="129"/>
      <c r="AB96" s="129"/>
      <c r="AC96" s="129"/>
      <c r="AD96" s="129"/>
      <c r="AE96" s="129"/>
      <c r="AF96" s="129"/>
      <c r="AG96" s="130"/>
      <c r="AH96" s="130"/>
      <c r="AI96" s="131"/>
      <c r="AJ96" s="47"/>
      <c r="AK96" s="47"/>
    </row>
    <row r="97" spans="1:59" ht="15" customHeight="1" thickBot="1">
      <c r="A97" s="96"/>
      <c r="B97" s="77"/>
      <c r="C97" s="77"/>
      <c r="D97" s="77"/>
      <c r="E97" s="77"/>
      <c r="F97" s="77"/>
      <c r="G97" s="77"/>
      <c r="H97" s="77"/>
      <c r="I97" s="77"/>
      <c r="J97" s="77"/>
      <c r="K97" s="77"/>
      <c r="L97" s="47"/>
      <c r="M97" s="47"/>
      <c r="N97" s="47"/>
      <c r="O97" s="47"/>
      <c r="P97" s="47"/>
      <c r="Q97" s="47"/>
      <c r="R97" s="47"/>
      <c r="S97" s="47"/>
      <c r="T97" s="47"/>
      <c r="U97" s="47"/>
      <c r="V97" s="47"/>
      <c r="W97" s="47"/>
      <c r="X97" s="47"/>
      <c r="Y97" s="47"/>
      <c r="Z97" s="47"/>
      <c r="AA97" s="47"/>
      <c r="AB97" s="47"/>
      <c r="AC97" s="47"/>
      <c r="AD97" s="47"/>
      <c r="AE97" s="47"/>
      <c r="AF97" s="47"/>
      <c r="AG97" s="90"/>
      <c r="AH97" s="90"/>
      <c r="AI97" s="90"/>
      <c r="AJ97" s="47"/>
      <c r="AK97" s="47"/>
    </row>
    <row r="98" spans="1:59" ht="6.75" customHeight="1">
      <c r="A98" s="77"/>
      <c r="B98" s="132"/>
      <c r="C98" s="133"/>
      <c r="D98" s="134"/>
      <c r="E98" s="134"/>
      <c r="F98" s="134"/>
      <c r="G98" s="134"/>
      <c r="H98" s="134"/>
      <c r="I98" s="134"/>
      <c r="J98" s="134"/>
      <c r="K98" s="134"/>
      <c r="L98" s="135"/>
      <c r="M98" s="135"/>
      <c r="N98" s="135"/>
      <c r="O98" s="135"/>
      <c r="P98" s="135"/>
      <c r="Q98" s="135"/>
      <c r="R98" s="135"/>
      <c r="S98" s="135"/>
      <c r="T98" s="135"/>
      <c r="U98" s="135"/>
      <c r="V98" s="135"/>
      <c r="W98" s="135"/>
      <c r="X98" s="135"/>
      <c r="Y98" s="135"/>
      <c r="Z98" s="135"/>
      <c r="AA98" s="135"/>
      <c r="AB98" s="135"/>
      <c r="AC98" s="135"/>
      <c r="AD98" s="135"/>
      <c r="AE98" s="135"/>
      <c r="AF98" s="135"/>
      <c r="AG98" s="118"/>
      <c r="AH98" s="118"/>
      <c r="AI98" s="119"/>
      <c r="AJ98" s="47"/>
      <c r="AK98" s="47"/>
      <c r="AM98" s="31"/>
      <c r="AN98" s="34"/>
      <c r="AO98" s="34"/>
      <c r="AP98" s="34"/>
      <c r="AQ98" s="34"/>
      <c r="AR98" s="34"/>
      <c r="AS98" s="34"/>
      <c r="AT98" s="34"/>
      <c r="AU98" s="34"/>
      <c r="AV98" s="34"/>
      <c r="AW98" s="34"/>
      <c r="AX98" s="34"/>
      <c r="AY98" s="34"/>
      <c r="AZ98" s="34"/>
      <c r="BA98" s="34"/>
      <c r="BB98" s="34"/>
      <c r="BC98" s="34"/>
      <c r="BD98" s="34"/>
      <c r="BE98" s="34"/>
      <c r="BF98" s="25"/>
      <c r="BG98" s="25"/>
    </row>
    <row r="99" spans="1:59" ht="12.75" customHeight="1">
      <c r="A99" s="77"/>
      <c r="B99" s="136"/>
      <c r="C99" s="137"/>
      <c r="D99" s="77"/>
      <c r="E99" s="77"/>
      <c r="F99" s="137"/>
      <c r="G99" s="47"/>
      <c r="H99" s="47"/>
      <c r="I99" s="122" t="s">
        <v>251</v>
      </c>
      <c r="J99" s="47"/>
      <c r="K99" s="47"/>
      <c r="L99" s="47"/>
      <c r="M99" s="47"/>
      <c r="N99" s="47"/>
      <c r="O99" s="47"/>
      <c r="P99" s="47"/>
      <c r="Q99" s="47"/>
      <c r="R99" s="47"/>
      <c r="S99" s="47"/>
      <c r="T99" s="47"/>
      <c r="U99" s="47"/>
      <c r="V99" s="47"/>
      <c r="W99" s="47"/>
      <c r="X99" s="47"/>
      <c r="Y99" s="47"/>
      <c r="Z99" s="47"/>
      <c r="AA99" s="47"/>
      <c r="AB99" s="47"/>
      <c r="AC99" s="47"/>
      <c r="AD99" s="47"/>
      <c r="AE99" s="47"/>
      <c r="AF99" s="47"/>
      <c r="AG99" s="90"/>
      <c r="AH99" s="90"/>
      <c r="AI99" s="124"/>
      <c r="AJ99" s="47"/>
      <c r="AK99" s="47"/>
      <c r="AM99" s="31"/>
      <c r="AN99" s="34"/>
      <c r="AO99" s="34"/>
      <c r="AP99" s="34"/>
      <c r="AQ99" s="34"/>
      <c r="AR99" s="34"/>
      <c r="AS99" s="34"/>
      <c r="AT99" s="34"/>
      <c r="AU99" s="34"/>
      <c r="AV99" s="34"/>
      <c r="AW99" s="34"/>
      <c r="AX99" s="34"/>
      <c r="AY99" s="34"/>
      <c r="AZ99" s="34"/>
      <c r="BA99" s="34"/>
      <c r="BB99" s="34"/>
      <c r="BC99" s="34"/>
      <c r="BD99" s="34"/>
      <c r="BE99" s="34"/>
      <c r="BF99" s="25"/>
      <c r="BG99" s="25"/>
    </row>
    <row r="100" spans="1:59" ht="6.75" customHeight="1">
      <c r="A100" s="77"/>
      <c r="B100" s="136"/>
      <c r="C100" s="137"/>
      <c r="D100" s="77"/>
      <c r="E100" s="77"/>
      <c r="F100" s="137"/>
      <c r="G100" s="77"/>
      <c r="H100" s="77"/>
      <c r="I100" s="77"/>
      <c r="J100" s="77"/>
      <c r="K100" s="77"/>
      <c r="L100" s="47"/>
      <c r="M100" s="47"/>
      <c r="N100" s="47"/>
      <c r="O100" s="47"/>
      <c r="P100" s="47"/>
      <c r="Q100" s="47"/>
      <c r="R100" s="47"/>
      <c r="S100" s="47"/>
      <c r="T100" s="47"/>
      <c r="U100" s="47"/>
      <c r="V100" s="47"/>
      <c r="W100" s="47"/>
      <c r="X100" s="47"/>
      <c r="Y100" s="47"/>
      <c r="Z100" s="47"/>
      <c r="AA100" s="47"/>
      <c r="AB100" s="47"/>
      <c r="AC100" s="47"/>
      <c r="AD100" s="47"/>
      <c r="AE100" s="47"/>
      <c r="AF100" s="47"/>
      <c r="AG100" s="90"/>
      <c r="AH100" s="90"/>
      <c r="AI100" s="124"/>
      <c r="AJ100" s="47"/>
      <c r="AK100" s="47"/>
    </row>
    <row r="101" spans="1:59" s="34" customFormat="1" ht="12.75" customHeight="1">
      <c r="A101" s="77"/>
      <c r="B101" s="136"/>
      <c r="C101" s="77"/>
      <c r="D101" s="47"/>
      <c r="E101" s="138" t="s">
        <v>15</v>
      </c>
      <c r="F101" s="47"/>
      <c r="G101" s="47"/>
      <c r="H101" s="47"/>
      <c r="I101" s="77"/>
      <c r="J101" s="77"/>
      <c r="K101" s="77"/>
      <c r="L101" s="47"/>
      <c r="M101" s="47"/>
      <c r="N101" s="47"/>
      <c r="O101" s="47"/>
      <c r="P101" s="47"/>
      <c r="Q101" s="47"/>
      <c r="R101" s="47"/>
      <c r="S101" s="47"/>
      <c r="T101" s="47"/>
      <c r="U101" s="47"/>
      <c r="V101" s="47"/>
      <c r="W101" s="47"/>
      <c r="X101" s="47"/>
      <c r="Y101" s="47"/>
      <c r="Z101" s="47"/>
      <c r="AA101" s="47"/>
      <c r="AB101" s="47"/>
      <c r="AC101" s="47"/>
      <c r="AD101" s="47"/>
      <c r="AE101" s="47"/>
      <c r="AF101" s="47"/>
      <c r="AG101" s="90"/>
      <c r="AH101" s="90"/>
      <c r="AI101" s="124"/>
      <c r="AJ101" s="47"/>
      <c r="AK101" s="47"/>
      <c r="AL101" s="27"/>
    </row>
    <row r="102" spans="1:59" s="34" customFormat="1" ht="6.75" customHeight="1" thickBot="1">
      <c r="A102" s="77"/>
      <c r="B102" s="139"/>
      <c r="C102" s="140"/>
      <c r="D102" s="140"/>
      <c r="E102" s="140"/>
      <c r="F102" s="140"/>
      <c r="G102" s="140"/>
      <c r="H102" s="140"/>
      <c r="I102" s="140"/>
      <c r="J102" s="140"/>
      <c r="K102" s="140"/>
      <c r="L102" s="140"/>
      <c r="M102" s="140"/>
      <c r="N102" s="140"/>
      <c r="O102" s="140"/>
      <c r="P102" s="140"/>
      <c r="Q102" s="140"/>
      <c r="R102" s="140"/>
      <c r="S102" s="140"/>
      <c r="T102" s="140"/>
      <c r="U102" s="140"/>
      <c r="V102" s="140"/>
      <c r="W102" s="140"/>
      <c r="X102" s="140"/>
      <c r="Y102" s="140"/>
      <c r="Z102" s="140"/>
      <c r="AA102" s="140"/>
      <c r="AB102" s="140"/>
      <c r="AC102" s="140"/>
      <c r="AD102" s="140"/>
      <c r="AE102" s="140"/>
      <c r="AF102" s="140"/>
      <c r="AG102" s="141"/>
      <c r="AH102" s="141"/>
      <c r="AI102" s="142"/>
      <c r="AJ102" s="47"/>
      <c r="AK102" s="47"/>
      <c r="AL102" s="27"/>
    </row>
    <row r="103" spans="1:59" ht="15" customHeight="1" thickBot="1">
      <c r="A103" s="77"/>
      <c r="B103" s="143"/>
      <c r="C103" s="144"/>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4"/>
      <c r="AE103" s="144"/>
      <c r="AF103" s="144"/>
      <c r="AG103" s="118"/>
      <c r="AH103" s="118"/>
      <c r="AI103" s="118"/>
      <c r="AJ103" s="47"/>
      <c r="AK103" s="47"/>
    </row>
    <row r="104" spans="1:59" ht="15" customHeight="1">
      <c r="A104" s="77"/>
      <c r="B104" s="47"/>
      <c r="C104" s="996" t="s">
        <v>252</v>
      </c>
      <c r="D104" s="1024" t="s">
        <v>174</v>
      </c>
      <c r="E104" s="1024"/>
      <c r="F104" s="1024"/>
      <c r="G104" s="1024"/>
      <c r="H104" s="1024"/>
      <c r="I104" s="1024"/>
      <c r="J104" s="1024"/>
      <c r="K104" s="1024"/>
      <c r="L104" s="1024"/>
      <c r="M104" s="1024"/>
      <c r="N104" s="1024"/>
      <c r="O104" s="1024"/>
      <c r="P104" s="1024"/>
      <c r="Q104" s="1024"/>
      <c r="R104" s="1024"/>
      <c r="S104" s="1024"/>
      <c r="T104" s="1024"/>
      <c r="U104" s="1024"/>
      <c r="V104" s="1024"/>
      <c r="W104" s="1024"/>
      <c r="X104" s="1024"/>
      <c r="Y104" s="1024"/>
      <c r="Z104" s="1024"/>
      <c r="AA104" s="1024"/>
      <c r="AB104" s="1024"/>
      <c r="AC104" s="1024"/>
      <c r="AD104" s="1024"/>
      <c r="AE104" s="1024"/>
      <c r="AF104" s="1024"/>
      <c r="AG104" s="1024"/>
      <c r="AH104" s="1025"/>
      <c r="AI104" s="90"/>
      <c r="AJ104" s="47"/>
      <c r="AK104" s="47"/>
    </row>
    <row r="105" spans="1:59" ht="15" customHeight="1">
      <c r="A105" s="77"/>
      <c r="B105" s="47"/>
      <c r="C105" s="1044"/>
      <c r="D105" s="1026"/>
      <c r="E105" s="1026"/>
      <c r="F105" s="1026"/>
      <c r="G105" s="1026"/>
      <c r="H105" s="1026"/>
      <c r="I105" s="1026"/>
      <c r="J105" s="1026"/>
      <c r="K105" s="1026"/>
      <c r="L105" s="1026"/>
      <c r="M105" s="1026"/>
      <c r="N105" s="1026"/>
      <c r="O105" s="1026"/>
      <c r="P105" s="1026"/>
      <c r="Q105" s="1026"/>
      <c r="R105" s="1026"/>
      <c r="S105" s="1026"/>
      <c r="T105" s="1026"/>
      <c r="U105" s="1026"/>
      <c r="V105" s="1026"/>
      <c r="W105" s="1026"/>
      <c r="X105" s="1026"/>
      <c r="Y105" s="1026"/>
      <c r="Z105" s="1026"/>
      <c r="AA105" s="1026"/>
      <c r="AB105" s="1026"/>
      <c r="AC105" s="1026"/>
      <c r="AD105" s="1026"/>
      <c r="AE105" s="1026"/>
      <c r="AF105" s="1026"/>
      <c r="AG105" s="1026"/>
      <c r="AH105" s="1027"/>
      <c r="AI105" s="90"/>
      <c r="AJ105" s="47"/>
      <c r="AK105" s="47"/>
    </row>
    <row r="106" spans="1:59" ht="15" customHeight="1">
      <c r="A106" s="47"/>
      <c r="B106" s="47"/>
      <c r="C106" s="1044"/>
      <c r="D106" s="1026"/>
      <c r="E106" s="1026"/>
      <c r="F106" s="1026"/>
      <c r="G106" s="1026"/>
      <c r="H106" s="1026"/>
      <c r="I106" s="1026"/>
      <c r="J106" s="1026"/>
      <c r="K106" s="1026"/>
      <c r="L106" s="1026"/>
      <c r="M106" s="1026"/>
      <c r="N106" s="1026"/>
      <c r="O106" s="1026"/>
      <c r="P106" s="1026"/>
      <c r="Q106" s="1026"/>
      <c r="R106" s="1026"/>
      <c r="S106" s="1026"/>
      <c r="T106" s="1026"/>
      <c r="U106" s="1026"/>
      <c r="V106" s="1026"/>
      <c r="W106" s="1026"/>
      <c r="X106" s="1026"/>
      <c r="Y106" s="1026"/>
      <c r="Z106" s="1026"/>
      <c r="AA106" s="1026"/>
      <c r="AB106" s="1026"/>
      <c r="AC106" s="1026"/>
      <c r="AD106" s="1026"/>
      <c r="AE106" s="1026"/>
      <c r="AF106" s="1026"/>
      <c r="AG106" s="1026"/>
      <c r="AH106" s="1027"/>
      <c r="AI106" s="90"/>
      <c r="AJ106" s="47"/>
      <c r="AK106" s="47"/>
    </row>
    <row r="107" spans="1:59" ht="15" customHeight="1">
      <c r="A107" s="47"/>
      <c r="B107" s="47"/>
      <c r="C107" s="145"/>
      <c r="D107" s="1026" t="s">
        <v>524</v>
      </c>
      <c r="E107" s="1026"/>
      <c r="F107" s="1026"/>
      <c r="G107" s="1026"/>
      <c r="H107" s="1026"/>
      <c r="I107" s="1026"/>
      <c r="J107" s="1026"/>
      <c r="K107" s="1026"/>
      <c r="L107" s="1026"/>
      <c r="M107" s="1026"/>
      <c r="N107" s="1026"/>
      <c r="O107" s="1026"/>
      <c r="P107" s="1026"/>
      <c r="Q107" s="1026"/>
      <c r="R107" s="1026"/>
      <c r="S107" s="1026"/>
      <c r="T107" s="1026"/>
      <c r="U107" s="1026"/>
      <c r="V107" s="1026"/>
      <c r="W107" s="1026"/>
      <c r="X107" s="1026"/>
      <c r="Y107" s="1026"/>
      <c r="Z107" s="1026"/>
      <c r="AA107" s="1026"/>
      <c r="AB107" s="1026"/>
      <c r="AC107" s="1026"/>
      <c r="AD107" s="1026"/>
      <c r="AE107" s="1026"/>
      <c r="AF107" s="1026"/>
      <c r="AG107" s="1026"/>
      <c r="AH107" s="1027"/>
      <c r="AI107" s="90"/>
      <c r="AJ107" s="47"/>
      <c r="AK107" s="47"/>
    </row>
    <row r="108" spans="1:59" ht="15" customHeight="1">
      <c r="A108" s="47"/>
      <c r="B108" s="47"/>
      <c r="C108" s="145"/>
      <c r="D108" s="1026"/>
      <c r="E108" s="1026"/>
      <c r="F108" s="1026"/>
      <c r="G108" s="1026"/>
      <c r="H108" s="1026"/>
      <c r="I108" s="1026"/>
      <c r="J108" s="1026"/>
      <c r="K108" s="1026"/>
      <c r="L108" s="1026"/>
      <c r="M108" s="1026"/>
      <c r="N108" s="1026"/>
      <c r="O108" s="1026"/>
      <c r="P108" s="1026"/>
      <c r="Q108" s="1026"/>
      <c r="R108" s="1026"/>
      <c r="S108" s="1026"/>
      <c r="T108" s="1026"/>
      <c r="U108" s="1026"/>
      <c r="V108" s="1026"/>
      <c r="W108" s="1026"/>
      <c r="X108" s="1026"/>
      <c r="Y108" s="1026"/>
      <c r="Z108" s="1026"/>
      <c r="AA108" s="1026"/>
      <c r="AB108" s="1026"/>
      <c r="AC108" s="1026"/>
      <c r="AD108" s="1026"/>
      <c r="AE108" s="1026"/>
      <c r="AF108" s="1026"/>
      <c r="AG108" s="1026"/>
      <c r="AH108" s="1027"/>
      <c r="AI108" s="90"/>
      <c r="AJ108" s="47"/>
      <c r="AK108" s="47"/>
    </row>
    <row r="109" spans="1:59" ht="15" customHeight="1">
      <c r="A109" s="47"/>
      <c r="B109" s="47"/>
      <c r="C109" s="145"/>
      <c r="D109" s="1026"/>
      <c r="E109" s="1026"/>
      <c r="F109" s="1026"/>
      <c r="G109" s="1026"/>
      <c r="H109" s="1026"/>
      <c r="I109" s="1026"/>
      <c r="J109" s="1026"/>
      <c r="K109" s="1026"/>
      <c r="L109" s="1026"/>
      <c r="M109" s="1026"/>
      <c r="N109" s="1026"/>
      <c r="O109" s="1026"/>
      <c r="P109" s="1026"/>
      <c r="Q109" s="1026"/>
      <c r="R109" s="1026"/>
      <c r="S109" s="1026"/>
      <c r="T109" s="1026"/>
      <c r="U109" s="1026"/>
      <c r="V109" s="1026"/>
      <c r="W109" s="1026"/>
      <c r="X109" s="1026"/>
      <c r="Y109" s="1026"/>
      <c r="Z109" s="1026"/>
      <c r="AA109" s="1026"/>
      <c r="AB109" s="1026"/>
      <c r="AC109" s="1026"/>
      <c r="AD109" s="1026"/>
      <c r="AE109" s="1026"/>
      <c r="AF109" s="1026"/>
      <c r="AG109" s="1026"/>
      <c r="AH109" s="1027"/>
      <c r="AI109" s="90"/>
      <c r="AJ109" s="47"/>
      <c r="AK109" s="47"/>
    </row>
    <row r="110" spans="1:59" ht="15" customHeight="1">
      <c r="A110" s="47"/>
      <c r="B110" s="47"/>
      <c r="C110" s="145"/>
      <c r="D110" s="1026"/>
      <c r="E110" s="1026"/>
      <c r="F110" s="1026"/>
      <c r="G110" s="1026"/>
      <c r="H110" s="1026"/>
      <c r="I110" s="1026"/>
      <c r="J110" s="1026"/>
      <c r="K110" s="1026"/>
      <c r="L110" s="1026"/>
      <c r="M110" s="1026"/>
      <c r="N110" s="1026"/>
      <c r="O110" s="1026"/>
      <c r="P110" s="1026"/>
      <c r="Q110" s="1026"/>
      <c r="R110" s="1026"/>
      <c r="S110" s="1026"/>
      <c r="T110" s="1026"/>
      <c r="U110" s="1026"/>
      <c r="V110" s="1026"/>
      <c r="W110" s="1026"/>
      <c r="X110" s="1026"/>
      <c r="Y110" s="1026"/>
      <c r="Z110" s="1026"/>
      <c r="AA110" s="1026"/>
      <c r="AB110" s="1026"/>
      <c r="AC110" s="1026"/>
      <c r="AD110" s="1026"/>
      <c r="AE110" s="1026"/>
      <c r="AF110" s="1026"/>
      <c r="AG110" s="1026"/>
      <c r="AH110" s="1027"/>
      <c r="AI110" s="90"/>
      <c r="AJ110" s="47"/>
      <c r="AK110" s="47"/>
    </row>
    <row r="111" spans="1:59" ht="15" customHeight="1">
      <c r="A111" s="146"/>
      <c r="B111" s="47"/>
      <c r="C111" s="1044" t="s">
        <v>253</v>
      </c>
      <c r="D111" s="1040" t="s">
        <v>254</v>
      </c>
      <c r="E111" s="1040"/>
      <c r="F111" s="1040"/>
      <c r="G111" s="1040"/>
      <c r="H111" s="1040"/>
      <c r="I111" s="1040"/>
      <c r="J111" s="1040"/>
      <c r="K111" s="1040"/>
      <c r="L111" s="1040"/>
      <c r="M111" s="1040"/>
      <c r="N111" s="1040"/>
      <c r="O111" s="1040"/>
      <c r="P111" s="1040"/>
      <c r="Q111" s="1040"/>
      <c r="R111" s="1040"/>
      <c r="S111" s="1040"/>
      <c r="T111" s="1040"/>
      <c r="U111" s="1040"/>
      <c r="V111" s="1040"/>
      <c r="W111" s="1040"/>
      <c r="X111" s="1040"/>
      <c r="Y111" s="1040"/>
      <c r="Z111" s="1040"/>
      <c r="AA111" s="1040"/>
      <c r="AB111" s="1040"/>
      <c r="AC111" s="1040"/>
      <c r="AD111" s="1040"/>
      <c r="AE111" s="1040"/>
      <c r="AF111" s="1040"/>
      <c r="AG111" s="1040"/>
      <c r="AH111" s="1041"/>
      <c r="AI111" s="147"/>
      <c r="AJ111" s="47"/>
      <c r="AK111" s="47"/>
    </row>
    <row r="112" spans="1:59" ht="15" customHeight="1" thickBot="1">
      <c r="A112" s="77"/>
      <c r="B112" s="47"/>
      <c r="C112" s="1045"/>
      <c r="D112" s="1042"/>
      <c r="E112" s="1042"/>
      <c r="F112" s="1042"/>
      <c r="G112" s="1042"/>
      <c r="H112" s="1042"/>
      <c r="I112" s="1042"/>
      <c r="J112" s="1042"/>
      <c r="K112" s="1042"/>
      <c r="L112" s="1042"/>
      <c r="M112" s="1042"/>
      <c r="N112" s="1042"/>
      <c r="O112" s="1042"/>
      <c r="P112" s="1042"/>
      <c r="Q112" s="1042"/>
      <c r="R112" s="1042"/>
      <c r="S112" s="1042"/>
      <c r="T112" s="1042"/>
      <c r="U112" s="1042"/>
      <c r="V112" s="1042"/>
      <c r="W112" s="1042"/>
      <c r="X112" s="1042"/>
      <c r="Y112" s="1042"/>
      <c r="Z112" s="1042"/>
      <c r="AA112" s="1042"/>
      <c r="AB112" s="1042"/>
      <c r="AC112" s="1042"/>
      <c r="AD112" s="1042"/>
      <c r="AE112" s="1042"/>
      <c r="AF112" s="1042"/>
      <c r="AG112" s="1042"/>
      <c r="AH112" s="1043"/>
      <c r="AI112" s="90"/>
      <c r="AJ112" s="47"/>
      <c r="AK112" s="47"/>
    </row>
    <row r="113" spans="1:37" ht="6.75" customHeight="1">
      <c r="A113" s="77"/>
      <c r="B113" s="103"/>
      <c r="C113" s="148"/>
      <c r="D113" s="148"/>
      <c r="E113" s="148"/>
      <c r="F113" s="148"/>
      <c r="G113" s="148"/>
      <c r="H113" s="148"/>
      <c r="I113" s="148"/>
      <c r="J113" s="148"/>
      <c r="K113" s="148"/>
      <c r="L113" s="148"/>
      <c r="M113" s="148"/>
      <c r="N113" s="148"/>
      <c r="O113" s="148"/>
      <c r="P113" s="148"/>
      <c r="Q113" s="148"/>
      <c r="R113" s="148"/>
      <c r="S113" s="148"/>
      <c r="T113" s="148"/>
      <c r="U113" s="148"/>
      <c r="V113" s="148"/>
      <c r="W113" s="148"/>
      <c r="X113" s="148"/>
      <c r="Y113" s="148"/>
      <c r="Z113" s="148"/>
      <c r="AA113" s="148"/>
      <c r="AB113" s="148"/>
      <c r="AC113" s="148"/>
      <c r="AD113" s="148"/>
      <c r="AE113" s="148"/>
      <c r="AF113" s="148"/>
      <c r="AG113" s="90"/>
      <c r="AH113" s="90"/>
      <c r="AI113" s="90"/>
      <c r="AJ113" s="47"/>
      <c r="AK113" s="47"/>
    </row>
    <row r="114" spans="1:37" ht="20.100000000000001" customHeight="1">
      <c r="A114" s="93" t="s">
        <v>16</v>
      </c>
      <c r="B114" s="103"/>
      <c r="C114" s="148"/>
      <c r="D114" s="149"/>
      <c r="E114" s="149"/>
      <c r="F114" s="149"/>
      <c r="G114" s="149"/>
      <c r="H114" s="149"/>
      <c r="I114" s="149"/>
      <c r="J114" s="149"/>
      <c r="K114" s="149"/>
      <c r="L114" s="149"/>
      <c r="M114" s="149"/>
      <c r="N114" s="149"/>
      <c r="O114" s="149"/>
      <c r="P114" s="149"/>
      <c r="Q114" s="149"/>
      <c r="R114" s="149"/>
      <c r="S114" s="149"/>
      <c r="T114" s="149"/>
      <c r="U114" s="149"/>
      <c r="V114" s="149"/>
      <c r="W114" s="149"/>
      <c r="X114" s="149"/>
      <c r="Y114" s="149"/>
      <c r="Z114" s="149"/>
      <c r="AA114" s="149"/>
      <c r="AB114" s="149"/>
      <c r="AC114" s="149"/>
      <c r="AD114" s="149"/>
      <c r="AE114" s="149"/>
      <c r="AF114" s="149"/>
      <c r="AG114" s="90"/>
      <c r="AH114" s="90"/>
      <c r="AI114" s="90"/>
      <c r="AJ114" s="47"/>
      <c r="AK114" s="47"/>
    </row>
    <row r="115" spans="1:37" ht="17.25" customHeight="1">
      <c r="A115" s="112"/>
      <c r="B115" s="1034" t="s">
        <v>255</v>
      </c>
      <c r="C115" s="1034"/>
      <c r="D115" s="1034"/>
      <c r="E115" s="1035"/>
      <c r="F115" s="1049" t="s">
        <v>256</v>
      </c>
      <c r="G115" s="1050"/>
      <c r="H115" s="1050"/>
      <c r="I115" s="1050"/>
      <c r="J115" s="1050"/>
      <c r="K115" s="1050"/>
      <c r="L115" s="1050"/>
      <c r="M115" s="1050"/>
      <c r="N115" s="1050"/>
      <c r="O115" s="1050"/>
      <c r="P115" s="1050"/>
      <c r="Q115" s="1050"/>
      <c r="R115" s="1050"/>
      <c r="S115" s="150"/>
      <c r="T115" s="151"/>
      <c r="U115" s="151"/>
      <c r="V115" s="151"/>
      <c r="W115" s="152"/>
      <c r="X115" s="96"/>
      <c r="Y115" s="96"/>
      <c r="Z115" s="47"/>
      <c r="AA115" s="47"/>
      <c r="AB115" s="47"/>
      <c r="AC115" s="47"/>
      <c r="AD115" s="47"/>
      <c r="AE115" s="47"/>
      <c r="AF115" s="47"/>
      <c r="AG115" s="90"/>
      <c r="AH115" s="90"/>
      <c r="AI115" s="90"/>
      <c r="AJ115" s="47"/>
      <c r="AK115" s="47"/>
    </row>
    <row r="116" spans="1:37" ht="17.25" customHeight="1">
      <c r="A116" s="112"/>
      <c r="B116" s="1036"/>
      <c r="C116" s="1036"/>
      <c r="D116" s="1036"/>
      <c r="E116" s="1037"/>
      <c r="F116" s="1051"/>
      <c r="G116" s="1052"/>
      <c r="H116" s="1052"/>
      <c r="I116" s="1052"/>
      <c r="J116" s="1052"/>
      <c r="K116" s="1052"/>
      <c r="L116" s="1052"/>
      <c r="M116" s="1052"/>
      <c r="N116" s="1052"/>
      <c r="O116" s="1052"/>
      <c r="P116" s="1052"/>
      <c r="Q116" s="1052"/>
      <c r="R116" s="1052"/>
      <c r="S116" s="150"/>
      <c r="T116" s="151"/>
      <c r="U116" s="151"/>
      <c r="V116" s="151"/>
      <c r="W116" s="152"/>
      <c r="X116" s="96"/>
      <c r="Y116" s="96"/>
      <c r="Z116" s="47"/>
      <c r="AA116" s="47"/>
      <c r="AB116" s="47"/>
      <c r="AC116" s="47"/>
      <c r="AD116" s="47"/>
      <c r="AE116" s="47"/>
      <c r="AF116" s="47"/>
      <c r="AG116" s="90"/>
      <c r="AH116" s="90"/>
      <c r="AI116" s="90"/>
      <c r="AJ116" s="47"/>
      <c r="AK116" s="47"/>
    </row>
    <row r="117" spans="1:37" ht="17.25" customHeight="1">
      <c r="A117" s="112"/>
      <c r="B117" s="1038"/>
      <c r="C117" s="1038"/>
      <c r="D117" s="1038"/>
      <c r="E117" s="1039"/>
      <c r="F117" s="1053"/>
      <c r="G117" s="1054"/>
      <c r="H117" s="1054"/>
      <c r="I117" s="1054"/>
      <c r="J117" s="1054"/>
      <c r="K117" s="1054"/>
      <c r="L117" s="1054"/>
      <c r="M117" s="1054"/>
      <c r="N117" s="1054"/>
      <c r="O117" s="1054"/>
      <c r="P117" s="1054"/>
      <c r="Q117" s="1054"/>
      <c r="R117" s="1054"/>
      <c r="S117" s="150"/>
      <c r="T117" s="151"/>
      <c r="U117" s="151"/>
      <c r="V117" s="151"/>
      <c r="W117" s="152"/>
      <c r="X117" s="96"/>
      <c r="Y117" s="96"/>
      <c r="Z117" s="47"/>
      <c r="AA117" s="47"/>
      <c r="AB117" s="47"/>
      <c r="AC117" s="47"/>
      <c r="AD117" s="47"/>
      <c r="AE117" s="47"/>
      <c r="AF117" s="47"/>
      <c r="AG117" s="90"/>
      <c r="AH117" s="90"/>
      <c r="AI117" s="90"/>
      <c r="AJ117" s="47"/>
      <c r="AK117" s="47"/>
    </row>
    <row r="118" spans="1:37" ht="9.9499999999999993" customHeight="1" thickBot="1">
      <c r="A118" s="77"/>
      <c r="B118" s="103"/>
      <c r="C118" s="137"/>
      <c r="D118" s="77"/>
      <c r="E118" s="77"/>
      <c r="F118" s="137"/>
      <c r="G118" s="77"/>
      <c r="H118" s="77"/>
      <c r="I118" s="77"/>
      <c r="J118" s="77"/>
      <c r="K118" s="77"/>
      <c r="L118" s="47"/>
      <c r="M118" s="47"/>
      <c r="N118" s="47"/>
      <c r="O118" s="47"/>
      <c r="P118" s="47"/>
      <c r="Q118" s="47"/>
      <c r="R118" s="47"/>
      <c r="S118" s="47"/>
      <c r="T118" s="47"/>
      <c r="U118" s="47"/>
      <c r="V118" s="47"/>
      <c r="W118" s="47"/>
      <c r="X118" s="47"/>
      <c r="Y118" s="47"/>
      <c r="Z118" s="47"/>
      <c r="AA118" s="47"/>
      <c r="AB118" s="47"/>
      <c r="AC118" s="47"/>
      <c r="AD118" s="47"/>
      <c r="AE118" s="47"/>
      <c r="AF118" s="47"/>
      <c r="AG118" s="90"/>
      <c r="AH118" s="90"/>
      <c r="AI118" s="90"/>
      <c r="AJ118" s="47"/>
      <c r="AK118" s="47"/>
    </row>
    <row r="119" spans="1:37" ht="19.5" customHeight="1">
      <c r="A119" s="96"/>
      <c r="B119" s="114" t="s">
        <v>258</v>
      </c>
      <c r="C119" s="115"/>
      <c r="D119" s="115"/>
      <c r="E119" s="115"/>
      <c r="F119" s="115"/>
      <c r="G119" s="115"/>
      <c r="H119" s="115"/>
      <c r="I119" s="115"/>
      <c r="J119" s="115"/>
      <c r="K119" s="115"/>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7"/>
      <c r="AH119" s="118"/>
      <c r="AI119" s="119"/>
      <c r="AJ119" s="47"/>
      <c r="AK119" s="47"/>
    </row>
    <row r="120" spans="1:37" ht="19.5" customHeight="1">
      <c r="A120" s="96"/>
      <c r="B120" s="120"/>
      <c r="C120" s="121"/>
      <c r="D120" s="121"/>
      <c r="E120" s="121"/>
      <c r="F120" s="121"/>
      <c r="G120" s="121"/>
      <c r="H120" s="121"/>
      <c r="I120" s="121"/>
      <c r="J120" s="121"/>
      <c r="K120" s="121"/>
      <c r="L120" s="122"/>
      <c r="M120" s="122"/>
      <c r="N120" s="122"/>
      <c r="O120" s="122"/>
      <c r="P120" s="122"/>
      <c r="Q120" s="122"/>
      <c r="R120" s="122" t="s">
        <v>259</v>
      </c>
      <c r="S120" s="122"/>
      <c r="T120" s="123"/>
      <c r="U120" s="123"/>
      <c r="V120" s="123"/>
      <c r="W120" s="123"/>
      <c r="X120" s="123"/>
      <c r="Y120" s="123"/>
      <c r="Z120" s="123"/>
      <c r="AA120" s="123"/>
      <c r="AB120" s="123"/>
      <c r="AC120" s="123"/>
      <c r="AD120" s="123"/>
      <c r="AE120" s="123"/>
      <c r="AF120" s="123"/>
      <c r="AG120" s="62"/>
      <c r="AH120" s="90"/>
      <c r="AI120" s="124"/>
      <c r="AJ120" s="47"/>
      <c r="AK120" s="47"/>
    </row>
    <row r="121" spans="1:37" ht="19.5" customHeight="1">
      <c r="A121" s="96"/>
      <c r="B121" s="125" t="s">
        <v>260</v>
      </c>
      <c r="C121" s="121"/>
      <c r="D121" s="121"/>
      <c r="E121" s="121"/>
      <c r="F121" s="121"/>
      <c r="G121" s="121"/>
      <c r="H121" s="121"/>
      <c r="I121" s="121"/>
      <c r="J121" s="121"/>
      <c r="K121" s="121"/>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66"/>
      <c r="AH121" s="90"/>
      <c r="AI121" s="124"/>
      <c r="AJ121" s="47"/>
      <c r="AK121" s="47"/>
    </row>
    <row r="122" spans="1:37" ht="19.5" customHeight="1">
      <c r="A122" s="77"/>
      <c r="B122" s="126"/>
      <c r="C122" s="108"/>
      <c r="D122" s="108"/>
      <c r="E122" s="108"/>
      <c r="F122" s="108"/>
      <c r="G122" s="108"/>
      <c r="H122" s="108"/>
      <c r="I122" s="108"/>
      <c r="J122" s="108"/>
      <c r="K122" s="108"/>
      <c r="L122" s="108"/>
      <c r="M122" s="108"/>
      <c r="N122" s="108"/>
      <c r="O122" s="108"/>
      <c r="P122" s="108"/>
      <c r="Q122" s="108"/>
      <c r="R122" s="122" t="s">
        <v>259</v>
      </c>
      <c r="S122" s="122"/>
      <c r="T122" s="123"/>
      <c r="U122" s="123"/>
      <c r="V122" s="123"/>
      <c r="W122" s="123"/>
      <c r="X122" s="123"/>
      <c r="Y122" s="123"/>
      <c r="Z122" s="123"/>
      <c r="AA122" s="123"/>
      <c r="AB122" s="123"/>
      <c r="AC122" s="123"/>
      <c r="AD122" s="123"/>
      <c r="AE122" s="123"/>
      <c r="AF122" s="123"/>
      <c r="AG122" s="62"/>
      <c r="AH122" s="90"/>
      <c r="AI122" s="124"/>
      <c r="AJ122" s="47"/>
      <c r="AK122" s="47"/>
    </row>
    <row r="123" spans="1:37" ht="19.5" customHeight="1">
      <c r="A123" s="77"/>
      <c r="B123" s="126" t="s">
        <v>261</v>
      </c>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c r="AA123" s="108"/>
      <c r="AB123" s="108"/>
      <c r="AC123" s="108"/>
      <c r="AD123" s="108"/>
      <c r="AE123" s="108"/>
      <c r="AF123" s="108"/>
      <c r="AG123" s="66"/>
      <c r="AH123" s="90"/>
      <c r="AI123" s="124"/>
      <c r="AJ123" s="47"/>
      <c r="AK123" s="47"/>
    </row>
    <row r="124" spans="1:37" ht="19.5" customHeight="1">
      <c r="A124" s="77"/>
      <c r="B124" s="126"/>
      <c r="C124" s="108"/>
      <c r="D124" s="108"/>
      <c r="E124" s="108"/>
      <c r="F124" s="108"/>
      <c r="G124" s="108"/>
      <c r="H124" s="108"/>
      <c r="I124" s="108"/>
      <c r="J124" s="108"/>
      <c r="K124" s="108"/>
      <c r="L124" s="108"/>
      <c r="M124" s="108"/>
      <c r="N124" s="108"/>
      <c r="O124" s="108"/>
      <c r="P124" s="108"/>
      <c r="Q124" s="108"/>
      <c r="R124" s="122" t="s">
        <v>259</v>
      </c>
      <c r="S124" s="122"/>
      <c r="T124" s="123"/>
      <c r="U124" s="123"/>
      <c r="V124" s="123"/>
      <c r="W124" s="123"/>
      <c r="X124" s="123"/>
      <c r="Y124" s="123"/>
      <c r="Z124" s="123"/>
      <c r="AA124" s="123"/>
      <c r="AB124" s="123"/>
      <c r="AC124" s="123"/>
      <c r="AD124" s="123"/>
      <c r="AE124" s="123"/>
      <c r="AF124" s="123"/>
      <c r="AG124" s="62"/>
      <c r="AH124" s="90"/>
      <c r="AI124" s="124"/>
      <c r="AJ124" s="47"/>
      <c r="AK124" s="47"/>
    </row>
    <row r="125" spans="1:37" ht="19.5" customHeight="1">
      <c r="A125" s="77"/>
      <c r="B125" s="126" t="s">
        <v>262</v>
      </c>
      <c r="C125" s="66"/>
      <c r="D125" s="66"/>
      <c r="E125" s="66"/>
      <c r="F125" s="66"/>
      <c r="G125" s="66"/>
      <c r="H125" s="66"/>
      <c r="I125" s="66"/>
      <c r="J125" s="66"/>
      <c r="K125" s="66"/>
      <c r="L125" s="66"/>
      <c r="M125" s="66"/>
      <c r="N125" s="66"/>
      <c r="O125" s="66"/>
      <c r="P125" s="66"/>
      <c r="Q125" s="66"/>
      <c r="R125" s="66"/>
      <c r="S125" s="66"/>
      <c r="T125" s="66"/>
      <c r="U125" s="66"/>
      <c r="V125" s="66"/>
      <c r="W125" s="66"/>
      <c r="X125" s="66"/>
      <c r="Y125" s="66"/>
      <c r="Z125" s="66"/>
      <c r="AA125" s="66"/>
      <c r="AB125" s="66"/>
      <c r="AC125" s="66"/>
      <c r="AD125" s="66"/>
      <c r="AE125" s="66"/>
      <c r="AF125" s="66"/>
      <c r="AG125" s="66"/>
      <c r="AH125" s="90"/>
      <c r="AI125" s="124"/>
      <c r="AJ125" s="47"/>
      <c r="AK125" s="47"/>
    </row>
    <row r="126" spans="1:37" ht="19.5" customHeight="1">
      <c r="A126" s="77"/>
      <c r="B126" s="126"/>
      <c r="C126" s="66"/>
      <c r="D126" s="66"/>
      <c r="E126" s="66"/>
      <c r="F126" s="66"/>
      <c r="G126" s="66"/>
      <c r="H126" s="66"/>
      <c r="I126" s="66"/>
      <c r="J126" s="66"/>
      <c r="K126" s="66"/>
      <c r="L126" s="66"/>
      <c r="M126" s="66"/>
      <c r="N126" s="66"/>
      <c r="O126" s="66"/>
      <c r="P126" s="66"/>
      <c r="Q126" s="66"/>
      <c r="R126" s="122" t="s">
        <v>259</v>
      </c>
      <c r="S126" s="122"/>
      <c r="T126" s="123"/>
      <c r="U126" s="123"/>
      <c r="V126" s="123"/>
      <c r="W126" s="123"/>
      <c r="X126" s="123"/>
      <c r="Y126" s="123"/>
      <c r="Z126" s="123"/>
      <c r="AA126" s="123"/>
      <c r="AB126" s="123"/>
      <c r="AC126" s="123"/>
      <c r="AD126" s="123"/>
      <c r="AE126" s="123"/>
      <c r="AF126" s="123"/>
      <c r="AG126" s="62"/>
      <c r="AH126" s="90"/>
      <c r="AI126" s="124"/>
      <c r="AJ126" s="47"/>
      <c r="AK126" s="47"/>
    </row>
    <row r="127" spans="1:37" ht="4.5" customHeight="1" thickBot="1">
      <c r="A127" s="77"/>
      <c r="B127" s="127"/>
      <c r="C127" s="128"/>
      <c r="D127" s="128"/>
      <c r="E127" s="128"/>
      <c r="F127" s="128"/>
      <c r="G127" s="128"/>
      <c r="H127" s="128"/>
      <c r="I127" s="128"/>
      <c r="J127" s="128"/>
      <c r="K127" s="128"/>
      <c r="L127" s="129"/>
      <c r="M127" s="129"/>
      <c r="N127" s="129"/>
      <c r="O127" s="129"/>
      <c r="P127" s="129"/>
      <c r="Q127" s="129"/>
      <c r="R127" s="129"/>
      <c r="S127" s="129"/>
      <c r="T127" s="129"/>
      <c r="U127" s="129"/>
      <c r="V127" s="129"/>
      <c r="W127" s="129"/>
      <c r="X127" s="129"/>
      <c r="Y127" s="129"/>
      <c r="Z127" s="129"/>
      <c r="AA127" s="129"/>
      <c r="AB127" s="129"/>
      <c r="AC127" s="129"/>
      <c r="AD127" s="129"/>
      <c r="AE127" s="129"/>
      <c r="AF127" s="129"/>
      <c r="AG127" s="130"/>
      <c r="AH127" s="130"/>
      <c r="AI127" s="131"/>
      <c r="AJ127" s="47"/>
      <c r="AK127" s="47"/>
    </row>
    <row r="128" spans="1:37" ht="12.75" customHeight="1" thickBot="1">
      <c r="A128" s="77"/>
      <c r="B128" s="143"/>
      <c r="C128" s="97"/>
      <c r="D128" s="97"/>
      <c r="E128" s="97"/>
      <c r="F128" s="97"/>
      <c r="G128" s="97"/>
      <c r="H128" s="97"/>
      <c r="I128" s="97"/>
      <c r="J128" s="97"/>
      <c r="K128" s="97"/>
      <c r="L128" s="97"/>
      <c r="M128" s="97"/>
      <c r="N128" s="97"/>
      <c r="O128" s="97"/>
      <c r="P128" s="97"/>
      <c r="Q128" s="97"/>
      <c r="R128" s="97"/>
      <c r="S128" s="97"/>
      <c r="T128" s="97"/>
      <c r="U128" s="97"/>
      <c r="V128" s="97"/>
      <c r="W128" s="97"/>
      <c r="X128" s="97"/>
      <c r="Y128" s="97"/>
      <c r="Z128" s="97"/>
      <c r="AA128" s="97"/>
      <c r="AB128" s="97"/>
      <c r="AC128" s="97"/>
      <c r="AD128" s="97"/>
      <c r="AE128" s="97"/>
      <c r="AF128" s="97"/>
      <c r="AG128" s="90"/>
      <c r="AH128" s="90"/>
      <c r="AI128" s="90"/>
      <c r="AJ128" s="47"/>
      <c r="AK128" s="47"/>
    </row>
    <row r="129" spans="1:37" ht="12.75" customHeight="1">
      <c r="A129" s="77"/>
      <c r="B129" s="132"/>
      <c r="C129" s="133"/>
      <c r="D129" s="134"/>
      <c r="E129" s="134"/>
      <c r="F129" s="133"/>
      <c r="G129" s="135"/>
      <c r="H129" s="135"/>
      <c r="I129" s="116" t="s">
        <v>263</v>
      </c>
      <c r="J129" s="135"/>
      <c r="K129" s="135"/>
      <c r="L129" s="135"/>
      <c r="M129" s="135"/>
      <c r="N129" s="135"/>
      <c r="O129" s="135"/>
      <c r="P129" s="135"/>
      <c r="Q129" s="135"/>
      <c r="R129" s="135"/>
      <c r="S129" s="135"/>
      <c r="T129" s="135"/>
      <c r="U129" s="135"/>
      <c r="V129" s="135"/>
      <c r="W129" s="135"/>
      <c r="X129" s="135"/>
      <c r="Y129" s="135"/>
      <c r="Z129" s="135"/>
      <c r="AA129" s="135"/>
      <c r="AB129" s="135"/>
      <c r="AC129" s="135"/>
      <c r="AD129" s="135"/>
      <c r="AE129" s="135"/>
      <c r="AF129" s="135"/>
      <c r="AG129" s="118"/>
      <c r="AH129" s="118"/>
      <c r="AI129" s="119"/>
      <c r="AJ129" s="47"/>
      <c r="AK129" s="47"/>
    </row>
    <row r="130" spans="1:37" ht="12.75" customHeight="1" thickBot="1">
      <c r="A130" s="77"/>
      <c r="B130" s="139"/>
      <c r="C130" s="128"/>
      <c r="D130" s="129"/>
      <c r="E130" s="485" t="s">
        <v>15</v>
      </c>
      <c r="F130" s="129"/>
      <c r="G130" s="129"/>
      <c r="H130" s="129"/>
      <c r="I130" s="128"/>
      <c r="J130" s="128"/>
      <c r="K130" s="128"/>
      <c r="L130" s="129"/>
      <c r="M130" s="129"/>
      <c r="N130" s="129"/>
      <c r="O130" s="129"/>
      <c r="P130" s="129"/>
      <c r="Q130" s="129"/>
      <c r="R130" s="129"/>
      <c r="S130" s="129"/>
      <c r="T130" s="129"/>
      <c r="U130" s="129"/>
      <c r="V130" s="129"/>
      <c r="W130" s="129"/>
      <c r="X130" s="129"/>
      <c r="Y130" s="129"/>
      <c r="Z130" s="129"/>
      <c r="AA130" s="129"/>
      <c r="AB130" s="129"/>
      <c r="AC130" s="129"/>
      <c r="AD130" s="129"/>
      <c r="AE130" s="129"/>
      <c r="AF130" s="129"/>
      <c r="AG130" s="141"/>
      <c r="AH130" s="141"/>
      <c r="AI130" s="142"/>
      <c r="AJ130" s="47"/>
      <c r="AK130" s="47"/>
    </row>
    <row r="131" spans="1:37" ht="12.75" customHeight="1" thickBot="1">
      <c r="A131" s="77"/>
      <c r="B131" s="103"/>
      <c r="C131" s="97"/>
      <c r="D131" s="97"/>
      <c r="E131" s="97"/>
      <c r="F131" s="97"/>
      <c r="G131" s="97"/>
      <c r="H131" s="97"/>
      <c r="I131" s="97"/>
      <c r="J131" s="97"/>
      <c r="K131" s="97"/>
      <c r="L131" s="97"/>
      <c r="M131" s="97"/>
      <c r="N131" s="97"/>
      <c r="O131" s="97"/>
      <c r="P131" s="97"/>
      <c r="Q131" s="97"/>
      <c r="R131" s="97"/>
      <c r="S131" s="97"/>
      <c r="T131" s="97"/>
      <c r="U131" s="97"/>
      <c r="V131" s="97"/>
      <c r="W131" s="97"/>
      <c r="X131" s="97"/>
      <c r="Y131" s="97"/>
      <c r="Z131" s="97"/>
      <c r="AA131" s="97"/>
      <c r="AB131" s="97"/>
      <c r="AC131" s="97"/>
      <c r="AD131" s="97"/>
      <c r="AE131" s="97"/>
      <c r="AF131" s="97"/>
      <c r="AG131" s="90"/>
      <c r="AH131" s="90"/>
      <c r="AI131" s="90"/>
      <c r="AJ131" s="47"/>
      <c r="AK131" s="47"/>
    </row>
    <row r="132" spans="1:37" ht="15" customHeight="1">
      <c r="A132" s="77"/>
      <c r="B132" s="47"/>
      <c r="C132" s="996" t="s">
        <v>264</v>
      </c>
      <c r="D132" s="1024" t="s">
        <v>265</v>
      </c>
      <c r="E132" s="1024"/>
      <c r="F132" s="1024"/>
      <c r="G132" s="1024"/>
      <c r="H132" s="1024"/>
      <c r="I132" s="1024"/>
      <c r="J132" s="1024"/>
      <c r="K132" s="1024"/>
      <c r="L132" s="1024"/>
      <c r="M132" s="1024"/>
      <c r="N132" s="1024"/>
      <c r="O132" s="1024"/>
      <c r="P132" s="1024"/>
      <c r="Q132" s="1024"/>
      <c r="R132" s="1024"/>
      <c r="S132" s="1024"/>
      <c r="T132" s="1024"/>
      <c r="U132" s="1024"/>
      <c r="V132" s="1024"/>
      <c r="W132" s="1024"/>
      <c r="X132" s="1024"/>
      <c r="Y132" s="1024"/>
      <c r="Z132" s="1024"/>
      <c r="AA132" s="1024"/>
      <c r="AB132" s="1024"/>
      <c r="AC132" s="1024"/>
      <c r="AD132" s="1024"/>
      <c r="AE132" s="1024"/>
      <c r="AF132" s="1024"/>
      <c r="AG132" s="1024"/>
      <c r="AH132" s="1025"/>
      <c r="AI132" s="90"/>
      <c r="AJ132" s="47"/>
      <c r="AK132" s="47"/>
    </row>
    <row r="133" spans="1:37" ht="15" customHeight="1">
      <c r="A133" s="77"/>
      <c r="B133" s="47"/>
      <c r="C133" s="997"/>
      <c r="D133" s="1026"/>
      <c r="E133" s="1026"/>
      <c r="F133" s="1026"/>
      <c r="G133" s="1026"/>
      <c r="H133" s="1026"/>
      <c r="I133" s="1026"/>
      <c r="J133" s="1026"/>
      <c r="K133" s="1026"/>
      <c r="L133" s="1026"/>
      <c r="M133" s="1026"/>
      <c r="N133" s="1026"/>
      <c r="O133" s="1026"/>
      <c r="P133" s="1026"/>
      <c r="Q133" s="1026"/>
      <c r="R133" s="1026"/>
      <c r="S133" s="1026"/>
      <c r="T133" s="1026"/>
      <c r="U133" s="1026"/>
      <c r="V133" s="1026"/>
      <c r="W133" s="1026"/>
      <c r="X133" s="1026"/>
      <c r="Y133" s="1026"/>
      <c r="Z133" s="1026"/>
      <c r="AA133" s="1026"/>
      <c r="AB133" s="1026"/>
      <c r="AC133" s="1026"/>
      <c r="AD133" s="1026"/>
      <c r="AE133" s="1026"/>
      <c r="AF133" s="1026"/>
      <c r="AG133" s="1026"/>
      <c r="AH133" s="1027"/>
      <c r="AI133" s="90"/>
      <c r="AJ133" s="47"/>
      <c r="AK133" s="47"/>
    </row>
    <row r="134" spans="1:37" ht="15" customHeight="1" thickBot="1">
      <c r="A134" s="47"/>
      <c r="B134" s="47"/>
      <c r="C134" s="153"/>
      <c r="D134" s="1028"/>
      <c r="E134" s="1028"/>
      <c r="F134" s="1028"/>
      <c r="G134" s="1028"/>
      <c r="H134" s="1028"/>
      <c r="I134" s="1028"/>
      <c r="J134" s="1028"/>
      <c r="K134" s="1028"/>
      <c r="L134" s="1028"/>
      <c r="M134" s="1028"/>
      <c r="N134" s="1028"/>
      <c r="O134" s="1028"/>
      <c r="P134" s="1028"/>
      <c r="Q134" s="1028"/>
      <c r="R134" s="1028"/>
      <c r="S134" s="1028"/>
      <c r="T134" s="1028"/>
      <c r="U134" s="1028"/>
      <c r="V134" s="1028"/>
      <c r="W134" s="1028"/>
      <c r="X134" s="1028"/>
      <c r="Y134" s="1028"/>
      <c r="Z134" s="1028"/>
      <c r="AA134" s="1028"/>
      <c r="AB134" s="1028"/>
      <c r="AC134" s="1028"/>
      <c r="AD134" s="1028"/>
      <c r="AE134" s="1028"/>
      <c r="AF134" s="1028"/>
      <c r="AG134" s="1028"/>
      <c r="AH134" s="1029"/>
      <c r="AI134" s="90"/>
      <c r="AJ134" s="47"/>
      <c r="AK134" s="47"/>
    </row>
    <row r="135" spans="1:37" ht="17.25" customHeight="1">
      <c r="A135" s="146"/>
      <c r="B135" s="77"/>
      <c r="C135" s="137"/>
      <c r="D135" s="77"/>
      <c r="E135" s="77"/>
      <c r="F135" s="77"/>
      <c r="G135" s="77"/>
      <c r="H135" s="77"/>
      <c r="I135" s="77"/>
      <c r="J135" s="77"/>
      <c r="K135" s="77"/>
      <c r="L135" s="47"/>
      <c r="M135" s="47"/>
      <c r="N135" s="47"/>
      <c r="O135" s="47"/>
      <c r="P135" s="47"/>
      <c r="Q135" s="47"/>
      <c r="R135" s="47"/>
      <c r="S135" s="47"/>
      <c r="T135" s="47"/>
      <c r="U135" s="47"/>
      <c r="V135" s="47"/>
      <c r="W135" s="47"/>
      <c r="X135" s="47"/>
      <c r="Y135" s="47"/>
      <c r="Z135" s="47"/>
      <c r="AA135" s="47"/>
      <c r="AB135" s="47"/>
      <c r="AC135" s="47"/>
      <c r="AD135" s="47"/>
      <c r="AE135" s="47"/>
      <c r="AF135" s="47"/>
      <c r="AG135" s="147"/>
      <c r="AH135" s="147"/>
      <c r="AI135" s="147"/>
      <c r="AJ135" s="47"/>
      <c r="AK135" s="47"/>
    </row>
    <row r="136" spans="1:37" ht="12.75" customHeight="1">
      <c r="A136" s="93" t="s">
        <v>17</v>
      </c>
      <c r="B136" s="103"/>
      <c r="C136" s="97"/>
      <c r="D136" s="97"/>
      <c r="E136" s="97"/>
      <c r="F136" s="97"/>
      <c r="G136" s="97"/>
      <c r="H136" s="97"/>
      <c r="I136" s="97"/>
      <c r="J136" s="97"/>
      <c r="K136" s="97"/>
      <c r="L136" s="97"/>
      <c r="M136" s="97"/>
      <c r="N136" s="97"/>
      <c r="O136" s="97"/>
      <c r="P136" s="97"/>
      <c r="Q136" s="97"/>
      <c r="R136" s="97"/>
      <c r="S136" s="97"/>
      <c r="T136" s="97"/>
      <c r="U136" s="97"/>
      <c r="V136" s="97"/>
      <c r="W136" s="97"/>
      <c r="X136" s="97"/>
      <c r="Y136" s="97"/>
      <c r="Z136" s="97"/>
      <c r="AA136" s="97"/>
      <c r="AB136" s="97"/>
      <c r="AC136" s="97"/>
      <c r="AD136" s="97"/>
      <c r="AE136" s="97"/>
      <c r="AF136" s="97"/>
      <c r="AG136" s="90"/>
      <c r="AH136" s="90"/>
      <c r="AI136" s="90"/>
      <c r="AJ136" s="47"/>
      <c r="AK136" s="47"/>
    </row>
    <row r="137" spans="1:37" ht="12.75" customHeight="1" thickBot="1">
      <c r="A137" s="77"/>
      <c r="B137" s="103"/>
      <c r="C137" s="97"/>
      <c r="D137" s="97"/>
      <c r="E137" s="97"/>
      <c r="F137" s="97"/>
      <c r="G137" s="97"/>
      <c r="H137" s="97"/>
      <c r="I137" s="97"/>
      <c r="J137" s="97"/>
      <c r="K137" s="97"/>
      <c r="L137" s="97"/>
      <c r="M137" s="97"/>
      <c r="N137" s="97"/>
      <c r="O137" s="97"/>
      <c r="P137" s="97"/>
      <c r="Q137" s="97"/>
      <c r="R137" s="97"/>
      <c r="S137" s="97"/>
      <c r="T137" s="97"/>
      <c r="U137" s="97"/>
      <c r="V137" s="97"/>
      <c r="W137" s="97"/>
      <c r="X137" s="97"/>
      <c r="Y137" s="97"/>
      <c r="Z137" s="97"/>
      <c r="AA137" s="97"/>
      <c r="AB137" s="97"/>
      <c r="AC137" s="97"/>
      <c r="AD137" s="97"/>
      <c r="AE137" s="97"/>
      <c r="AF137" s="97"/>
      <c r="AG137" s="90"/>
      <c r="AH137" s="90"/>
      <c r="AI137" s="90"/>
      <c r="AJ137" s="47"/>
      <c r="AK137" s="47"/>
    </row>
    <row r="138" spans="1:37" ht="21" customHeight="1">
      <c r="A138" s="154"/>
      <c r="B138" s="155" t="s">
        <v>455</v>
      </c>
      <c r="C138" s="115"/>
      <c r="D138" s="115"/>
      <c r="E138" s="115"/>
      <c r="F138" s="115"/>
      <c r="G138" s="115"/>
      <c r="H138" s="115"/>
      <c r="I138" s="115"/>
      <c r="J138" s="115"/>
      <c r="K138" s="115"/>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7"/>
      <c r="AH138" s="118"/>
      <c r="AI138" s="118"/>
      <c r="AJ138" s="156"/>
      <c r="AK138" s="47"/>
    </row>
    <row r="139" spans="1:37" ht="21" customHeight="1">
      <c r="A139" s="154"/>
      <c r="B139" s="121"/>
      <c r="C139" s="121"/>
      <c r="D139" s="121"/>
      <c r="E139" s="121"/>
      <c r="F139" s="121"/>
      <c r="G139" s="121"/>
      <c r="H139" s="121"/>
      <c r="I139" s="121"/>
      <c r="J139" s="121"/>
      <c r="K139" s="121"/>
      <c r="L139" s="122"/>
      <c r="M139" s="122"/>
      <c r="N139" s="122"/>
      <c r="O139" s="122"/>
      <c r="P139" s="122"/>
      <c r="Q139" s="122"/>
      <c r="R139" s="122" t="s">
        <v>266</v>
      </c>
      <c r="S139" s="122"/>
      <c r="T139" s="123"/>
      <c r="U139" s="123"/>
      <c r="V139" s="123"/>
      <c r="W139" s="123"/>
      <c r="X139" s="123"/>
      <c r="Y139" s="123"/>
      <c r="Z139" s="123"/>
      <c r="AA139" s="123"/>
      <c r="AB139" s="123"/>
      <c r="AC139" s="123"/>
      <c r="AD139" s="123"/>
      <c r="AE139" s="123"/>
      <c r="AF139" s="123"/>
      <c r="AG139" s="62"/>
      <c r="AH139" s="90"/>
      <c r="AI139" s="90"/>
      <c r="AJ139" s="157"/>
      <c r="AK139" s="47"/>
    </row>
    <row r="140" spans="1:37" ht="21" customHeight="1">
      <c r="A140" s="154"/>
      <c r="B140" s="64" t="s">
        <v>267</v>
      </c>
      <c r="C140" s="121"/>
      <c r="D140" s="121"/>
      <c r="E140" s="121"/>
      <c r="F140" s="121"/>
      <c r="G140" s="121"/>
      <c r="H140" s="121"/>
      <c r="I140" s="121"/>
      <c r="J140" s="121"/>
      <c r="K140" s="121"/>
      <c r="L140" s="122"/>
      <c r="M140" s="122"/>
      <c r="N140" s="122"/>
      <c r="O140" s="122"/>
      <c r="P140" s="122"/>
      <c r="Q140" s="122"/>
      <c r="R140" s="122"/>
      <c r="S140" s="122"/>
      <c r="T140" s="122"/>
      <c r="U140" s="122"/>
      <c r="V140" s="122"/>
      <c r="W140" s="122"/>
      <c r="X140" s="122"/>
      <c r="Y140" s="122"/>
      <c r="Z140" s="122"/>
      <c r="AA140" s="122"/>
      <c r="AB140" s="122"/>
      <c r="AC140" s="122"/>
      <c r="AD140" s="122"/>
      <c r="AE140" s="122"/>
      <c r="AF140" s="122"/>
      <c r="AG140" s="66"/>
      <c r="AH140" s="90"/>
      <c r="AI140" s="90"/>
      <c r="AJ140" s="157"/>
      <c r="AK140" s="47"/>
    </row>
    <row r="141" spans="1:37" ht="21" customHeight="1">
      <c r="A141" s="158"/>
      <c r="B141" s="66"/>
      <c r="C141" s="108"/>
      <c r="D141" s="108"/>
      <c r="E141" s="108"/>
      <c r="F141" s="108"/>
      <c r="G141" s="108"/>
      <c r="H141" s="108"/>
      <c r="I141" s="108"/>
      <c r="J141" s="108"/>
      <c r="K141" s="108"/>
      <c r="L141" s="108"/>
      <c r="M141" s="108"/>
      <c r="N141" s="108"/>
      <c r="O141" s="108"/>
      <c r="P141" s="108"/>
      <c r="Q141" s="108"/>
      <c r="R141" s="122" t="s">
        <v>266</v>
      </c>
      <c r="S141" s="122"/>
      <c r="T141" s="123"/>
      <c r="U141" s="123"/>
      <c r="V141" s="123"/>
      <c r="W141" s="123"/>
      <c r="X141" s="123"/>
      <c r="Y141" s="123"/>
      <c r="Z141" s="123"/>
      <c r="AA141" s="123"/>
      <c r="AB141" s="123"/>
      <c r="AC141" s="123"/>
      <c r="AD141" s="123"/>
      <c r="AE141" s="123"/>
      <c r="AF141" s="123"/>
      <c r="AG141" s="62"/>
      <c r="AH141" s="90"/>
      <c r="AI141" s="90"/>
      <c r="AJ141" s="157"/>
      <c r="AK141" s="47"/>
    </row>
    <row r="142" spans="1:37" ht="21" customHeight="1">
      <c r="A142" s="158"/>
      <c r="B142" s="66" t="s">
        <v>268</v>
      </c>
      <c r="C142" s="108"/>
      <c r="D142" s="108"/>
      <c r="E142" s="108"/>
      <c r="F142" s="108"/>
      <c r="G142" s="108"/>
      <c r="H142" s="108"/>
      <c r="I142" s="108"/>
      <c r="J142" s="108"/>
      <c r="K142" s="108"/>
      <c r="L142" s="108"/>
      <c r="M142" s="108"/>
      <c r="N142" s="108"/>
      <c r="O142" s="108"/>
      <c r="P142" s="108"/>
      <c r="Q142" s="108"/>
      <c r="R142" s="108"/>
      <c r="S142" s="108"/>
      <c r="T142" s="108"/>
      <c r="U142" s="108"/>
      <c r="V142" s="108"/>
      <c r="W142" s="108"/>
      <c r="X142" s="108"/>
      <c r="Y142" s="108"/>
      <c r="Z142" s="108"/>
      <c r="AA142" s="108"/>
      <c r="AB142" s="108"/>
      <c r="AC142" s="108"/>
      <c r="AD142" s="108"/>
      <c r="AE142" s="108"/>
      <c r="AF142" s="108"/>
      <c r="AG142" s="66"/>
      <c r="AH142" s="90"/>
      <c r="AI142" s="90"/>
      <c r="AJ142" s="157"/>
      <c r="AK142" s="47"/>
    </row>
    <row r="143" spans="1:37" ht="21" customHeight="1">
      <c r="A143" s="158"/>
      <c r="B143" s="66"/>
      <c r="C143" s="108"/>
      <c r="D143" s="108"/>
      <c r="E143" s="108"/>
      <c r="F143" s="108"/>
      <c r="G143" s="108"/>
      <c r="H143" s="108"/>
      <c r="I143" s="108"/>
      <c r="J143" s="108"/>
      <c r="K143" s="108"/>
      <c r="L143" s="108"/>
      <c r="M143" s="108"/>
      <c r="N143" s="108"/>
      <c r="O143" s="108"/>
      <c r="P143" s="108"/>
      <c r="Q143" s="108"/>
      <c r="R143" s="122" t="s">
        <v>266</v>
      </c>
      <c r="S143" s="122"/>
      <c r="T143" s="123"/>
      <c r="U143" s="123"/>
      <c r="V143" s="123"/>
      <c r="W143" s="123"/>
      <c r="X143" s="123"/>
      <c r="Y143" s="123"/>
      <c r="Z143" s="123"/>
      <c r="AA143" s="123"/>
      <c r="AB143" s="123"/>
      <c r="AC143" s="123"/>
      <c r="AD143" s="123"/>
      <c r="AE143" s="123"/>
      <c r="AF143" s="123"/>
      <c r="AG143" s="62"/>
      <c r="AH143" s="90"/>
      <c r="AI143" s="90"/>
      <c r="AJ143" s="157"/>
      <c r="AK143" s="47"/>
    </row>
    <row r="144" spans="1:37" ht="21" customHeight="1">
      <c r="A144" s="158"/>
      <c r="B144" s="66" t="s">
        <v>269</v>
      </c>
      <c r="C144" s="66"/>
      <c r="D144" s="66"/>
      <c r="E144" s="66"/>
      <c r="F144" s="66"/>
      <c r="G144" s="66"/>
      <c r="H144" s="66"/>
      <c r="I144" s="66"/>
      <c r="J144" s="66"/>
      <c r="K144" s="66"/>
      <c r="L144" s="66"/>
      <c r="M144" s="66"/>
      <c r="N144" s="66"/>
      <c r="O144" s="66"/>
      <c r="P144" s="66"/>
      <c r="Q144" s="66"/>
      <c r="R144" s="66"/>
      <c r="S144" s="66"/>
      <c r="T144" s="66"/>
      <c r="U144" s="66"/>
      <c r="V144" s="66"/>
      <c r="W144" s="66"/>
      <c r="X144" s="66"/>
      <c r="Y144" s="66"/>
      <c r="Z144" s="66"/>
      <c r="AA144" s="66"/>
      <c r="AB144" s="66"/>
      <c r="AC144" s="66"/>
      <c r="AD144" s="66"/>
      <c r="AE144" s="66"/>
      <c r="AF144" s="66"/>
      <c r="AG144" s="66"/>
      <c r="AH144" s="90"/>
      <c r="AI144" s="90"/>
      <c r="AJ144" s="157"/>
      <c r="AK144" s="47"/>
    </row>
    <row r="145" spans="1:37" ht="21" customHeight="1">
      <c r="A145" s="158"/>
      <c r="B145" s="66"/>
      <c r="C145" s="66"/>
      <c r="D145" s="66"/>
      <c r="E145" s="66"/>
      <c r="F145" s="66"/>
      <c r="G145" s="66"/>
      <c r="H145" s="66"/>
      <c r="I145" s="66"/>
      <c r="J145" s="66"/>
      <c r="K145" s="66"/>
      <c r="L145" s="66"/>
      <c r="M145" s="66"/>
      <c r="N145" s="66"/>
      <c r="O145" s="66"/>
      <c r="P145" s="66"/>
      <c r="Q145" s="66"/>
      <c r="R145" s="122" t="s">
        <v>266</v>
      </c>
      <c r="S145" s="122"/>
      <c r="T145" s="123"/>
      <c r="U145" s="123"/>
      <c r="V145" s="123"/>
      <c r="W145" s="123"/>
      <c r="X145" s="123"/>
      <c r="Y145" s="123"/>
      <c r="Z145" s="123"/>
      <c r="AA145" s="123"/>
      <c r="AB145" s="123"/>
      <c r="AC145" s="123"/>
      <c r="AD145" s="123"/>
      <c r="AE145" s="123"/>
      <c r="AF145" s="123"/>
      <c r="AG145" s="62"/>
      <c r="AH145" s="90"/>
      <c r="AI145" s="90"/>
      <c r="AJ145" s="157"/>
      <c r="AK145" s="47"/>
    </row>
    <row r="146" spans="1:37" ht="12.75" customHeight="1" thickBot="1">
      <c r="A146" s="158"/>
      <c r="B146" s="128"/>
      <c r="C146" s="128"/>
      <c r="D146" s="128"/>
      <c r="E146" s="128"/>
      <c r="F146" s="128"/>
      <c r="G146" s="128"/>
      <c r="H146" s="128"/>
      <c r="I146" s="128"/>
      <c r="J146" s="128"/>
      <c r="K146" s="128"/>
      <c r="L146" s="129"/>
      <c r="M146" s="129"/>
      <c r="N146" s="129"/>
      <c r="O146" s="129"/>
      <c r="P146" s="129"/>
      <c r="Q146" s="129"/>
      <c r="R146" s="129"/>
      <c r="S146" s="129"/>
      <c r="T146" s="129"/>
      <c r="U146" s="129"/>
      <c r="V146" s="129"/>
      <c r="W146" s="129"/>
      <c r="X146" s="129"/>
      <c r="Y146" s="129"/>
      <c r="Z146" s="129"/>
      <c r="AA146" s="129"/>
      <c r="AB146" s="129"/>
      <c r="AC146" s="129"/>
      <c r="AD146" s="129"/>
      <c r="AE146" s="129"/>
      <c r="AF146" s="129"/>
      <c r="AG146" s="130"/>
      <c r="AH146" s="130"/>
      <c r="AI146" s="130"/>
      <c r="AJ146" s="159"/>
      <c r="AK146" s="47"/>
    </row>
    <row r="147" spans="1:37" ht="14.25" customHeight="1" thickBot="1">
      <c r="A147" s="96"/>
      <c r="B147" s="77"/>
      <c r="C147" s="77"/>
      <c r="D147" s="77"/>
      <c r="E147" s="77"/>
      <c r="F147" s="77"/>
      <c r="G147" s="77"/>
      <c r="H147" s="77"/>
      <c r="I147" s="77"/>
      <c r="J147" s="77"/>
      <c r="K147" s="77"/>
      <c r="L147" s="47"/>
      <c r="M147" s="47"/>
      <c r="N147" s="47"/>
      <c r="O147" s="47"/>
      <c r="P147" s="47"/>
      <c r="Q147" s="47"/>
      <c r="R147" s="47"/>
      <c r="S147" s="47"/>
      <c r="T147" s="47"/>
      <c r="U147" s="47"/>
      <c r="V147" s="47"/>
      <c r="W147" s="47"/>
      <c r="X147" s="47"/>
      <c r="Y147" s="47"/>
      <c r="Z147" s="47"/>
      <c r="AA147" s="47"/>
      <c r="AB147" s="47"/>
      <c r="AC147" s="47"/>
      <c r="AD147" s="47"/>
      <c r="AE147" s="47"/>
      <c r="AF147" s="47"/>
      <c r="AG147" s="90"/>
      <c r="AH147" s="90"/>
      <c r="AI147" s="90"/>
      <c r="AJ147" s="47"/>
      <c r="AK147" s="47"/>
    </row>
    <row r="148" spans="1:37" ht="8.25" customHeight="1">
      <c r="A148" s="77"/>
      <c r="B148" s="132"/>
      <c r="C148" s="133"/>
      <c r="D148" s="134"/>
      <c r="E148" s="134"/>
      <c r="F148" s="134"/>
      <c r="G148" s="134"/>
      <c r="H148" s="134"/>
      <c r="I148" s="134"/>
      <c r="J148" s="134"/>
      <c r="K148" s="134"/>
      <c r="L148" s="135"/>
      <c r="M148" s="135"/>
      <c r="N148" s="135"/>
      <c r="O148" s="135"/>
      <c r="P148" s="135"/>
      <c r="Q148" s="135"/>
      <c r="R148" s="135"/>
      <c r="S148" s="135"/>
      <c r="T148" s="135"/>
      <c r="U148" s="135"/>
      <c r="V148" s="135"/>
      <c r="W148" s="135"/>
      <c r="X148" s="135"/>
      <c r="Y148" s="135"/>
      <c r="Z148" s="135"/>
      <c r="AA148" s="135"/>
      <c r="AB148" s="135"/>
      <c r="AC148" s="135"/>
      <c r="AD148" s="135"/>
      <c r="AE148" s="135"/>
      <c r="AF148" s="135"/>
      <c r="AG148" s="118"/>
      <c r="AH148" s="118"/>
      <c r="AI148" s="119"/>
      <c r="AJ148" s="47"/>
      <c r="AK148" s="47"/>
    </row>
    <row r="149" spans="1:37" ht="12.75" customHeight="1">
      <c r="A149" s="77"/>
      <c r="B149" s="136"/>
      <c r="C149" s="137"/>
      <c r="D149" s="77"/>
      <c r="E149" s="77"/>
      <c r="F149" s="137"/>
      <c r="G149" s="47"/>
      <c r="H149" s="47"/>
      <c r="I149" s="122" t="s">
        <v>270</v>
      </c>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90"/>
      <c r="AH149" s="90"/>
      <c r="AI149" s="124"/>
      <c r="AJ149" s="47"/>
      <c r="AK149" s="47"/>
    </row>
    <row r="150" spans="1:37" ht="12.75" customHeight="1">
      <c r="A150" s="77"/>
      <c r="B150" s="136"/>
      <c r="C150" s="137"/>
      <c r="D150" s="77"/>
      <c r="E150" s="77"/>
      <c r="F150" s="137"/>
      <c r="G150" s="77"/>
      <c r="H150" s="77"/>
      <c r="I150" s="77"/>
      <c r="J150" s="77"/>
      <c r="K150" s="77"/>
      <c r="L150" s="47"/>
      <c r="M150" s="47"/>
      <c r="N150" s="47"/>
      <c r="O150" s="47"/>
      <c r="P150" s="47"/>
      <c r="Q150" s="47"/>
      <c r="R150" s="47"/>
      <c r="S150" s="47"/>
      <c r="T150" s="47"/>
      <c r="U150" s="47"/>
      <c r="V150" s="47"/>
      <c r="W150" s="47"/>
      <c r="X150" s="47"/>
      <c r="Y150" s="47"/>
      <c r="Z150" s="47"/>
      <c r="AA150" s="47"/>
      <c r="AB150" s="47"/>
      <c r="AC150" s="47"/>
      <c r="AD150" s="47"/>
      <c r="AE150" s="47"/>
      <c r="AF150" s="47"/>
      <c r="AG150" s="90"/>
      <c r="AH150" s="90"/>
      <c r="AI150" s="124"/>
      <c r="AJ150" s="47"/>
      <c r="AK150" s="47"/>
    </row>
    <row r="151" spans="1:37" ht="12.75" customHeight="1">
      <c r="A151" s="77"/>
      <c r="B151" s="136"/>
      <c r="C151" s="77"/>
      <c r="D151" s="47"/>
      <c r="E151" s="138" t="s">
        <v>15</v>
      </c>
      <c r="F151" s="47"/>
      <c r="G151" s="47"/>
      <c r="H151" s="47"/>
      <c r="I151" s="77"/>
      <c r="J151" s="77"/>
      <c r="K151" s="77"/>
      <c r="L151" s="47"/>
      <c r="M151" s="47"/>
      <c r="N151" s="47"/>
      <c r="O151" s="47"/>
      <c r="P151" s="47"/>
      <c r="Q151" s="47"/>
      <c r="R151" s="47"/>
      <c r="S151" s="47"/>
      <c r="T151" s="47"/>
      <c r="U151" s="47"/>
      <c r="V151" s="47"/>
      <c r="W151" s="47"/>
      <c r="X151" s="47"/>
      <c r="Y151" s="47"/>
      <c r="Z151" s="47"/>
      <c r="AA151" s="47"/>
      <c r="AB151" s="47"/>
      <c r="AC151" s="47"/>
      <c r="AD151" s="47"/>
      <c r="AE151" s="47"/>
      <c r="AF151" s="47"/>
      <c r="AG151" s="90"/>
      <c r="AH151" s="90"/>
      <c r="AI151" s="124"/>
      <c r="AJ151" s="47"/>
      <c r="AK151" s="47"/>
    </row>
    <row r="152" spans="1:37" ht="9" customHeight="1" thickBot="1">
      <c r="A152" s="77"/>
      <c r="B152" s="139"/>
      <c r="C152" s="140"/>
      <c r="D152" s="140"/>
      <c r="E152" s="140"/>
      <c r="F152" s="140"/>
      <c r="G152" s="140"/>
      <c r="H152" s="140"/>
      <c r="I152" s="140"/>
      <c r="J152" s="140"/>
      <c r="K152" s="140"/>
      <c r="L152" s="140"/>
      <c r="M152" s="140"/>
      <c r="N152" s="140"/>
      <c r="O152" s="140"/>
      <c r="P152" s="140"/>
      <c r="Q152" s="140"/>
      <c r="R152" s="140"/>
      <c r="S152" s="140"/>
      <c r="T152" s="140"/>
      <c r="U152" s="140"/>
      <c r="V152" s="140"/>
      <c r="W152" s="140"/>
      <c r="X152" s="140"/>
      <c r="Y152" s="140"/>
      <c r="Z152" s="140"/>
      <c r="AA152" s="140"/>
      <c r="AB152" s="140"/>
      <c r="AC152" s="140"/>
      <c r="AD152" s="140"/>
      <c r="AE152" s="140"/>
      <c r="AF152" s="140"/>
      <c r="AG152" s="141"/>
      <c r="AH152" s="141"/>
      <c r="AI152" s="142"/>
      <c r="AJ152" s="47"/>
      <c r="AK152" s="47"/>
    </row>
    <row r="153" spans="1:37" ht="12.75" customHeight="1" thickBot="1">
      <c r="A153" s="77"/>
      <c r="B153" s="143"/>
      <c r="C153" s="144"/>
      <c r="D153" s="144"/>
      <c r="E153" s="144"/>
      <c r="F153" s="144"/>
      <c r="G153" s="144"/>
      <c r="H153" s="144"/>
      <c r="I153" s="144"/>
      <c r="J153" s="144"/>
      <c r="K153" s="144"/>
      <c r="L153" s="144"/>
      <c r="M153" s="144"/>
      <c r="N153" s="144"/>
      <c r="O153" s="144"/>
      <c r="P153" s="144"/>
      <c r="Q153" s="144"/>
      <c r="R153" s="144"/>
      <c r="S153" s="144"/>
      <c r="T153" s="144"/>
      <c r="U153" s="144"/>
      <c r="V153" s="144"/>
      <c r="W153" s="144"/>
      <c r="X153" s="144"/>
      <c r="Y153" s="144"/>
      <c r="Z153" s="144"/>
      <c r="AA153" s="144"/>
      <c r="AB153" s="144"/>
      <c r="AC153" s="144"/>
      <c r="AD153" s="144"/>
      <c r="AE153" s="144"/>
      <c r="AF153" s="144"/>
      <c r="AG153" s="118"/>
      <c r="AH153" s="118"/>
      <c r="AI153" s="118"/>
      <c r="AJ153" s="47"/>
      <c r="AK153" s="47"/>
    </row>
    <row r="154" spans="1:37" s="34" customFormat="1" ht="15" customHeight="1">
      <c r="A154" s="77"/>
      <c r="B154" s="160"/>
      <c r="C154" s="996" t="s">
        <v>271</v>
      </c>
      <c r="D154" s="1024" t="s">
        <v>454</v>
      </c>
      <c r="E154" s="1024"/>
      <c r="F154" s="1024"/>
      <c r="G154" s="1024"/>
      <c r="H154" s="1024"/>
      <c r="I154" s="1024"/>
      <c r="J154" s="1024"/>
      <c r="K154" s="1024"/>
      <c r="L154" s="1024"/>
      <c r="M154" s="1024"/>
      <c r="N154" s="1024"/>
      <c r="O154" s="1024"/>
      <c r="P154" s="1024"/>
      <c r="Q154" s="1024"/>
      <c r="R154" s="1024"/>
      <c r="S154" s="1024"/>
      <c r="T154" s="1024"/>
      <c r="U154" s="1024"/>
      <c r="V154" s="1024"/>
      <c r="W154" s="1024"/>
      <c r="X154" s="1024"/>
      <c r="Y154" s="1024"/>
      <c r="Z154" s="1024"/>
      <c r="AA154" s="1024"/>
      <c r="AB154" s="1024"/>
      <c r="AC154" s="1024"/>
      <c r="AD154" s="1024"/>
      <c r="AE154" s="1024"/>
      <c r="AF154" s="1024"/>
      <c r="AG154" s="1024"/>
      <c r="AH154" s="1025"/>
      <c r="AI154" s="161"/>
      <c r="AJ154" s="47"/>
      <c r="AK154" s="47"/>
    </row>
    <row r="155" spans="1:37" s="34" customFormat="1" ht="15" customHeight="1">
      <c r="A155" s="47"/>
      <c r="B155" s="162"/>
      <c r="C155" s="997"/>
      <c r="D155" s="1026"/>
      <c r="E155" s="1026"/>
      <c r="F155" s="1026"/>
      <c r="G155" s="1026"/>
      <c r="H155" s="1026"/>
      <c r="I155" s="1026"/>
      <c r="J155" s="1026"/>
      <c r="K155" s="1026"/>
      <c r="L155" s="1026"/>
      <c r="M155" s="1026"/>
      <c r="N155" s="1026"/>
      <c r="O155" s="1026"/>
      <c r="P155" s="1026"/>
      <c r="Q155" s="1026"/>
      <c r="R155" s="1026"/>
      <c r="S155" s="1026"/>
      <c r="T155" s="1026"/>
      <c r="U155" s="1026"/>
      <c r="V155" s="1026"/>
      <c r="W155" s="1026"/>
      <c r="X155" s="1026"/>
      <c r="Y155" s="1026"/>
      <c r="Z155" s="1026"/>
      <c r="AA155" s="1026"/>
      <c r="AB155" s="1026"/>
      <c r="AC155" s="1026"/>
      <c r="AD155" s="1026"/>
      <c r="AE155" s="1026"/>
      <c r="AF155" s="1026"/>
      <c r="AG155" s="1026"/>
      <c r="AH155" s="1027"/>
      <c r="AI155" s="161"/>
      <c r="AJ155" s="47"/>
      <c r="AK155" s="47"/>
    </row>
    <row r="156" spans="1:37" s="34" customFormat="1" ht="15" customHeight="1">
      <c r="A156" s="47"/>
      <c r="B156" s="162"/>
      <c r="C156" s="997"/>
      <c r="D156" s="1026"/>
      <c r="E156" s="1026"/>
      <c r="F156" s="1026"/>
      <c r="G156" s="1026"/>
      <c r="H156" s="1026"/>
      <c r="I156" s="1026"/>
      <c r="J156" s="1026"/>
      <c r="K156" s="1026"/>
      <c r="L156" s="1026"/>
      <c r="M156" s="1026"/>
      <c r="N156" s="1026"/>
      <c r="O156" s="1026"/>
      <c r="P156" s="1026"/>
      <c r="Q156" s="1026"/>
      <c r="R156" s="1026"/>
      <c r="S156" s="1026"/>
      <c r="T156" s="1026"/>
      <c r="U156" s="1026"/>
      <c r="V156" s="1026"/>
      <c r="W156" s="1026"/>
      <c r="X156" s="1026"/>
      <c r="Y156" s="1026"/>
      <c r="Z156" s="1026"/>
      <c r="AA156" s="1026"/>
      <c r="AB156" s="1026"/>
      <c r="AC156" s="1026"/>
      <c r="AD156" s="1026"/>
      <c r="AE156" s="1026"/>
      <c r="AF156" s="1026"/>
      <c r="AG156" s="1026"/>
      <c r="AH156" s="1027"/>
      <c r="AI156" s="161"/>
      <c r="AJ156" s="47"/>
      <c r="AK156" s="47"/>
    </row>
    <row r="157" spans="1:37" s="34" customFormat="1" ht="15" customHeight="1" thickBot="1">
      <c r="A157" s="146"/>
      <c r="B157" s="162"/>
      <c r="C157" s="1033"/>
      <c r="D157" s="1028"/>
      <c r="E157" s="1028"/>
      <c r="F157" s="1028"/>
      <c r="G157" s="1028"/>
      <c r="H157" s="1028"/>
      <c r="I157" s="1028"/>
      <c r="J157" s="1028"/>
      <c r="K157" s="1028"/>
      <c r="L157" s="1028"/>
      <c r="M157" s="1028"/>
      <c r="N157" s="1028"/>
      <c r="O157" s="1028"/>
      <c r="P157" s="1028"/>
      <c r="Q157" s="1028"/>
      <c r="R157" s="1028"/>
      <c r="S157" s="1028"/>
      <c r="T157" s="1028"/>
      <c r="U157" s="1028"/>
      <c r="V157" s="1028"/>
      <c r="W157" s="1028"/>
      <c r="X157" s="1028"/>
      <c r="Y157" s="1028"/>
      <c r="Z157" s="1028"/>
      <c r="AA157" s="1028"/>
      <c r="AB157" s="1028"/>
      <c r="AC157" s="1028"/>
      <c r="AD157" s="1028"/>
      <c r="AE157" s="1028"/>
      <c r="AF157" s="1028"/>
      <c r="AG157" s="1028"/>
      <c r="AH157" s="1029"/>
      <c r="AI157" s="161"/>
      <c r="AJ157" s="47"/>
      <c r="AK157" s="47"/>
    </row>
    <row r="158" spans="1:37" s="20" customFormat="1" ht="13.5" customHeight="1" thickBot="1">
      <c r="A158" s="96"/>
      <c r="B158" s="163"/>
      <c r="C158" s="164"/>
      <c r="D158" s="164"/>
      <c r="E158" s="164"/>
      <c r="F158" s="164"/>
      <c r="G158" s="164"/>
      <c r="H158" s="164"/>
      <c r="I158" s="164"/>
      <c r="J158" s="164"/>
      <c r="K158" s="164"/>
      <c r="L158" s="165"/>
      <c r="M158" s="165"/>
      <c r="N158" s="165"/>
      <c r="O158" s="165"/>
      <c r="P158" s="165"/>
      <c r="Q158" s="165"/>
      <c r="R158" s="165"/>
      <c r="S158" s="165"/>
      <c r="T158" s="165"/>
      <c r="U158" s="165"/>
      <c r="V158" s="165"/>
      <c r="W158" s="165"/>
      <c r="X158" s="165"/>
      <c r="Y158" s="165"/>
      <c r="Z158" s="165"/>
      <c r="AA158" s="165"/>
      <c r="AB158" s="165"/>
      <c r="AC158" s="165"/>
      <c r="AD158" s="165"/>
      <c r="AE158" s="165"/>
      <c r="AF158" s="165"/>
      <c r="AG158" s="90"/>
      <c r="AH158" s="90"/>
      <c r="AI158" s="90"/>
      <c r="AJ158" s="165"/>
      <c r="AK158" s="165"/>
    </row>
    <row r="159" spans="1:37" s="34" customFormat="1" ht="20.100000000000001" customHeight="1">
      <c r="A159" s="96"/>
      <c r="B159" s="166" t="s">
        <v>272</v>
      </c>
      <c r="C159" s="931" t="s">
        <v>273</v>
      </c>
      <c r="D159" s="931"/>
      <c r="E159" s="931"/>
      <c r="F159" s="931"/>
      <c r="G159" s="931"/>
      <c r="H159" s="931"/>
      <c r="I159" s="931"/>
      <c r="J159" s="931"/>
      <c r="K159" s="931"/>
      <c r="L159" s="931"/>
      <c r="M159" s="931"/>
      <c r="N159" s="931"/>
      <c r="O159" s="931"/>
      <c r="P159" s="931"/>
      <c r="Q159" s="931"/>
      <c r="R159" s="931"/>
      <c r="S159" s="931"/>
      <c r="T159" s="931"/>
      <c r="U159" s="931"/>
      <c r="V159" s="931"/>
      <c r="W159" s="931"/>
      <c r="X159" s="931"/>
      <c r="Y159" s="931"/>
      <c r="Z159" s="931"/>
      <c r="AA159" s="931"/>
      <c r="AB159" s="931"/>
      <c r="AC159" s="931"/>
      <c r="AD159" s="931"/>
      <c r="AE159" s="931"/>
      <c r="AF159" s="931"/>
      <c r="AG159" s="931"/>
      <c r="AH159" s="931"/>
      <c r="AI159" s="932"/>
      <c r="AJ159" s="47"/>
      <c r="AK159" s="47"/>
    </row>
    <row r="160" spans="1:37" s="34" customFormat="1" ht="17.25" customHeight="1">
      <c r="A160" s="96"/>
      <c r="B160" s="167"/>
      <c r="C160" s="855"/>
      <c r="D160" s="855"/>
      <c r="E160" s="855"/>
      <c r="F160" s="855"/>
      <c r="G160" s="855"/>
      <c r="H160" s="855"/>
      <c r="I160" s="855"/>
      <c r="J160" s="855"/>
      <c r="K160" s="855"/>
      <c r="L160" s="855"/>
      <c r="M160" s="855"/>
      <c r="N160" s="855"/>
      <c r="O160" s="855"/>
      <c r="P160" s="855"/>
      <c r="Q160" s="855"/>
      <c r="R160" s="855"/>
      <c r="S160" s="855"/>
      <c r="T160" s="855"/>
      <c r="U160" s="855"/>
      <c r="V160" s="855"/>
      <c r="W160" s="855"/>
      <c r="X160" s="855"/>
      <c r="Y160" s="855"/>
      <c r="Z160" s="855"/>
      <c r="AA160" s="855"/>
      <c r="AB160" s="855"/>
      <c r="AC160" s="855"/>
      <c r="AD160" s="855"/>
      <c r="AE160" s="855"/>
      <c r="AF160" s="855"/>
      <c r="AG160" s="855"/>
      <c r="AH160" s="855"/>
      <c r="AI160" s="933"/>
      <c r="AJ160" s="47"/>
      <c r="AK160" s="47"/>
    </row>
    <row r="161" spans="1:37" ht="20.100000000000001" customHeight="1">
      <c r="A161" s="96"/>
      <c r="B161" s="120"/>
      <c r="C161" s="121"/>
      <c r="D161" s="121"/>
      <c r="E161" s="121"/>
      <c r="F161" s="121"/>
      <c r="G161" s="121"/>
      <c r="H161" s="121"/>
      <c r="I161" s="121"/>
      <c r="J161" s="121"/>
      <c r="K161" s="121"/>
      <c r="L161" s="122"/>
      <c r="M161" s="122"/>
      <c r="N161" s="122"/>
      <c r="O161" s="122"/>
      <c r="P161" s="122"/>
      <c r="Q161" s="122"/>
      <c r="R161" s="122" t="s">
        <v>266</v>
      </c>
      <c r="S161" s="122"/>
      <c r="T161" s="123"/>
      <c r="U161" s="123"/>
      <c r="V161" s="123"/>
      <c r="W161" s="123"/>
      <c r="X161" s="123"/>
      <c r="Y161" s="123"/>
      <c r="Z161" s="123"/>
      <c r="AA161" s="123"/>
      <c r="AB161" s="123"/>
      <c r="AC161" s="123"/>
      <c r="AD161" s="123"/>
      <c r="AE161" s="123"/>
      <c r="AF161" s="123"/>
      <c r="AG161" s="62"/>
      <c r="AH161" s="90"/>
      <c r="AI161" s="124"/>
      <c r="AJ161" s="47"/>
      <c r="AK161" s="47"/>
    </row>
    <row r="162" spans="1:37" s="34" customFormat="1" ht="20.100000000000001" customHeight="1">
      <c r="A162" s="96"/>
      <c r="B162" s="126" t="s">
        <v>388</v>
      </c>
      <c r="C162" s="934" t="s">
        <v>274</v>
      </c>
      <c r="D162" s="934"/>
      <c r="E162" s="934"/>
      <c r="F162" s="934"/>
      <c r="G162" s="934"/>
      <c r="H162" s="934"/>
      <c r="I162" s="934"/>
      <c r="J162" s="934"/>
      <c r="K162" s="934"/>
      <c r="L162" s="934"/>
      <c r="M162" s="934"/>
      <c r="N162" s="934"/>
      <c r="O162" s="934"/>
      <c r="P162" s="934"/>
      <c r="Q162" s="934"/>
      <c r="R162" s="934"/>
      <c r="S162" s="934"/>
      <c r="T162" s="934"/>
      <c r="U162" s="934"/>
      <c r="V162" s="934"/>
      <c r="W162" s="934"/>
      <c r="X162" s="934"/>
      <c r="Y162" s="934"/>
      <c r="Z162" s="934"/>
      <c r="AA162" s="934"/>
      <c r="AB162" s="934"/>
      <c r="AC162" s="934"/>
      <c r="AD162" s="934"/>
      <c r="AE162" s="934"/>
      <c r="AF162" s="934"/>
      <c r="AG162" s="934"/>
      <c r="AH162" s="934"/>
      <c r="AI162" s="935"/>
      <c r="AJ162" s="47"/>
      <c r="AK162" s="47"/>
    </row>
    <row r="163" spans="1:37" ht="20.100000000000001" customHeight="1">
      <c r="A163" s="77"/>
      <c r="B163" s="126"/>
      <c r="C163" s="108"/>
      <c r="D163" s="108"/>
      <c r="E163" s="108"/>
      <c r="F163" s="108"/>
      <c r="G163" s="108"/>
      <c r="H163" s="108"/>
      <c r="I163" s="108"/>
      <c r="J163" s="108"/>
      <c r="K163" s="108"/>
      <c r="L163" s="108"/>
      <c r="M163" s="108"/>
      <c r="N163" s="108"/>
      <c r="O163" s="108"/>
      <c r="P163" s="108"/>
      <c r="Q163" s="108"/>
      <c r="R163" s="122" t="s">
        <v>266</v>
      </c>
      <c r="S163" s="122"/>
      <c r="T163" s="123"/>
      <c r="U163" s="123"/>
      <c r="V163" s="123"/>
      <c r="W163" s="123"/>
      <c r="X163" s="123"/>
      <c r="Y163" s="123"/>
      <c r="Z163" s="123"/>
      <c r="AA163" s="123"/>
      <c r="AB163" s="123"/>
      <c r="AC163" s="123"/>
      <c r="AD163" s="123"/>
      <c r="AE163" s="123"/>
      <c r="AF163" s="123"/>
      <c r="AG163" s="62"/>
      <c r="AH163" s="90"/>
      <c r="AI163" s="124"/>
      <c r="AJ163" s="47"/>
      <c r="AK163" s="47"/>
    </row>
    <row r="164" spans="1:37" s="34" customFormat="1" ht="20.100000000000001" customHeight="1">
      <c r="A164" s="77"/>
      <c r="B164" s="126" t="s">
        <v>389</v>
      </c>
      <c r="C164" s="934" t="s">
        <v>275</v>
      </c>
      <c r="D164" s="934"/>
      <c r="E164" s="934"/>
      <c r="F164" s="934"/>
      <c r="G164" s="934"/>
      <c r="H164" s="934"/>
      <c r="I164" s="934"/>
      <c r="J164" s="934"/>
      <c r="K164" s="934"/>
      <c r="L164" s="934"/>
      <c r="M164" s="934"/>
      <c r="N164" s="934"/>
      <c r="O164" s="934"/>
      <c r="P164" s="934"/>
      <c r="Q164" s="934"/>
      <c r="R164" s="934"/>
      <c r="S164" s="934"/>
      <c r="T164" s="934"/>
      <c r="U164" s="934"/>
      <c r="V164" s="934"/>
      <c r="W164" s="934"/>
      <c r="X164" s="934"/>
      <c r="Y164" s="934"/>
      <c r="Z164" s="934"/>
      <c r="AA164" s="934"/>
      <c r="AB164" s="934"/>
      <c r="AC164" s="934"/>
      <c r="AD164" s="934"/>
      <c r="AE164" s="934"/>
      <c r="AF164" s="934"/>
      <c r="AG164" s="934"/>
      <c r="AH164" s="934"/>
      <c r="AI164" s="935"/>
      <c r="AJ164" s="47"/>
      <c r="AK164" s="47"/>
    </row>
    <row r="165" spans="1:37" ht="20.100000000000001" customHeight="1">
      <c r="A165" s="77"/>
      <c r="B165" s="126"/>
      <c r="C165" s="108"/>
      <c r="D165" s="108"/>
      <c r="E165" s="108"/>
      <c r="F165" s="108"/>
      <c r="G165" s="108"/>
      <c r="H165" s="108"/>
      <c r="I165" s="108"/>
      <c r="J165" s="108"/>
      <c r="K165" s="108"/>
      <c r="L165" s="108"/>
      <c r="M165" s="108"/>
      <c r="N165" s="108"/>
      <c r="O165" s="108"/>
      <c r="P165" s="108"/>
      <c r="Q165" s="108"/>
      <c r="R165" s="122" t="s">
        <v>266</v>
      </c>
      <c r="S165" s="122"/>
      <c r="T165" s="123"/>
      <c r="U165" s="123"/>
      <c r="V165" s="123"/>
      <c r="W165" s="123"/>
      <c r="X165" s="123"/>
      <c r="Y165" s="123"/>
      <c r="Z165" s="123"/>
      <c r="AA165" s="123"/>
      <c r="AB165" s="123"/>
      <c r="AC165" s="123"/>
      <c r="AD165" s="123"/>
      <c r="AE165" s="123"/>
      <c r="AF165" s="123"/>
      <c r="AG165" s="62"/>
      <c r="AH165" s="90"/>
      <c r="AI165" s="124"/>
      <c r="AJ165" s="47"/>
      <c r="AK165" s="47"/>
    </row>
    <row r="166" spans="1:37" s="34" customFormat="1" ht="20.100000000000001" customHeight="1">
      <c r="A166" s="77"/>
      <c r="B166" s="126" t="s">
        <v>391</v>
      </c>
      <c r="C166" s="934" t="s">
        <v>276</v>
      </c>
      <c r="D166" s="934"/>
      <c r="E166" s="934"/>
      <c r="F166" s="934"/>
      <c r="G166" s="934"/>
      <c r="H166" s="934"/>
      <c r="I166" s="934"/>
      <c r="J166" s="934"/>
      <c r="K166" s="934"/>
      <c r="L166" s="934"/>
      <c r="M166" s="934"/>
      <c r="N166" s="934"/>
      <c r="O166" s="934"/>
      <c r="P166" s="934"/>
      <c r="Q166" s="934"/>
      <c r="R166" s="934"/>
      <c r="S166" s="934"/>
      <c r="T166" s="934"/>
      <c r="U166" s="934"/>
      <c r="V166" s="934"/>
      <c r="W166" s="934"/>
      <c r="X166" s="934"/>
      <c r="Y166" s="934"/>
      <c r="Z166" s="934"/>
      <c r="AA166" s="934"/>
      <c r="AB166" s="934"/>
      <c r="AC166" s="934"/>
      <c r="AD166" s="934"/>
      <c r="AE166" s="934"/>
      <c r="AF166" s="934"/>
      <c r="AG166" s="934"/>
      <c r="AH166" s="934"/>
      <c r="AI166" s="935"/>
      <c r="AJ166" s="47"/>
      <c r="AK166" s="47"/>
    </row>
    <row r="167" spans="1:37" ht="20.100000000000001" customHeight="1">
      <c r="A167" s="77"/>
      <c r="B167" s="126"/>
      <c r="C167" s="66"/>
      <c r="D167" s="66"/>
      <c r="E167" s="66"/>
      <c r="F167" s="66"/>
      <c r="G167" s="66"/>
      <c r="H167" s="66"/>
      <c r="I167" s="66"/>
      <c r="J167" s="66"/>
      <c r="K167" s="66"/>
      <c r="L167" s="66"/>
      <c r="M167" s="66"/>
      <c r="N167" s="66"/>
      <c r="O167" s="66"/>
      <c r="P167" s="66"/>
      <c r="Q167" s="66"/>
      <c r="R167" s="122" t="s">
        <v>266</v>
      </c>
      <c r="S167" s="122"/>
      <c r="T167" s="123"/>
      <c r="U167" s="123"/>
      <c r="V167" s="123"/>
      <c r="W167" s="123"/>
      <c r="X167" s="123"/>
      <c r="Y167" s="123"/>
      <c r="Z167" s="123"/>
      <c r="AA167" s="123"/>
      <c r="AB167" s="123"/>
      <c r="AC167" s="123"/>
      <c r="AD167" s="123"/>
      <c r="AE167" s="123"/>
      <c r="AF167" s="123"/>
      <c r="AG167" s="62"/>
      <c r="AH167" s="90"/>
      <c r="AI167" s="124"/>
      <c r="AJ167" s="47"/>
      <c r="AK167" s="47"/>
    </row>
    <row r="168" spans="1:37" ht="12.75" customHeight="1" thickBot="1">
      <c r="A168" s="77"/>
      <c r="B168" s="127"/>
      <c r="C168" s="128"/>
      <c r="D168" s="128"/>
      <c r="E168" s="128"/>
      <c r="F168" s="128"/>
      <c r="G168" s="128"/>
      <c r="H168" s="128"/>
      <c r="I168" s="128"/>
      <c r="J168" s="128"/>
      <c r="K168" s="128"/>
      <c r="L168" s="129"/>
      <c r="M168" s="129"/>
      <c r="N168" s="129"/>
      <c r="O168" s="129"/>
      <c r="P168" s="129"/>
      <c r="Q168" s="129"/>
      <c r="R168" s="129"/>
      <c r="S168" s="129"/>
      <c r="T168" s="129"/>
      <c r="U168" s="129"/>
      <c r="V168" s="129"/>
      <c r="W168" s="129"/>
      <c r="X168" s="129"/>
      <c r="Y168" s="129"/>
      <c r="Z168" s="129"/>
      <c r="AA168" s="129"/>
      <c r="AB168" s="129"/>
      <c r="AC168" s="129"/>
      <c r="AD168" s="129"/>
      <c r="AE168" s="129"/>
      <c r="AF168" s="129"/>
      <c r="AG168" s="130"/>
      <c r="AH168" s="130"/>
      <c r="AI168" s="131"/>
      <c r="AJ168" s="47"/>
      <c r="AK168" s="47"/>
    </row>
    <row r="169" spans="1:37" ht="15" customHeight="1" thickBot="1">
      <c r="A169" s="96"/>
      <c r="B169" s="77"/>
      <c r="C169" s="77"/>
      <c r="D169" s="77"/>
      <c r="E169" s="77"/>
      <c r="F169" s="77"/>
      <c r="G169" s="77"/>
      <c r="H169" s="77"/>
      <c r="I169" s="77"/>
      <c r="J169" s="77"/>
      <c r="K169" s="77"/>
      <c r="L169" s="47"/>
      <c r="M169" s="47"/>
      <c r="N169" s="47"/>
      <c r="O169" s="47"/>
      <c r="P169" s="47"/>
      <c r="Q169" s="47"/>
      <c r="R169" s="47"/>
      <c r="S169" s="47"/>
      <c r="T169" s="47"/>
      <c r="U169" s="47"/>
      <c r="V169" s="47"/>
      <c r="W169" s="47"/>
      <c r="X169" s="47"/>
      <c r="Y169" s="47"/>
      <c r="Z169" s="47"/>
      <c r="AA169" s="47"/>
      <c r="AB169" s="47"/>
      <c r="AC169" s="47"/>
      <c r="AD169" s="47"/>
      <c r="AE169" s="47"/>
      <c r="AF169" s="47"/>
      <c r="AG169" s="90"/>
      <c r="AH169" s="90"/>
      <c r="AI169" s="90"/>
      <c r="AJ169" s="47"/>
      <c r="AK169" s="47"/>
    </row>
    <row r="170" spans="1:37" ht="7.5" customHeight="1">
      <c r="A170" s="77"/>
      <c r="B170" s="132"/>
      <c r="C170" s="133"/>
      <c r="D170" s="134"/>
      <c r="E170" s="134"/>
      <c r="F170" s="134"/>
      <c r="G170" s="134"/>
      <c r="H170" s="134"/>
      <c r="I170" s="134"/>
      <c r="J170" s="134"/>
      <c r="K170" s="134"/>
      <c r="L170" s="135"/>
      <c r="M170" s="135"/>
      <c r="N170" s="135"/>
      <c r="O170" s="135"/>
      <c r="P170" s="135"/>
      <c r="Q170" s="135"/>
      <c r="R170" s="135"/>
      <c r="S170" s="135"/>
      <c r="T170" s="135"/>
      <c r="U170" s="135"/>
      <c r="V170" s="135"/>
      <c r="W170" s="135"/>
      <c r="X170" s="135"/>
      <c r="Y170" s="135"/>
      <c r="Z170" s="135"/>
      <c r="AA170" s="135"/>
      <c r="AB170" s="135"/>
      <c r="AC170" s="135"/>
      <c r="AD170" s="135"/>
      <c r="AE170" s="135"/>
      <c r="AF170" s="135"/>
      <c r="AG170" s="118"/>
      <c r="AH170" s="118"/>
      <c r="AI170" s="119"/>
      <c r="AJ170" s="47"/>
      <c r="AK170" s="47"/>
    </row>
    <row r="171" spans="1:37" ht="12.75" customHeight="1">
      <c r="A171" s="77"/>
      <c r="B171" s="136"/>
      <c r="C171" s="137"/>
      <c r="D171" s="77"/>
      <c r="E171" s="77"/>
      <c r="F171" s="137"/>
      <c r="G171" s="47"/>
      <c r="H171" s="47"/>
      <c r="I171" s="122" t="s">
        <v>270</v>
      </c>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90"/>
      <c r="AH171" s="90"/>
      <c r="AI171" s="124"/>
      <c r="AJ171" s="47"/>
      <c r="AK171" s="47"/>
    </row>
    <row r="172" spans="1:37" ht="12.75" customHeight="1">
      <c r="A172" s="77"/>
      <c r="B172" s="136"/>
      <c r="C172" s="137"/>
      <c r="D172" s="77"/>
      <c r="E172" s="77"/>
      <c r="F172" s="137"/>
      <c r="G172" s="77"/>
      <c r="H172" s="77"/>
      <c r="I172" s="77"/>
      <c r="J172" s="77"/>
      <c r="K172" s="77"/>
      <c r="L172" s="47"/>
      <c r="M172" s="47"/>
      <c r="N172" s="47"/>
      <c r="O172" s="47"/>
      <c r="P172" s="47"/>
      <c r="Q172" s="47"/>
      <c r="R172" s="47"/>
      <c r="S172" s="47"/>
      <c r="T172" s="47"/>
      <c r="U172" s="47"/>
      <c r="V172" s="47"/>
      <c r="W172" s="47"/>
      <c r="X172" s="47"/>
      <c r="Y172" s="47"/>
      <c r="Z172" s="47"/>
      <c r="AA172" s="47"/>
      <c r="AB172" s="47"/>
      <c r="AC172" s="47"/>
      <c r="AD172" s="47"/>
      <c r="AE172" s="47"/>
      <c r="AF172" s="47"/>
      <c r="AG172" s="90"/>
      <c r="AH172" s="90"/>
      <c r="AI172" s="124"/>
      <c r="AJ172" s="47"/>
      <c r="AK172" s="47"/>
    </row>
    <row r="173" spans="1:37" ht="12.75" customHeight="1">
      <c r="A173" s="77"/>
      <c r="B173" s="136"/>
      <c r="C173" s="77"/>
      <c r="D173" s="47"/>
      <c r="E173" s="138" t="s">
        <v>15</v>
      </c>
      <c r="F173" s="47"/>
      <c r="G173" s="47"/>
      <c r="H173" s="47"/>
      <c r="I173" s="77"/>
      <c r="J173" s="77"/>
      <c r="K173" s="77"/>
      <c r="L173" s="47"/>
      <c r="M173" s="47"/>
      <c r="N173" s="47"/>
      <c r="O173" s="47"/>
      <c r="P173" s="47"/>
      <c r="Q173" s="47"/>
      <c r="R173" s="47"/>
      <c r="S173" s="47"/>
      <c r="T173" s="47"/>
      <c r="U173" s="47"/>
      <c r="V173" s="47"/>
      <c r="W173" s="47"/>
      <c r="X173" s="47"/>
      <c r="Y173" s="47"/>
      <c r="Z173" s="47"/>
      <c r="AA173" s="47"/>
      <c r="AB173" s="47"/>
      <c r="AC173" s="47"/>
      <c r="AD173" s="47"/>
      <c r="AE173" s="47"/>
      <c r="AF173" s="47"/>
      <c r="AG173" s="90"/>
      <c r="AH173" s="90"/>
      <c r="AI173" s="124"/>
      <c r="AJ173" s="47"/>
      <c r="AK173" s="47"/>
    </row>
    <row r="174" spans="1:37" ht="9.75" customHeight="1" thickBot="1">
      <c r="A174" s="77"/>
      <c r="B174" s="139"/>
      <c r="C174" s="140"/>
      <c r="D174" s="140"/>
      <c r="E174" s="140"/>
      <c r="F174" s="140"/>
      <c r="G174" s="140"/>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1"/>
      <c r="AH174" s="141"/>
      <c r="AI174" s="142"/>
      <c r="AJ174" s="47"/>
      <c r="AK174" s="47"/>
    </row>
    <row r="175" spans="1:37" ht="12.75" customHeight="1" thickBot="1">
      <c r="A175" s="77"/>
      <c r="B175" s="143"/>
      <c r="C175" s="144"/>
      <c r="D175" s="144"/>
      <c r="E175" s="144"/>
      <c r="F175" s="144"/>
      <c r="G175" s="144"/>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18"/>
      <c r="AH175" s="118"/>
      <c r="AI175" s="118"/>
      <c r="AJ175" s="47"/>
      <c r="AK175" s="47"/>
    </row>
    <row r="176" spans="1:37" ht="15" customHeight="1">
      <c r="A176" s="77"/>
      <c r="B176" s="47"/>
      <c r="C176" s="996" t="s">
        <v>277</v>
      </c>
      <c r="D176" s="1024" t="s">
        <v>278</v>
      </c>
      <c r="E176" s="1024"/>
      <c r="F176" s="1024"/>
      <c r="G176" s="1024"/>
      <c r="H176" s="1024"/>
      <c r="I176" s="1024"/>
      <c r="J176" s="1024"/>
      <c r="K176" s="1024"/>
      <c r="L176" s="1024"/>
      <c r="M176" s="1024"/>
      <c r="N176" s="1024"/>
      <c r="O176" s="1024"/>
      <c r="P176" s="1024"/>
      <c r="Q176" s="1024"/>
      <c r="R176" s="1024"/>
      <c r="S176" s="1024"/>
      <c r="T176" s="1024"/>
      <c r="U176" s="1024"/>
      <c r="V176" s="1024"/>
      <c r="W176" s="1024"/>
      <c r="X176" s="1024"/>
      <c r="Y176" s="1024"/>
      <c r="Z176" s="1024"/>
      <c r="AA176" s="1024"/>
      <c r="AB176" s="1024"/>
      <c r="AC176" s="1024"/>
      <c r="AD176" s="1024"/>
      <c r="AE176" s="1024"/>
      <c r="AF176" s="1024"/>
      <c r="AG176" s="1024"/>
      <c r="AH176" s="1025"/>
      <c r="AI176" s="90"/>
      <c r="AJ176" s="47"/>
      <c r="AK176" s="47"/>
    </row>
    <row r="177" spans="1:37" ht="15" customHeight="1">
      <c r="A177" s="77"/>
      <c r="B177" s="47"/>
      <c r="C177" s="997"/>
      <c r="D177" s="1026"/>
      <c r="E177" s="1026"/>
      <c r="F177" s="1026"/>
      <c r="G177" s="1026"/>
      <c r="H177" s="1026"/>
      <c r="I177" s="1026"/>
      <c r="J177" s="1026"/>
      <c r="K177" s="1026"/>
      <c r="L177" s="1026"/>
      <c r="M177" s="1026"/>
      <c r="N177" s="1026"/>
      <c r="O177" s="1026"/>
      <c r="P177" s="1026"/>
      <c r="Q177" s="1026"/>
      <c r="R177" s="1026"/>
      <c r="S177" s="1026"/>
      <c r="T177" s="1026"/>
      <c r="U177" s="1026"/>
      <c r="V177" s="1026"/>
      <c r="W177" s="1026"/>
      <c r="X177" s="1026"/>
      <c r="Y177" s="1026"/>
      <c r="Z177" s="1026"/>
      <c r="AA177" s="1026"/>
      <c r="AB177" s="1026"/>
      <c r="AC177" s="1026"/>
      <c r="AD177" s="1026"/>
      <c r="AE177" s="1026"/>
      <c r="AF177" s="1026"/>
      <c r="AG177" s="1026"/>
      <c r="AH177" s="1027"/>
      <c r="AI177" s="90"/>
      <c r="AJ177" s="47"/>
      <c r="AK177" s="47"/>
    </row>
    <row r="178" spans="1:37" ht="15" customHeight="1" thickBot="1">
      <c r="A178" s="47"/>
      <c r="B178" s="47"/>
      <c r="C178" s="153"/>
      <c r="D178" s="1028"/>
      <c r="E178" s="1028"/>
      <c r="F178" s="1028"/>
      <c r="G178" s="1028"/>
      <c r="H178" s="1028"/>
      <c r="I178" s="1028"/>
      <c r="J178" s="1028"/>
      <c r="K178" s="1028"/>
      <c r="L178" s="1028"/>
      <c r="M178" s="1028"/>
      <c r="N178" s="1028"/>
      <c r="O178" s="1028"/>
      <c r="P178" s="1028"/>
      <c r="Q178" s="1028"/>
      <c r="R178" s="1028"/>
      <c r="S178" s="1028"/>
      <c r="T178" s="1028"/>
      <c r="U178" s="1028"/>
      <c r="V178" s="1028"/>
      <c r="W178" s="1028"/>
      <c r="X178" s="1028"/>
      <c r="Y178" s="1028"/>
      <c r="Z178" s="1028"/>
      <c r="AA178" s="1028"/>
      <c r="AB178" s="1028"/>
      <c r="AC178" s="1028"/>
      <c r="AD178" s="1028"/>
      <c r="AE178" s="1028"/>
      <c r="AF178" s="1028"/>
      <c r="AG178" s="1028"/>
      <c r="AH178" s="1029"/>
      <c r="AI178" s="90"/>
      <c r="AJ178" s="47"/>
      <c r="AK178" s="47"/>
    </row>
    <row r="179" spans="1:37" ht="17.100000000000001" customHeight="1" thickBot="1">
      <c r="A179" s="146"/>
      <c r="B179" s="47"/>
      <c r="C179" s="168"/>
      <c r="D179" s="128"/>
      <c r="E179" s="128"/>
      <c r="F179" s="128"/>
      <c r="G179" s="128"/>
      <c r="H179" s="128"/>
      <c r="I179" s="128"/>
      <c r="J179" s="128"/>
      <c r="K179" s="128"/>
      <c r="L179" s="129"/>
      <c r="M179" s="129"/>
      <c r="N179" s="129"/>
      <c r="O179" s="129"/>
      <c r="P179" s="129"/>
      <c r="Q179" s="129"/>
      <c r="R179" s="129"/>
      <c r="S179" s="129"/>
      <c r="T179" s="129"/>
      <c r="U179" s="129"/>
      <c r="V179" s="129"/>
      <c r="W179" s="129"/>
      <c r="X179" s="129"/>
      <c r="Y179" s="129"/>
      <c r="Z179" s="129"/>
      <c r="AA179" s="129"/>
      <c r="AB179" s="129"/>
      <c r="AC179" s="129"/>
      <c r="AD179" s="129"/>
      <c r="AE179" s="129"/>
      <c r="AF179" s="129"/>
      <c r="AG179" s="130"/>
      <c r="AH179" s="130"/>
      <c r="AI179" s="147"/>
      <c r="AJ179" s="47"/>
      <c r="AK179" s="47"/>
    </row>
    <row r="180" spans="1:37" s="34" customFormat="1" ht="20.100000000000001" customHeight="1">
      <c r="A180" s="96"/>
      <c r="B180" s="1077" t="s">
        <v>279</v>
      </c>
      <c r="C180" s="1079" t="s">
        <v>280</v>
      </c>
      <c r="D180" s="1079"/>
      <c r="E180" s="1079"/>
      <c r="F180" s="1079"/>
      <c r="G180" s="1079"/>
      <c r="H180" s="1079"/>
      <c r="I180" s="1079"/>
      <c r="J180" s="1079"/>
      <c r="K180" s="1079"/>
      <c r="L180" s="1079"/>
      <c r="M180" s="1079"/>
      <c r="N180" s="1079"/>
      <c r="O180" s="1079"/>
      <c r="P180" s="1079"/>
      <c r="Q180" s="1079"/>
      <c r="R180" s="1079"/>
      <c r="S180" s="1079"/>
      <c r="T180" s="1079"/>
      <c r="U180" s="1079"/>
      <c r="V180" s="1079"/>
      <c r="W180" s="1079"/>
      <c r="X180" s="1079"/>
      <c r="Y180" s="1079"/>
      <c r="Z180" s="1079"/>
      <c r="AA180" s="1079"/>
      <c r="AB180" s="1079"/>
      <c r="AC180" s="1079"/>
      <c r="AD180" s="1079"/>
      <c r="AE180" s="1079"/>
      <c r="AF180" s="1079"/>
      <c r="AG180" s="1079"/>
      <c r="AH180" s="1079"/>
      <c r="AI180" s="1080"/>
      <c r="AJ180" s="47"/>
      <c r="AK180" s="47"/>
    </row>
    <row r="181" spans="1:37" s="34" customFormat="1" ht="20.100000000000001" customHeight="1">
      <c r="A181" s="96"/>
      <c r="B181" s="1078"/>
      <c r="C181" s="1081"/>
      <c r="D181" s="1081"/>
      <c r="E181" s="1081"/>
      <c r="F181" s="1081"/>
      <c r="G181" s="1081"/>
      <c r="H181" s="1081"/>
      <c r="I181" s="1081"/>
      <c r="J181" s="1081"/>
      <c r="K181" s="1081"/>
      <c r="L181" s="1081"/>
      <c r="M181" s="1081"/>
      <c r="N181" s="1081"/>
      <c r="O181" s="1081"/>
      <c r="P181" s="1081"/>
      <c r="Q181" s="1081"/>
      <c r="R181" s="1081"/>
      <c r="S181" s="1081"/>
      <c r="T181" s="1081"/>
      <c r="U181" s="1081"/>
      <c r="V181" s="1081"/>
      <c r="W181" s="1081"/>
      <c r="X181" s="1081"/>
      <c r="Y181" s="1081"/>
      <c r="Z181" s="1081"/>
      <c r="AA181" s="1081"/>
      <c r="AB181" s="1081"/>
      <c r="AC181" s="1081"/>
      <c r="AD181" s="1081"/>
      <c r="AE181" s="1081"/>
      <c r="AF181" s="1081"/>
      <c r="AG181" s="1081"/>
      <c r="AH181" s="1081"/>
      <c r="AI181" s="1082"/>
      <c r="AJ181" s="47"/>
      <c r="AK181" s="47"/>
    </row>
    <row r="182" spans="1:37" ht="20.100000000000001" customHeight="1">
      <c r="A182" s="96"/>
      <c r="B182" s="120"/>
      <c r="C182" s="121"/>
      <c r="D182" s="121"/>
      <c r="E182" s="121"/>
      <c r="F182" s="121"/>
      <c r="G182" s="121"/>
      <c r="H182" s="121"/>
      <c r="I182" s="121"/>
      <c r="J182" s="121"/>
      <c r="K182" s="121"/>
      <c r="L182" s="122"/>
      <c r="M182" s="122"/>
      <c r="N182" s="122"/>
      <c r="O182" s="122"/>
      <c r="P182" s="122"/>
      <c r="Q182" s="122"/>
      <c r="R182" s="122" t="s">
        <v>266</v>
      </c>
      <c r="S182" s="122"/>
      <c r="T182" s="123"/>
      <c r="U182" s="123"/>
      <c r="V182" s="123"/>
      <c r="W182" s="123"/>
      <c r="X182" s="123"/>
      <c r="Y182" s="123"/>
      <c r="Z182" s="123"/>
      <c r="AA182" s="123"/>
      <c r="AB182" s="123"/>
      <c r="AC182" s="123"/>
      <c r="AD182" s="123"/>
      <c r="AE182" s="123"/>
      <c r="AF182" s="123"/>
      <c r="AG182" s="62"/>
      <c r="AH182" s="90"/>
      <c r="AI182" s="124"/>
      <c r="AJ182" s="47"/>
      <c r="AK182" s="47"/>
    </row>
    <row r="183" spans="1:37" s="34" customFormat="1" ht="20.100000000000001" customHeight="1">
      <c r="A183" s="96"/>
      <c r="B183" s="126" t="s">
        <v>388</v>
      </c>
      <c r="C183" s="934" t="s">
        <v>281</v>
      </c>
      <c r="D183" s="934"/>
      <c r="E183" s="934"/>
      <c r="F183" s="934"/>
      <c r="G183" s="934"/>
      <c r="H183" s="934"/>
      <c r="I183" s="934"/>
      <c r="J183" s="934"/>
      <c r="K183" s="934"/>
      <c r="L183" s="934"/>
      <c r="M183" s="934"/>
      <c r="N183" s="934"/>
      <c r="O183" s="934"/>
      <c r="P183" s="934"/>
      <c r="Q183" s="934"/>
      <c r="R183" s="934"/>
      <c r="S183" s="934"/>
      <c r="T183" s="934"/>
      <c r="U183" s="934"/>
      <c r="V183" s="934"/>
      <c r="W183" s="934"/>
      <c r="X183" s="934"/>
      <c r="Y183" s="934"/>
      <c r="Z183" s="934"/>
      <c r="AA183" s="934"/>
      <c r="AB183" s="934"/>
      <c r="AC183" s="934"/>
      <c r="AD183" s="934"/>
      <c r="AE183" s="934"/>
      <c r="AF183" s="934"/>
      <c r="AG183" s="934"/>
      <c r="AH183" s="934"/>
      <c r="AI183" s="935"/>
      <c r="AJ183" s="47"/>
      <c r="AK183" s="47"/>
    </row>
    <row r="184" spans="1:37" ht="20.100000000000001" customHeight="1">
      <c r="A184" s="77"/>
      <c r="B184" s="126"/>
      <c r="C184" s="108"/>
      <c r="D184" s="108"/>
      <c r="E184" s="108"/>
      <c r="F184" s="108"/>
      <c r="G184" s="108"/>
      <c r="H184" s="108"/>
      <c r="I184" s="108"/>
      <c r="J184" s="108"/>
      <c r="K184" s="108"/>
      <c r="L184" s="108"/>
      <c r="M184" s="108"/>
      <c r="N184" s="108"/>
      <c r="O184" s="108"/>
      <c r="P184" s="108"/>
      <c r="Q184" s="108"/>
      <c r="R184" s="122" t="s">
        <v>266</v>
      </c>
      <c r="S184" s="122"/>
      <c r="T184" s="123"/>
      <c r="U184" s="123"/>
      <c r="V184" s="123"/>
      <c r="W184" s="123"/>
      <c r="X184" s="123"/>
      <c r="Y184" s="123"/>
      <c r="Z184" s="123"/>
      <c r="AA184" s="123"/>
      <c r="AB184" s="123"/>
      <c r="AC184" s="123"/>
      <c r="AD184" s="123"/>
      <c r="AE184" s="123"/>
      <c r="AF184" s="123"/>
      <c r="AG184" s="62"/>
      <c r="AH184" s="90"/>
      <c r="AI184" s="124"/>
      <c r="AJ184" s="47"/>
      <c r="AK184" s="47"/>
    </row>
    <row r="185" spans="1:37" s="34" customFormat="1" ht="20.100000000000001" customHeight="1">
      <c r="A185" s="77"/>
      <c r="B185" s="126" t="s">
        <v>389</v>
      </c>
      <c r="C185" s="934" t="s">
        <v>282</v>
      </c>
      <c r="D185" s="934"/>
      <c r="E185" s="934"/>
      <c r="F185" s="934"/>
      <c r="G185" s="934"/>
      <c r="H185" s="934"/>
      <c r="I185" s="934"/>
      <c r="J185" s="934"/>
      <c r="K185" s="934"/>
      <c r="L185" s="934"/>
      <c r="M185" s="934"/>
      <c r="N185" s="934"/>
      <c r="O185" s="934"/>
      <c r="P185" s="934"/>
      <c r="Q185" s="934"/>
      <c r="R185" s="934"/>
      <c r="S185" s="934"/>
      <c r="T185" s="934"/>
      <c r="U185" s="934"/>
      <c r="V185" s="934"/>
      <c r="W185" s="934"/>
      <c r="X185" s="934"/>
      <c r="Y185" s="934"/>
      <c r="Z185" s="934"/>
      <c r="AA185" s="934"/>
      <c r="AB185" s="934"/>
      <c r="AC185" s="934"/>
      <c r="AD185" s="934"/>
      <c r="AE185" s="934"/>
      <c r="AF185" s="934"/>
      <c r="AG185" s="934"/>
      <c r="AH185" s="934"/>
      <c r="AI185" s="935"/>
      <c r="AJ185" s="47"/>
      <c r="AK185" s="47"/>
    </row>
    <row r="186" spans="1:37" ht="20.100000000000001" customHeight="1">
      <c r="A186" s="77"/>
      <c r="B186" s="126"/>
      <c r="C186" s="108"/>
      <c r="D186" s="108"/>
      <c r="E186" s="108"/>
      <c r="F186" s="108"/>
      <c r="G186" s="108"/>
      <c r="H186" s="108"/>
      <c r="I186" s="108"/>
      <c r="J186" s="108"/>
      <c r="K186" s="108"/>
      <c r="L186" s="108"/>
      <c r="M186" s="108"/>
      <c r="N186" s="108"/>
      <c r="O186" s="108"/>
      <c r="P186" s="108"/>
      <c r="Q186" s="108"/>
      <c r="R186" s="122" t="s">
        <v>266</v>
      </c>
      <c r="S186" s="122"/>
      <c r="T186" s="123"/>
      <c r="U186" s="123"/>
      <c r="V186" s="123"/>
      <c r="W186" s="123"/>
      <c r="X186" s="123"/>
      <c r="Y186" s="123"/>
      <c r="Z186" s="123"/>
      <c r="AA186" s="123"/>
      <c r="AB186" s="123"/>
      <c r="AC186" s="123"/>
      <c r="AD186" s="123"/>
      <c r="AE186" s="123"/>
      <c r="AF186" s="123"/>
      <c r="AG186" s="62"/>
      <c r="AH186" s="90"/>
      <c r="AI186" s="124"/>
      <c r="AJ186" s="47"/>
      <c r="AK186" s="47"/>
    </row>
    <row r="187" spans="1:37" s="34" customFormat="1" ht="20.100000000000001" customHeight="1">
      <c r="A187" s="77"/>
      <c r="B187" s="126" t="s">
        <v>391</v>
      </c>
      <c r="C187" s="934" t="s">
        <v>276</v>
      </c>
      <c r="D187" s="934"/>
      <c r="E187" s="934"/>
      <c r="F187" s="934"/>
      <c r="G187" s="934"/>
      <c r="H187" s="934"/>
      <c r="I187" s="934"/>
      <c r="J187" s="934"/>
      <c r="K187" s="934"/>
      <c r="L187" s="934"/>
      <c r="M187" s="934"/>
      <c r="N187" s="934"/>
      <c r="O187" s="934"/>
      <c r="P187" s="934"/>
      <c r="Q187" s="934"/>
      <c r="R187" s="934"/>
      <c r="S187" s="934"/>
      <c r="T187" s="934"/>
      <c r="U187" s="934"/>
      <c r="V187" s="934"/>
      <c r="W187" s="934"/>
      <c r="X187" s="934"/>
      <c r="Y187" s="934"/>
      <c r="Z187" s="934"/>
      <c r="AA187" s="934"/>
      <c r="AB187" s="934"/>
      <c r="AC187" s="934"/>
      <c r="AD187" s="934"/>
      <c r="AE187" s="934"/>
      <c r="AF187" s="934"/>
      <c r="AG187" s="934"/>
      <c r="AH187" s="934"/>
      <c r="AI187" s="935"/>
      <c r="AJ187" s="47"/>
      <c r="AK187" s="47"/>
    </row>
    <row r="188" spans="1:37" ht="20.100000000000001" customHeight="1">
      <c r="A188" s="77"/>
      <c r="B188" s="126"/>
      <c r="C188" s="66"/>
      <c r="D188" s="66"/>
      <c r="E188" s="66"/>
      <c r="F188" s="66"/>
      <c r="G188" s="66"/>
      <c r="H188" s="66"/>
      <c r="I188" s="66"/>
      <c r="J188" s="66"/>
      <c r="K188" s="66"/>
      <c r="L188" s="66"/>
      <c r="M188" s="66"/>
      <c r="N188" s="66"/>
      <c r="O188" s="66"/>
      <c r="P188" s="66"/>
      <c r="Q188" s="66"/>
      <c r="R188" s="122" t="s">
        <v>266</v>
      </c>
      <c r="S188" s="122"/>
      <c r="T188" s="123"/>
      <c r="U188" s="123"/>
      <c r="V188" s="123"/>
      <c r="W188" s="123"/>
      <c r="X188" s="123"/>
      <c r="Y188" s="123"/>
      <c r="Z188" s="123"/>
      <c r="AA188" s="123"/>
      <c r="AB188" s="123"/>
      <c r="AC188" s="123"/>
      <c r="AD188" s="123"/>
      <c r="AE188" s="123"/>
      <c r="AF188" s="123"/>
      <c r="AG188" s="62"/>
      <c r="AH188" s="90"/>
      <c r="AI188" s="124"/>
      <c r="AJ188" s="47"/>
      <c r="AK188" s="47"/>
    </row>
    <row r="189" spans="1:37" ht="9.75" customHeight="1" thickBot="1">
      <c r="A189" s="77"/>
      <c r="B189" s="127"/>
      <c r="C189" s="128"/>
      <c r="D189" s="128"/>
      <c r="E189" s="128"/>
      <c r="F189" s="128"/>
      <c r="G189" s="128"/>
      <c r="H189" s="128"/>
      <c r="I189" s="128"/>
      <c r="J189" s="128"/>
      <c r="K189" s="128"/>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30"/>
      <c r="AH189" s="130"/>
      <c r="AI189" s="131"/>
      <c r="AJ189" s="47"/>
      <c r="AK189" s="47"/>
    </row>
    <row r="190" spans="1:37" ht="12.75" customHeight="1" thickBot="1">
      <c r="A190" s="96"/>
      <c r="B190" s="77"/>
      <c r="C190" s="77"/>
      <c r="D190" s="77"/>
      <c r="E190" s="77"/>
      <c r="F190" s="77"/>
      <c r="G190" s="77"/>
      <c r="H190" s="77"/>
      <c r="I190" s="77"/>
      <c r="J190" s="77"/>
      <c r="K190" s="77"/>
      <c r="L190" s="47"/>
      <c r="M190" s="47"/>
      <c r="N190" s="47"/>
      <c r="O190" s="47"/>
      <c r="P190" s="47"/>
      <c r="Q190" s="47"/>
      <c r="R190" s="47"/>
      <c r="S190" s="47"/>
      <c r="T190" s="47"/>
      <c r="U190" s="47"/>
      <c r="V190" s="47"/>
      <c r="W190" s="47"/>
      <c r="X190" s="47"/>
      <c r="Y190" s="47"/>
      <c r="Z190" s="47"/>
      <c r="AA190" s="47"/>
      <c r="AB190" s="47"/>
      <c r="AC190" s="47"/>
      <c r="AD190" s="47"/>
      <c r="AE190" s="47"/>
      <c r="AF190" s="47"/>
      <c r="AG190" s="90"/>
      <c r="AH190" s="90"/>
      <c r="AI190" s="90"/>
      <c r="AJ190" s="47"/>
      <c r="AK190" s="47"/>
    </row>
    <row r="191" spans="1:37" ht="11.25" customHeight="1">
      <c r="A191" s="77"/>
      <c r="B191" s="132"/>
      <c r="C191" s="133"/>
      <c r="D191" s="134"/>
      <c r="E191" s="134"/>
      <c r="F191" s="134"/>
      <c r="G191" s="134"/>
      <c r="H191" s="134"/>
      <c r="I191" s="134"/>
      <c r="J191" s="134"/>
      <c r="K191" s="134"/>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18"/>
      <c r="AH191" s="118"/>
      <c r="AI191" s="119"/>
      <c r="AJ191" s="47"/>
      <c r="AK191" s="47"/>
    </row>
    <row r="192" spans="1:37" ht="12.75" customHeight="1">
      <c r="A192" s="77"/>
      <c r="B192" s="136"/>
      <c r="C192" s="137"/>
      <c r="D192" s="77"/>
      <c r="E192" s="77"/>
      <c r="F192" s="137"/>
      <c r="G192" s="47"/>
      <c r="H192" s="47"/>
      <c r="I192" s="122" t="s">
        <v>270</v>
      </c>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90"/>
      <c r="AH192" s="90"/>
      <c r="AI192" s="124"/>
      <c r="AJ192" s="47"/>
      <c r="AK192" s="47"/>
    </row>
    <row r="193" spans="1:37" ht="9.75" customHeight="1">
      <c r="A193" s="77"/>
      <c r="B193" s="136"/>
      <c r="C193" s="137"/>
      <c r="D193" s="77"/>
      <c r="E193" s="77"/>
      <c r="F193" s="137"/>
      <c r="G193" s="77"/>
      <c r="H193" s="77"/>
      <c r="I193" s="77"/>
      <c r="J193" s="77"/>
      <c r="K193" s="77"/>
      <c r="L193" s="47"/>
      <c r="M193" s="47"/>
      <c r="N193" s="47"/>
      <c r="O193" s="47"/>
      <c r="P193" s="47"/>
      <c r="Q193" s="47"/>
      <c r="R193" s="47"/>
      <c r="S193" s="47"/>
      <c r="T193" s="47"/>
      <c r="U193" s="47"/>
      <c r="V193" s="47"/>
      <c r="W193" s="47"/>
      <c r="X193" s="47"/>
      <c r="Y193" s="47"/>
      <c r="Z193" s="47"/>
      <c r="AA193" s="47"/>
      <c r="AB193" s="47"/>
      <c r="AC193" s="47"/>
      <c r="AD193" s="47"/>
      <c r="AE193" s="47"/>
      <c r="AF193" s="47"/>
      <c r="AG193" s="90"/>
      <c r="AH193" s="90"/>
      <c r="AI193" s="124"/>
      <c r="AJ193" s="47"/>
      <c r="AK193" s="47"/>
    </row>
    <row r="194" spans="1:37" ht="15" customHeight="1">
      <c r="A194" s="77"/>
      <c r="B194" s="136"/>
      <c r="C194" s="77"/>
      <c r="D194" s="47"/>
      <c r="E194" s="138" t="s">
        <v>15</v>
      </c>
      <c r="F194" s="47"/>
      <c r="G194" s="47"/>
      <c r="H194" s="47"/>
      <c r="I194" s="77"/>
      <c r="J194" s="77"/>
      <c r="K194" s="77"/>
      <c r="L194" s="47"/>
      <c r="M194" s="47"/>
      <c r="N194" s="47"/>
      <c r="O194" s="47"/>
      <c r="P194" s="47"/>
      <c r="Q194" s="47"/>
      <c r="R194" s="47"/>
      <c r="S194" s="47"/>
      <c r="T194" s="47"/>
      <c r="U194" s="47"/>
      <c r="V194" s="47"/>
      <c r="W194" s="47"/>
      <c r="X194" s="47"/>
      <c r="Y194" s="47"/>
      <c r="Z194" s="47"/>
      <c r="AA194" s="47"/>
      <c r="AB194" s="47"/>
      <c r="AC194" s="47"/>
      <c r="AD194" s="47"/>
      <c r="AE194" s="47"/>
      <c r="AF194" s="47"/>
      <c r="AG194" s="90"/>
      <c r="AH194" s="90"/>
      <c r="AI194" s="124"/>
      <c r="AJ194" s="47"/>
      <c r="AK194" s="47"/>
    </row>
    <row r="195" spans="1:37" ht="9" customHeight="1" thickBot="1">
      <c r="A195" s="77"/>
      <c r="B195" s="139"/>
      <c r="C195" s="140"/>
      <c r="D195" s="140"/>
      <c r="E195" s="140"/>
      <c r="F195" s="140"/>
      <c r="G195" s="140"/>
      <c r="H195" s="140"/>
      <c r="I195" s="140"/>
      <c r="J195" s="140"/>
      <c r="K195" s="140"/>
      <c r="L195" s="140"/>
      <c r="M195" s="140"/>
      <c r="N195" s="140"/>
      <c r="O195" s="140"/>
      <c r="P195" s="140"/>
      <c r="Q195" s="140"/>
      <c r="R195" s="140"/>
      <c r="S195" s="140"/>
      <c r="T195" s="140"/>
      <c r="U195" s="140"/>
      <c r="V195" s="140"/>
      <c r="W195" s="140"/>
      <c r="X195" s="140"/>
      <c r="Y195" s="140"/>
      <c r="Z195" s="140"/>
      <c r="AA195" s="140"/>
      <c r="AB195" s="140"/>
      <c r="AC195" s="140"/>
      <c r="AD195" s="140"/>
      <c r="AE195" s="140"/>
      <c r="AF195" s="140"/>
      <c r="AG195" s="141"/>
      <c r="AH195" s="141"/>
      <c r="AI195" s="142"/>
      <c r="AJ195" s="47"/>
      <c r="AK195" s="47"/>
    </row>
    <row r="196" spans="1:37" ht="12.75" customHeight="1" thickBot="1">
      <c r="A196" s="77"/>
      <c r="B196" s="143"/>
      <c r="C196" s="144"/>
      <c r="D196" s="144"/>
      <c r="E196" s="144"/>
      <c r="F196" s="144"/>
      <c r="G196" s="144"/>
      <c r="H196" s="144"/>
      <c r="I196" s="144"/>
      <c r="J196" s="144"/>
      <c r="K196" s="144"/>
      <c r="L196" s="144"/>
      <c r="M196" s="144"/>
      <c r="N196" s="144"/>
      <c r="O196" s="144"/>
      <c r="P196" s="144"/>
      <c r="Q196" s="144"/>
      <c r="R196" s="144"/>
      <c r="S196" s="144"/>
      <c r="T196" s="144"/>
      <c r="U196" s="144"/>
      <c r="V196" s="144"/>
      <c r="W196" s="144"/>
      <c r="X196" s="144"/>
      <c r="Y196" s="144"/>
      <c r="Z196" s="144"/>
      <c r="AA196" s="144"/>
      <c r="AB196" s="144"/>
      <c r="AC196" s="144"/>
      <c r="AD196" s="144"/>
      <c r="AE196" s="144"/>
      <c r="AF196" s="144"/>
      <c r="AG196" s="118"/>
      <c r="AH196" s="118"/>
      <c r="AI196" s="118"/>
      <c r="AJ196" s="47"/>
      <c r="AK196" s="47"/>
    </row>
    <row r="197" spans="1:37" ht="15" customHeight="1">
      <c r="A197" s="77"/>
      <c r="B197" s="47"/>
      <c r="C197" s="996" t="s">
        <v>277</v>
      </c>
      <c r="D197" s="1024" t="s">
        <v>283</v>
      </c>
      <c r="E197" s="1024"/>
      <c r="F197" s="1024"/>
      <c r="G197" s="1024"/>
      <c r="H197" s="1024"/>
      <c r="I197" s="1024"/>
      <c r="J197" s="1024"/>
      <c r="K197" s="1024"/>
      <c r="L197" s="1024"/>
      <c r="M197" s="1024"/>
      <c r="N197" s="1024"/>
      <c r="O197" s="1024"/>
      <c r="P197" s="1024"/>
      <c r="Q197" s="1024"/>
      <c r="R197" s="1024"/>
      <c r="S197" s="1024"/>
      <c r="T197" s="1024"/>
      <c r="U197" s="1024"/>
      <c r="V197" s="1024"/>
      <c r="W197" s="1024"/>
      <c r="X197" s="1024"/>
      <c r="Y197" s="1024"/>
      <c r="Z197" s="1024"/>
      <c r="AA197" s="1024"/>
      <c r="AB197" s="1024"/>
      <c r="AC197" s="1024"/>
      <c r="AD197" s="1024"/>
      <c r="AE197" s="1024"/>
      <c r="AF197" s="1024"/>
      <c r="AG197" s="1024"/>
      <c r="AH197" s="1025"/>
      <c r="AI197" s="90"/>
      <c r="AJ197" s="47"/>
      <c r="AK197" s="47"/>
    </row>
    <row r="198" spans="1:37" ht="15" customHeight="1">
      <c r="A198" s="77"/>
      <c r="B198" s="47"/>
      <c r="C198" s="997"/>
      <c r="D198" s="1026"/>
      <c r="E198" s="1026"/>
      <c r="F198" s="1026"/>
      <c r="G198" s="1026"/>
      <c r="H198" s="1026"/>
      <c r="I198" s="1026"/>
      <c r="J198" s="1026"/>
      <c r="K198" s="1026"/>
      <c r="L198" s="1026"/>
      <c r="M198" s="1026"/>
      <c r="N198" s="1026"/>
      <c r="O198" s="1026"/>
      <c r="P198" s="1026"/>
      <c r="Q198" s="1026"/>
      <c r="R198" s="1026"/>
      <c r="S198" s="1026"/>
      <c r="T198" s="1026"/>
      <c r="U198" s="1026"/>
      <c r="V198" s="1026"/>
      <c r="W198" s="1026"/>
      <c r="X198" s="1026"/>
      <c r="Y198" s="1026"/>
      <c r="Z198" s="1026"/>
      <c r="AA198" s="1026"/>
      <c r="AB198" s="1026"/>
      <c r="AC198" s="1026"/>
      <c r="AD198" s="1026"/>
      <c r="AE198" s="1026"/>
      <c r="AF198" s="1026"/>
      <c r="AG198" s="1026"/>
      <c r="AH198" s="1027"/>
      <c r="AI198" s="90"/>
      <c r="AJ198" s="47"/>
      <c r="AK198" s="47"/>
    </row>
    <row r="199" spans="1:37" ht="15" customHeight="1">
      <c r="A199" s="47"/>
      <c r="B199" s="47"/>
      <c r="C199" s="169"/>
      <c r="D199" s="1026"/>
      <c r="E199" s="1026"/>
      <c r="F199" s="1026"/>
      <c r="G199" s="1026"/>
      <c r="H199" s="1026"/>
      <c r="I199" s="1026"/>
      <c r="J199" s="1026"/>
      <c r="K199" s="1026"/>
      <c r="L199" s="1026"/>
      <c r="M199" s="1026"/>
      <c r="N199" s="1026"/>
      <c r="O199" s="1026"/>
      <c r="P199" s="1026"/>
      <c r="Q199" s="1026"/>
      <c r="R199" s="1026"/>
      <c r="S199" s="1026"/>
      <c r="T199" s="1026"/>
      <c r="U199" s="1026"/>
      <c r="V199" s="1026"/>
      <c r="W199" s="1026"/>
      <c r="X199" s="1026"/>
      <c r="Y199" s="1026"/>
      <c r="Z199" s="1026"/>
      <c r="AA199" s="1026"/>
      <c r="AB199" s="1026"/>
      <c r="AC199" s="1026"/>
      <c r="AD199" s="1026"/>
      <c r="AE199" s="1026"/>
      <c r="AF199" s="1026"/>
      <c r="AG199" s="1026"/>
      <c r="AH199" s="1027"/>
      <c r="AI199" s="90"/>
      <c r="AJ199" s="47"/>
      <c r="AK199" s="47"/>
    </row>
    <row r="200" spans="1:37" ht="15" customHeight="1">
      <c r="A200" s="47"/>
      <c r="B200" s="47"/>
      <c r="C200" s="1075" t="s">
        <v>277</v>
      </c>
      <c r="D200" s="1040" t="s">
        <v>133</v>
      </c>
      <c r="E200" s="1040"/>
      <c r="F200" s="1040"/>
      <c r="G200" s="1040"/>
      <c r="H200" s="1040"/>
      <c r="I200" s="1040"/>
      <c r="J200" s="1040"/>
      <c r="K200" s="1040"/>
      <c r="L200" s="1040"/>
      <c r="M200" s="1040"/>
      <c r="N200" s="1040"/>
      <c r="O200" s="1040"/>
      <c r="P200" s="1040"/>
      <c r="Q200" s="1040"/>
      <c r="R200" s="1040"/>
      <c r="S200" s="1040"/>
      <c r="T200" s="1040"/>
      <c r="U200" s="1040"/>
      <c r="V200" s="1040"/>
      <c r="W200" s="1040"/>
      <c r="X200" s="1040"/>
      <c r="Y200" s="1040"/>
      <c r="Z200" s="1040"/>
      <c r="AA200" s="1040"/>
      <c r="AB200" s="1040"/>
      <c r="AC200" s="1040"/>
      <c r="AD200" s="1040"/>
      <c r="AE200" s="1040"/>
      <c r="AF200" s="1040"/>
      <c r="AG200" s="1040"/>
      <c r="AH200" s="1041"/>
      <c r="AI200" s="90"/>
      <c r="AJ200" s="47"/>
      <c r="AK200" s="47"/>
    </row>
    <row r="201" spans="1:37" ht="15" customHeight="1" thickBot="1">
      <c r="A201" s="47"/>
      <c r="B201" s="47"/>
      <c r="C201" s="1076"/>
      <c r="D201" s="1042"/>
      <c r="E201" s="1042"/>
      <c r="F201" s="1042"/>
      <c r="G201" s="1042"/>
      <c r="H201" s="1042"/>
      <c r="I201" s="1042"/>
      <c r="J201" s="1042"/>
      <c r="K201" s="1042"/>
      <c r="L201" s="1042"/>
      <c r="M201" s="1042"/>
      <c r="N201" s="1042"/>
      <c r="O201" s="1042"/>
      <c r="P201" s="1042"/>
      <c r="Q201" s="1042"/>
      <c r="R201" s="1042"/>
      <c r="S201" s="1042"/>
      <c r="T201" s="1042"/>
      <c r="U201" s="1042"/>
      <c r="V201" s="1042"/>
      <c r="W201" s="1042"/>
      <c r="X201" s="1042"/>
      <c r="Y201" s="1042"/>
      <c r="Z201" s="1042"/>
      <c r="AA201" s="1042"/>
      <c r="AB201" s="1042"/>
      <c r="AC201" s="1042"/>
      <c r="AD201" s="1042"/>
      <c r="AE201" s="1042"/>
      <c r="AF201" s="1042"/>
      <c r="AG201" s="1042"/>
      <c r="AH201" s="1043"/>
      <c r="AI201" s="90"/>
      <c r="AJ201" s="47"/>
      <c r="AK201" s="47"/>
    </row>
    <row r="202" spans="1:37" s="20" customFormat="1" ht="17.100000000000001" customHeight="1" thickBot="1">
      <c r="A202" s="96"/>
      <c r="B202" s="163"/>
      <c r="C202" s="164"/>
      <c r="D202" s="164"/>
      <c r="E202" s="164"/>
      <c r="F202" s="164"/>
      <c r="G202" s="164"/>
      <c r="H202" s="164"/>
      <c r="I202" s="164"/>
      <c r="J202" s="164"/>
      <c r="K202" s="164"/>
      <c r="L202" s="165"/>
      <c r="M202" s="165"/>
      <c r="N202" s="165"/>
      <c r="O202" s="165"/>
      <c r="P202" s="165"/>
      <c r="Q202" s="165"/>
      <c r="R202" s="165"/>
      <c r="S202" s="165"/>
      <c r="T202" s="165"/>
      <c r="U202" s="165"/>
      <c r="V202" s="165"/>
      <c r="W202" s="165"/>
      <c r="X202" s="165"/>
      <c r="Y202" s="165"/>
      <c r="Z202" s="165"/>
      <c r="AA202" s="165"/>
      <c r="AB202" s="165"/>
      <c r="AC202" s="165"/>
      <c r="AD202" s="165"/>
      <c r="AE202" s="165"/>
      <c r="AF202" s="165"/>
      <c r="AG202" s="90"/>
      <c r="AH202" s="90"/>
      <c r="AI202" s="90"/>
      <c r="AJ202" s="165"/>
      <c r="AK202" s="165"/>
    </row>
    <row r="203" spans="1:37" s="34" customFormat="1" ht="20.100000000000001" customHeight="1">
      <c r="A203" s="96"/>
      <c r="B203" s="1073" t="s">
        <v>284</v>
      </c>
      <c r="C203" s="931" t="s">
        <v>285</v>
      </c>
      <c r="D203" s="931"/>
      <c r="E203" s="931"/>
      <c r="F203" s="931"/>
      <c r="G203" s="931"/>
      <c r="H203" s="931"/>
      <c r="I203" s="931"/>
      <c r="J203" s="931"/>
      <c r="K203" s="931"/>
      <c r="L203" s="931"/>
      <c r="M203" s="931"/>
      <c r="N203" s="931"/>
      <c r="O203" s="931"/>
      <c r="P203" s="931"/>
      <c r="Q203" s="931"/>
      <c r="R203" s="931"/>
      <c r="S203" s="931"/>
      <c r="T203" s="931"/>
      <c r="U203" s="931"/>
      <c r="V203" s="931"/>
      <c r="W203" s="931"/>
      <c r="X203" s="931"/>
      <c r="Y203" s="931"/>
      <c r="Z203" s="931"/>
      <c r="AA203" s="931"/>
      <c r="AB203" s="931"/>
      <c r="AC203" s="931"/>
      <c r="AD203" s="931"/>
      <c r="AE203" s="931"/>
      <c r="AF203" s="931"/>
      <c r="AG203" s="931"/>
      <c r="AH203" s="931"/>
      <c r="AI203" s="932"/>
      <c r="AJ203" s="47"/>
      <c r="AK203" s="47"/>
    </row>
    <row r="204" spans="1:37" s="34" customFormat="1" ht="20.100000000000001" customHeight="1">
      <c r="A204" s="96"/>
      <c r="B204" s="1074"/>
      <c r="C204" s="855"/>
      <c r="D204" s="855"/>
      <c r="E204" s="855"/>
      <c r="F204" s="855"/>
      <c r="G204" s="855"/>
      <c r="H204" s="855"/>
      <c r="I204" s="855"/>
      <c r="J204" s="855"/>
      <c r="K204" s="855"/>
      <c r="L204" s="855"/>
      <c r="M204" s="855"/>
      <c r="N204" s="855"/>
      <c r="O204" s="855"/>
      <c r="P204" s="855"/>
      <c r="Q204" s="855"/>
      <c r="R204" s="855"/>
      <c r="S204" s="855"/>
      <c r="T204" s="855"/>
      <c r="U204" s="855"/>
      <c r="V204" s="855"/>
      <c r="W204" s="855"/>
      <c r="X204" s="855"/>
      <c r="Y204" s="855"/>
      <c r="Z204" s="855"/>
      <c r="AA204" s="855"/>
      <c r="AB204" s="855"/>
      <c r="AC204" s="855"/>
      <c r="AD204" s="855"/>
      <c r="AE204" s="855"/>
      <c r="AF204" s="855"/>
      <c r="AG204" s="855"/>
      <c r="AH204" s="855"/>
      <c r="AI204" s="933"/>
      <c r="AJ204" s="47"/>
      <c r="AK204" s="47"/>
    </row>
    <row r="205" spans="1:37" ht="20.100000000000001" customHeight="1">
      <c r="A205" s="96"/>
      <c r="B205" s="120"/>
      <c r="C205" s="121"/>
      <c r="D205" s="121"/>
      <c r="E205" s="121"/>
      <c r="F205" s="121"/>
      <c r="G205" s="121"/>
      <c r="H205" s="121"/>
      <c r="I205" s="121"/>
      <c r="J205" s="121"/>
      <c r="K205" s="121"/>
      <c r="L205" s="122"/>
      <c r="M205" s="122"/>
      <c r="N205" s="122"/>
      <c r="O205" s="122"/>
      <c r="P205" s="122"/>
      <c r="Q205" s="122"/>
      <c r="R205" s="122" t="s">
        <v>266</v>
      </c>
      <c r="S205" s="122"/>
      <c r="T205" s="123"/>
      <c r="U205" s="123"/>
      <c r="V205" s="123"/>
      <c r="W205" s="123"/>
      <c r="X205" s="123"/>
      <c r="Y205" s="123"/>
      <c r="Z205" s="123"/>
      <c r="AA205" s="123"/>
      <c r="AB205" s="123"/>
      <c r="AC205" s="123"/>
      <c r="AD205" s="123"/>
      <c r="AE205" s="123"/>
      <c r="AF205" s="123"/>
      <c r="AG205" s="62"/>
      <c r="AH205" s="90"/>
      <c r="AI205" s="124"/>
      <c r="AJ205" s="47"/>
      <c r="AK205" s="47"/>
    </row>
    <row r="206" spans="1:37" s="34" customFormat="1" ht="20.100000000000001" customHeight="1">
      <c r="A206" s="96"/>
      <c r="B206" s="170" t="s">
        <v>388</v>
      </c>
      <c r="C206" s="855" t="s">
        <v>286</v>
      </c>
      <c r="D206" s="855"/>
      <c r="E206" s="855"/>
      <c r="F206" s="855"/>
      <c r="G206" s="855"/>
      <c r="H206" s="855"/>
      <c r="I206" s="855"/>
      <c r="J206" s="855"/>
      <c r="K206" s="855"/>
      <c r="L206" s="855"/>
      <c r="M206" s="855"/>
      <c r="N206" s="855"/>
      <c r="O206" s="855"/>
      <c r="P206" s="855"/>
      <c r="Q206" s="855"/>
      <c r="R206" s="855"/>
      <c r="S206" s="855"/>
      <c r="T206" s="855"/>
      <c r="U206" s="855"/>
      <c r="V206" s="855"/>
      <c r="W206" s="855"/>
      <c r="X206" s="855"/>
      <c r="Y206" s="855"/>
      <c r="Z206" s="855"/>
      <c r="AA206" s="855"/>
      <c r="AB206" s="855"/>
      <c r="AC206" s="855"/>
      <c r="AD206" s="855"/>
      <c r="AE206" s="855"/>
      <c r="AF206" s="855"/>
      <c r="AG206" s="855"/>
      <c r="AH206" s="855"/>
      <c r="AI206" s="933"/>
      <c r="AJ206" s="47"/>
      <c r="AK206" s="47"/>
    </row>
    <row r="207" spans="1:37" ht="20.100000000000001" customHeight="1">
      <c r="A207" s="77"/>
      <c r="B207" s="126"/>
      <c r="C207" s="108"/>
      <c r="D207" s="108"/>
      <c r="E207" s="108"/>
      <c r="F207" s="108"/>
      <c r="G207" s="108"/>
      <c r="H207" s="108"/>
      <c r="I207" s="108"/>
      <c r="J207" s="108"/>
      <c r="K207" s="108"/>
      <c r="L207" s="108"/>
      <c r="M207" s="108"/>
      <c r="N207" s="108"/>
      <c r="O207" s="108"/>
      <c r="P207" s="108"/>
      <c r="Q207" s="108"/>
      <c r="R207" s="122" t="s">
        <v>266</v>
      </c>
      <c r="S207" s="122"/>
      <c r="T207" s="123"/>
      <c r="U207" s="123"/>
      <c r="V207" s="123"/>
      <c r="W207" s="123"/>
      <c r="X207" s="123"/>
      <c r="Y207" s="123"/>
      <c r="Z207" s="123"/>
      <c r="AA207" s="123"/>
      <c r="AB207" s="123"/>
      <c r="AC207" s="123"/>
      <c r="AD207" s="123"/>
      <c r="AE207" s="123"/>
      <c r="AF207" s="123"/>
      <c r="AG207" s="62"/>
      <c r="AH207" s="90"/>
      <c r="AI207" s="124"/>
      <c r="AJ207" s="47"/>
      <c r="AK207" s="47"/>
    </row>
    <row r="208" spans="1:37" ht="9.75" customHeight="1" thickBot="1">
      <c r="A208" s="77"/>
      <c r="B208" s="127"/>
      <c r="C208" s="128"/>
      <c r="D208" s="128"/>
      <c r="E208" s="128"/>
      <c r="F208" s="128"/>
      <c r="G208" s="128"/>
      <c r="H208" s="128"/>
      <c r="I208" s="128"/>
      <c r="J208" s="128"/>
      <c r="K208" s="128"/>
      <c r="L208" s="129"/>
      <c r="M208" s="129"/>
      <c r="N208" s="129"/>
      <c r="O208" s="129"/>
      <c r="P208" s="129"/>
      <c r="Q208" s="129"/>
      <c r="R208" s="129"/>
      <c r="S208" s="129"/>
      <c r="T208" s="129"/>
      <c r="U208" s="129"/>
      <c r="V208" s="129"/>
      <c r="W208" s="129"/>
      <c r="X208" s="129"/>
      <c r="Y208" s="129"/>
      <c r="Z208" s="129"/>
      <c r="AA208" s="129"/>
      <c r="AB208" s="129"/>
      <c r="AC208" s="129"/>
      <c r="AD208" s="129"/>
      <c r="AE208" s="129"/>
      <c r="AF208" s="129"/>
      <c r="AG208" s="130"/>
      <c r="AH208" s="130"/>
      <c r="AI208" s="131"/>
      <c r="AJ208" s="47"/>
      <c r="AK208" s="47"/>
    </row>
    <row r="209" spans="1:37" ht="15.75" customHeight="1" thickBot="1">
      <c r="A209" s="96"/>
      <c r="B209" s="77"/>
      <c r="C209" s="77"/>
      <c r="D209" s="77"/>
      <c r="E209" s="77"/>
      <c r="F209" s="77"/>
      <c r="G209" s="77"/>
      <c r="H209" s="77"/>
      <c r="I209" s="77"/>
      <c r="J209" s="77"/>
      <c r="K209" s="77"/>
      <c r="L209" s="47"/>
      <c r="M209" s="47"/>
      <c r="N209" s="47"/>
      <c r="O209" s="47"/>
      <c r="P209" s="47"/>
      <c r="Q209" s="47"/>
      <c r="R209" s="47"/>
      <c r="S209" s="47"/>
      <c r="T209" s="47"/>
      <c r="U209" s="47"/>
      <c r="V209" s="47"/>
      <c r="W209" s="47"/>
      <c r="X209" s="47"/>
      <c r="Y209" s="47"/>
      <c r="Z209" s="47"/>
      <c r="AA209" s="47"/>
      <c r="AB209" s="47"/>
      <c r="AC209" s="47"/>
      <c r="AD209" s="47"/>
      <c r="AE209" s="47"/>
      <c r="AF209" s="47"/>
      <c r="AG209" s="90"/>
      <c r="AH209" s="90"/>
      <c r="AI209" s="90"/>
      <c r="AJ209" s="47"/>
      <c r="AK209" s="47"/>
    </row>
    <row r="210" spans="1:37" ht="9" customHeight="1">
      <c r="A210" s="77"/>
      <c r="B210" s="132"/>
      <c r="C210" s="133"/>
      <c r="D210" s="134"/>
      <c r="E210" s="134"/>
      <c r="F210" s="134"/>
      <c r="G210" s="134"/>
      <c r="H210" s="134"/>
      <c r="I210" s="134"/>
      <c r="J210" s="134"/>
      <c r="K210" s="134"/>
      <c r="L210" s="135"/>
      <c r="M210" s="135"/>
      <c r="N210" s="135"/>
      <c r="O210" s="135"/>
      <c r="P210" s="135"/>
      <c r="Q210" s="135"/>
      <c r="R210" s="135"/>
      <c r="S210" s="135"/>
      <c r="T210" s="135"/>
      <c r="U210" s="135"/>
      <c r="V210" s="135"/>
      <c r="W210" s="135"/>
      <c r="X210" s="135"/>
      <c r="Y210" s="135"/>
      <c r="Z210" s="135"/>
      <c r="AA210" s="135"/>
      <c r="AB210" s="135"/>
      <c r="AC210" s="135"/>
      <c r="AD210" s="135"/>
      <c r="AE210" s="135"/>
      <c r="AF210" s="135"/>
      <c r="AG210" s="118"/>
      <c r="AH210" s="118"/>
      <c r="AI210" s="119"/>
      <c r="AJ210" s="47"/>
      <c r="AK210" s="47"/>
    </row>
    <row r="211" spans="1:37" ht="12.75" customHeight="1">
      <c r="A211" s="77"/>
      <c r="B211" s="136"/>
      <c r="C211" s="137"/>
      <c r="D211" s="77"/>
      <c r="E211" s="77"/>
      <c r="F211" s="137"/>
      <c r="G211" s="47"/>
      <c r="H211" s="47"/>
      <c r="I211" s="122" t="s">
        <v>270</v>
      </c>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90"/>
      <c r="AH211" s="90"/>
      <c r="AI211" s="124"/>
      <c r="AJ211" s="47"/>
      <c r="AK211" s="47"/>
    </row>
    <row r="212" spans="1:37" ht="12.75" customHeight="1">
      <c r="A212" s="77"/>
      <c r="B212" s="136"/>
      <c r="C212" s="137"/>
      <c r="D212" s="77"/>
      <c r="E212" s="77"/>
      <c r="F212" s="137"/>
      <c r="G212" s="77"/>
      <c r="H212" s="77"/>
      <c r="I212" s="77"/>
      <c r="J212" s="77"/>
      <c r="K212" s="77"/>
      <c r="L212" s="47"/>
      <c r="M212" s="47"/>
      <c r="N212" s="47"/>
      <c r="O212" s="47"/>
      <c r="P212" s="47"/>
      <c r="Q212" s="47"/>
      <c r="R212" s="47"/>
      <c r="S212" s="47"/>
      <c r="T212" s="47"/>
      <c r="U212" s="47"/>
      <c r="V212" s="47"/>
      <c r="W212" s="47"/>
      <c r="X212" s="47"/>
      <c r="Y212" s="47"/>
      <c r="Z212" s="47"/>
      <c r="AA212" s="47"/>
      <c r="AB212" s="47"/>
      <c r="AC212" s="47"/>
      <c r="AD212" s="47"/>
      <c r="AE212" s="47"/>
      <c r="AF212" s="47"/>
      <c r="AG212" s="90"/>
      <c r="AH212" s="90"/>
      <c r="AI212" s="124"/>
      <c r="AJ212" s="47"/>
      <c r="AK212" s="47"/>
    </row>
    <row r="213" spans="1:37" ht="12.75" customHeight="1">
      <c r="A213" s="77"/>
      <c r="B213" s="136"/>
      <c r="C213" s="77"/>
      <c r="D213" s="47"/>
      <c r="E213" s="138" t="s">
        <v>287</v>
      </c>
      <c r="F213" s="47"/>
      <c r="G213" s="47"/>
      <c r="H213" s="47"/>
      <c r="I213" s="77"/>
      <c r="J213" s="77"/>
      <c r="K213" s="77"/>
      <c r="L213" s="47"/>
      <c r="M213" s="47"/>
      <c r="N213" s="47"/>
      <c r="O213" s="47"/>
      <c r="P213" s="47"/>
      <c r="Q213" s="47"/>
      <c r="R213" s="47"/>
      <c r="S213" s="47"/>
      <c r="T213" s="47"/>
      <c r="U213" s="47"/>
      <c r="V213" s="47"/>
      <c r="W213" s="47"/>
      <c r="X213" s="47"/>
      <c r="Y213" s="47"/>
      <c r="Z213" s="47"/>
      <c r="AA213" s="47"/>
      <c r="AB213" s="47"/>
      <c r="AC213" s="47"/>
      <c r="AD213" s="47"/>
      <c r="AE213" s="47"/>
      <c r="AF213" s="47"/>
      <c r="AG213" s="90"/>
      <c r="AH213" s="90"/>
      <c r="AI213" s="124"/>
      <c r="AJ213" s="47"/>
      <c r="AK213" s="47"/>
    </row>
    <row r="214" spans="1:37" ht="8.25" customHeight="1" thickBot="1">
      <c r="A214" s="77"/>
      <c r="B214" s="139"/>
      <c r="C214" s="140"/>
      <c r="D214" s="140"/>
      <c r="E214" s="140"/>
      <c r="F214" s="140"/>
      <c r="G214" s="140"/>
      <c r="H214" s="140"/>
      <c r="I214" s="140"/>
      <c r="J214" s="140"/>
      <c r="K214" s="140"/>
      <c r="L214" s="140"/>
      <c r="M214" s="140"/>
      <c r="N214" s="140"/>
      <c r="O214" s="140"/>
      <c r="P214" s="140"/>
      <c r="Q214" s="140"/>
      <c r="R214" s="140"/>
      <c r="S214" s="140"/>
      <c r="T214" s="140"/>
      <c r="U214" s="140"/>
      <c r="V214" s="140"/>
      <c r="W214" s="140"/>
      <c r="X214" s="140"/>
      <c r="Y214" s="140"/>
      <c r="Z214" s="140"/>
      <c r="AA214" s="140"/>
      <c r="AB214" s="140"/>
      <c r="AC214" s="140"/>
      <c r="AD214" s="140"/>
      <c r="AE214" s="140"/>
      <c r="AF214" s="140"/>
      <c r="AG214" s="141"/>
      <c r="AH214" s="141"/>
      <c r="AI214" s="142"/>
      <c r="AJ214" s="47"/>
      <c r="AK214" s="47"/>
    </row>
    <row r="215" spans="1:37" ht="12.75" customHeight="1" thickBot="1">
      <c r="A215" s="77"/>
      <c r="B215" s="143"/>
      <c r="C215" s="144"/>
      <c r="D215" s="144"/>
      <c r="E215" s="144"/>
      <c r="F215" s="144"/>
      <c r="G215" s="144"/>
      <c r="H215" s="144"/>
      <c r="I215" s="144"/>
      <c r="J215" s="144"/>
      <c r="K215" s="144"/>
      <c r="L215" s="144"/>
      <c r="M215" s="144"/>
      <c r="N215" s="144"/>
      <c r="O215" s="144"/>
      <c r="P215" s="144"/>
      <c r="Q215" s="144"/>
      <c r="R215" s="144"/>
      <c r="S215" s="144"/>
      <c r="T215" s="144"/>
      <c r="U215" s="144"/>
      <c r="V215" s="144"/>
      <c r="W215" s="144"/>
      <c r="X215" s="144"/>
      <c r="Y215" s="144"/>
      <c r="Z215" s="144"/>
      <c r="AA215" s="144"/>
      <c r="AB215" s="144"/>
      <c r="AC215" s="144"/>
      <c r="AD215" s="144"/>
      <c r="AE215" s="144"/>
      <c r="AF215" s="144"/>
      <c r="AG215" s="118"/>
      <c r="AH215" s="118"/>
      <c r="AI215" s="118"/>
      <c r="AJ215" s="47"/>
      <c r="AK215" s="47"/>
    </row>
    <row r="216" spans="1:37" ht="15" customHeight="1">
      <c r="A216" s="77"/>
      <c r="B216" s="47"/>
      <c r="C216" s="171" t="s">
        <v>277</v>
      </c>
      <c r="D216" s="1024" t="s">
        <v>288</v>
      </c>
      <c r="E216" s="1024"/>
      <c r="F216" s="1024"/>
      <c r="G216" s="1024"/>
      <c r="H216" s="1024"/>
      <c r="I216" s="1024"/>
      <c r="J216" s="1024"/>
      <c r="K216" s="1024"/>
      <c r="L216" s="1024"/>
      <c r="M216" s="1024"/>
      <c r="N216" s="1024"/>
      <c r="O216" s="1024"/>
      <c r="P216" s="1024"/>
      <c r="Q216" s="1024"/>
      <c r="R216" s="1024"/>
      <c r="S216" s="1024"/>
      <c r="T216" s="1024"/>
      <c r="U216" s="1024"/>
      <c r="V216" s="1024"/>
      <c r="W216" s="1024"/>
      <c r="X216" s="1024"/>
      <c r="Y216" s="1024"/>
      <c r="Z216" s="1024"/>
      <c r="AA216" s="1024"/>
      <c r="AB216" s="1024"/>
      <c r="AC216" s="1024"/>
      <c r="AD216" s="1024"/>
      <c r="AE216" s="1024"/>
      <c r="AF216" s="1024"/>
      <c r="AG216" s="1024"/>
      <c r="AH216" s="1025"/>
      <c r="AI216" s="90"/>
      <c r="AJ216" s="47"/>
      <c r="AK216" s="47"/>
    </row>
    <row r="217" spans="1:37" ht="15" customHeight="1">
      <c r="A217" s="77"/>
      <c r="B217" s="47"/>
      <c r="C217" s="169"/>
      <c r="D217" s="1026"/>
      <c r="E217" s="1026"/>
      <c r="F217" s="1026"/>
      <c r="G217" s="1026"/>
      <c r="H217" s="1026"/>
      <c r="I217" s="1026"/>
      <c r="J217" s="1026"/>
      <c r="K217" s="1026"/>
      <c r="L217" s="1026"/>
      <c r="M217" s="1026"/>
      <c r="N217" s="1026"/>
      <c r="O217" s="1026"/>
      <c r="P217" s="1026"/>
      <c r="Q217" s="1026"/>
      <c r="R217" s="1026"/>
      <c r="S217" s="1026"/>
      <c r="T217" s="1026"/>
      <c r="U217" s="1026"/>
      <c r="V217" s="1026"/>
      <c r="W217" s="1026"/>
      <c r="X217" s="1026"/>
      <c r="Y217" s="1026"/>
      <c r="Z217" s="1026"/>
      <c r="AA217" s="1026"/>
      <c r="AB217" s="1026"/>
      <c r="AC217" s="1026"/>
      <c r="AD217" s="1026"/>
      <c r="AE217" s="1026"/>
      <c r="AF217" s="1026"/>
      <c r="AG217" s="1026"/>
      <c r="AH217" s="1027"/>
      <c r="AI217" s="90"/>
      <c r="AJ217" s="47"/>
      <c r="AK217" s="47"/>
    </row>
    <row r="218" spans="1:37" ht="15" customHeight="1" thickBot="1">
      <c r="A218" s="77"/>
      <c r="B218" s="47"/>
      <c r="C218" s="153"/>
      <c r="D218" s="1028"/>
      <c r="E218" s="1028"/>
      <c r="F218" s="1028"/>
      <c r="G218" s="1028"/>
      <c r="H218" s="1028"/>
      <c r="I218" s="1028"/>
      <c r="J218" s="1028"/>
      <c r="K218" s="1028"/>
      <c r="L218" s="1028"/>
      <c r="M218" s="1028"/>
      <c r="N218" s="1028"/>
      <c r="O218" s="1028"/>
      <c r="P218" s="1028"/>
      <c r="Q218" s="1028"/>
      <c r="R218" s="1028"/>
      <c r="S218" s="1028"/>
      <c r="T218" s="1028"/>
      <c r="U218" s="1028"/>
      <c r="V218" s="1028"/>
      <c r="W218" s="1028"/>
      <c r="X218" s="1028"/>
      <c r="Y218" s="1028"/>
      <c r="Z218" s="1028"/>
      <c r="AA218" s="1028"/>
      <c r="AB218" s="1028"/>
      <c r="AC218" s="1028"/>
      <c r="AD218" s="1028"/>
      <c r="AE218" s="1028"/>
      <c r="AF218" s="1028"/>
      <c r="AG218" s="1028"/>
      <c r="AH218" s="1029"/>
      <c r="AI218" s="90"/>
      <c r="AJ218" s="47"/>
      <c r="AK218" s="47"/>
    </row>
    <row r="219" spans="1:37" s="21" customFormat="1" ht="12.95" customHeight="1">
      <c r="A219" s="172"/>
      <c r="B219" s="103"/>
      <c r="C219" s="148"/>
      <c r="D219" s="148"/>
      <c r="E219" s="148"/>
      <c r="F219" s="148"/>
      <c r="G219" s="148"/>
      <c r="H219" s="148"/>
      <c r="I219" s="148"/>
      <c r="J219" s="148"/>
      <c r="K219" s="148"/>
      <c r="L219" s="148"/>
      <c r="M219" s="148"/>
      <c r="N219" s="148"/>
      <c r="O219" s="148"/>
      <c r="P219" s="148"/>
      <c r="Q219" s="148"/>
      <c r="R219" s="148"/>
      <c r="S219" s="148"/>
      <c r="T219" s="148"/>
      <c r="U219" s="148"/>
      <c r="V219" s="148"/>
      <c r="W219" s="148"/>
      <c r="X219" s="148"/>
      <c r="Y219" s="148"/>
      <c r="Z219" s="148"/>
      <c r="AA219" s="148"/>
      <c r="AB219" s="148"/>
      <c r="AC219" s="148"/>
      <c r="AD219" s="148"/>
      <c r="AE219" s="148"/>
      <c r="AF219" s="148"/>
      <c r="AG219" s="90"/>
      <c r="AH219" s="90"/>
      <c r="AI219" s="90"/>
      <c r="AJ219" s="172"/>
      <c r="AK219" s="172"/>
    </row>
    <row r="220" spans="1:37" ht="20.25" customHeight="1">
      <c r="A220" s="93" t="s">
        <v>18</v>
      </c>
      <c r="B220" s="103"/>
      <c r="C220" s="148"/>
      <c r="D220" s="149"/>
      <c r="E220" s="149"/>
      <c r="F220" s="149"/>
      <c r="G220" s="149"/>
      <c r="H220" s="149"/>
      <c r="I220" s="149"/>
      <c r="J220" s="149"/>
      <c r="K220" s="149"/>
      <c r="L220" s="149"/>
      <c r="M220" s="149"/>
      <c r="N220" s="149"/>
      <c r="O220" s="149"/>
      <c r="P220" s="149"/>
      <c r="Q220" s="149"/>
      <c r="R220" s="149"/>
      <c r="S220" s="149"/>
      <c r="T220" s="149"/>
      <c r="U220" s="149"/>
      <c r="V220" s="149"/>
      <c r="W220" s="149"/>
      <c r="X220" s="149"/>
      <c r="Y220" s="149"/>
      <c r="Z220" s="149"/>
      <c r="AA220" s="149"/>
      <c r="AB220" s="149"/>
      <c r="AC220" s="149"/>
      <c r="AD220" s="149"/>
      <c r="AE220" s="149"/>
      <c r="AF220" s="149"/>
      <c r="AG220" s="90"/>
      <c r="AH220" s="90"/>
      <c r="AI220" s="90"/>
      <c r="AJ220" s="47"/>
      <c r="AK220" s="47"/>
    </row>
    <row r="221" spans="1:37" ht="15" customHeight="1">
      <c r="A221" s="112"/>
      <c r="B221" s="1034" t="s">
        <v>289</v>
      </c>
      <c r="C221" s="1034"/>
      <c r="D221" s="1034"/>
      <c r="E221" s="1035"/>
      <c r="F221" s="1020" t="s">
        <v>240</v>
      </c>
      <c r="G221" s="1021"/>
      <c r="H221" s="1021"/>
      <c r="I221" s="1021"/>
      <c r="J221" s="1021"/>
      <c r="K221" s="1021"/>
      <c r="L221" s="1021"/>
      <c r="M221" s="1021"/>
      <c r="N221" s="1021"/>
      <c r="O221" s="1021"/>
      <c r="P221" s="1021"/>
      <c r="Q221" s="1021"/>
      <c r="R221" s="1021"/>
      <c r="S221" s="1021"/>
      <c r="T221" s="1021"/>
      <c r="U221" s="173"/>
      <c r="V221" s="108"/>
      <c r="W221" s="108"/>
      <c r="X221" s="108"/>
      <c r="Y221" s="108"/>
      <c r="Z221" s="108"/>
      <c r="AA221" s="108"/>
      <c r="AB221" s="108"/>
      <c r="AC221" s="47"/>
      <c r="AD221" s="47"/>
      <c r="AE221" s="47"/>
      <c r="AF221" s="47"/>
      <c r="AG221" s="90"/>
      <c r="AH221" s="90"/>
      <c r="AI221" s="90"/>
      <c r="AJ221" s="47"/>
      <c r="AK221" s="47"/>
    </row>
    <row r="222" spans="1:37" ht="15" customHeight="1">
      <c r="A222" s="112"/>
      <c r="B222" s="1036"/>
      <c r="C222" s="1036"/>
      <c r="D222" s="1036"/>
      <c r="E222" s="1037"/>
      <c r="F222" s="1115"/>
      <c r="G222" s="855"/>
      <c r="H222" s="855"/>
      <c r="I222" s="855"/>
      <c r="J222" s="855"/>
      <c r="K222" s="855"/>
      <c r="L222" s="855"/>
      <c r="M222" s="855"/>
      <c r="N222" s="855"/>
      <c r="O222" s="855"/>
      <c r="P222" s="855"/>
      <c r="Q222" s="855"/>
      <c r="R222" s="855"/>
      <c r="S222" s="855"/>
      <c r="T222" s="855"/>
      <c r="U222" s="173"/>
      <c r="V222" s="108"/>
      <c r="W222" s="108"/>
      <c r="X222" s="108"/>
      <c r="Y222" s="108"/>
      <c r="Z222" s="108"/>
      <c r="AA222" s="108"/>
      <c r="AB222" s="108"/>
      <c r="AC222" s="47"/>
      <c r="AD222" s="47"/>
      <c r="AE222" s="47"/>
      <c r="AF222" s="47"/>
      <c r="AG222" s="90"/>
      <c r="AH222" s="90"/>
      <c r="AI222" s="90"/>
      <c r="AJ222" s="47"/>
      <c r="AK222" s="47"/>
    </row>
    <row r="223" spans="1:37" ht="15" customHeight="1">
      <c r="A223" s="112"/>
      <c r="B223" s="1036"/>
      <c r="C223" s="1036"/>
      <c r="D223" s="1036"/>
      <c r="E223" s="1037"/>
      <c r="F223" s="1115"/>
      <c r="G223" s="855"/>
      <c r="H223" s="855"/>
      <c r="I223" s="855"/>
      <c r="J223" s="855"/>
      <c r="K223" s="855"/>
      <c r="L223" s="855"/>
      <c r="M223" s="855"/>
      <c r="N223" s="855"/>
      <c r="O223" s="855"/>
      <c r="P223" s="855"/>
      <c r="Q223" s="855"/>
      <c r="R223" s="855"/>
      <c r="S223" s="855"/>
      <c r="T223" s="855"/>
      <c r="U223" s="173"/>
      <c r="V223" s="108"/>
      <c r="W223" s="108"/>
      <c r="X223" s="108"/>
      <c r="Y223" s="108"/>
      <c r="Z223" s="108"/>
      <c r="AA223" s="108"/>
      <c r="AB223" s="108"/>
      <c r="AC223" s="47"/>
      <c r="AD223" s="47"/>
      <c r="AE223" s="47"/>
      <c r="AF223" s="47"/>
      <c r="AG223" s="90"/>
      <c r="AH223" s="90"/>
      <c r="AI223" s="90"/>
      <c r="AJ223" s="47"/>
      <c r="AK223" s="47"/>
    </row>
    <row r="224" spans="1:37" ht="15" customHeight="1">
      <c r="A224" s="112"/>
      <c r="B224" s="1038"/>
      <c r="C224" s="1038"/>
      <c r="D224" s="1038"/>
      <c r="E224" s="1039"/>
      <c r="F224" s="1116"/>
      <c r="G224" s="1117"/>
      <c r="H224" s="1117"/>
      <c r="I224" s="1117"/>
      <c r="J224" s="1117"/>
      <c r="K224" s="1117"/>
      <c r="L224" s="1117"/>
      <c r="M224" s="1117"/>
      <c r="N224" s="1117"/>
      <c r="O224" s="1117"/>
      <c r="P224" s="1117"/>
      <c r="Q224" s="1117"/>
      <c r="R224" s="1117"/>
      <c r="S224" s="1117"/>
      <c r="T224" s="1117"/>
      <c r="U224" s="173"/>
      <c r="V224" s="108"/>
      <c r="W224" s="108"/>
      <c r="X224" s="108"/>
      <c r="Y224" s="108"/>
      <c r="Z224" s="108"/>
      <c r="AA224" s="108"/>
      <c r="AB224" s="108"/>
      <c r="AC224" s="47"/>
      <c r="AD224" s="47"/>
      <c r="AE224" s="47"/>
      <c r="AF224" s="47"/>
      <c r="AG224" s="90"/>
      <c r="AH224" s="90"/>
      <c r="AI224" s="90"/>
      <c r="AJ224" s="47"/>
      <c r="AK224" s="47"/>
    </row>
    <row r="225" spans="1:37" s="21" customFormat="1" ht="12.95" customHeight="1" thickBot="1">
      <c r="A225" s="172"/>
      <c r="B225" s="172"/>
      <c r="C225" s="172"/>
      <c r="D225" s="172"/>
      <c r="E225" s="172"/>
      <c r="F225" s="172"/>
      <c r="G225" s="172"/>
      <c r="H225" s="172"/>
      <c r="I225" s="172"/>
      <c r="J225" s="172"/>
      <c r="K225" s="172"/>
      <c r="L225" s="172"/>
      <c r="M225" s="172"/>
      <c r="N225" s="172"/>
      <c r="O225" s="172"/>
      <c r="P225" s="172"/>
      <c r="Q225" s="172"/>
      <c r="R225" s="172"/>
      <c r="S225" s="172"/>
      <c r="T225" s="172"/>
      <c r="U225" s="172"/>
      <c r="V225" s="172"/>
      <c r="W225" s="172"/>
      <c r="X225" s="172"/>
      <c r="Y225" s="172"/>
      <c r="Z225" s="172"/>
      <c r="AA225" s="172"/>
      <c r="AB225" s="172"/>
      <c r="AC225" s="172"/>
      <c r="AD225" s="172"/>
      <c r="AE225" s="172"/>
      <c r="AF225" s="172"/>
      <c r="AG225" s="90"/>
      <c r="AH225" s="90"/>
      <c r="AI225" s="90"/>
      <c r="AJ225" s="172"/>
      <c r="AK225" s="172"/>
    </row>
    <row r="226" spans="1:37" ht="18" customHeight="1">
      <c r="A226" s="96"/>
      <c r="B226" s="1031" t="s">
        <v>290</v>
      </c>
      <c r="C226" s="931" t="s">
        <v>456</v>
      </c>
      <c r="D226" s="931"/>
      <c r="E226" s="931"/>
      <c r="F226" s="931"/>
      <c r="G226" s="931"/>
      <c r="H226" s="931"/>
      <c r="I226" s="931"/>
      <c r="J226" s="931"/>
      <c r="K226" s="931"/>
      <c r="L226" s="931"/>
      <c r="M226" s="931"/>
      <c r="N226" s="931"/>
      <c r="O226" s="931"/>
      <c r="P226" s="931"/>
      <c r="Q226" s="931"/>
      <c r="R226" s="931"/>
      <c r="S226" s="931"/>
      <c r="T226" s="931"/>
      <c r="U226" s="931"/>
      <c r="V226" s="931"/>
      <c r="W226" s="931"/>
      <c r="X226" s="931"/>
      <c r="Y226" s="931"/>
      <c r="Z226" s="931"/>
      <c r="AA226" s="931"/>
      <c r="AB226" s="931"/>
      <c r="AC226" s="931"/>
      <c r="AD226" s="931"/>
      <c r="AE226" s="931"/>
      <c r="AF226" s="931"/>
      <c r="AG226" s="931"/>
      <c r="AH226" s="931"/>
      <c r="AI226" s="119"/>
      <c r="AJ226" s="47"/>
      <c r="AK226" s="47"/>
    </row>
    <row r="227" spans="1:37" ht="18" customHeight="1">
      <c r="A227" s="96"/>
      <c r="B227" s="1032"/>
      <c r="C227" s="855"/>
      <c r="D227" s="855"/>
      <c r="E227" s="855"/>
      <c r="F227" s="855"/>
      <c r="G227" s="855"/>
      <c r="H227" s="855"/>
      <c r="I227" s="855"/>
      <c r="J227" s="855"/>
      <c r="K227" s="855"/>
      <c r="L227" s="855"/>
      <c r="M227" s="855"/>
      <c r="N227" s="855"/>
      <c r="O227" s="855"/>
      <c r="P227" s="855"/>
      <c r="Q227" s="855"/>
      <c r="R227" s="855"/>
      <c r="S227" s="855"/>
      <c r="T227" s="855"/>
      <c r="U227" s="855"/>
      <c r="V227" s="855"/>
      <c r="W227" s="855"/>
      <c r="X227" s="855"/>
      <c r="Y227" s="855"/>
      <c r="Z227" s="855"/>
      <c r="AA227" s="855"/>
      <c r="AB227" s="855"/>
      <c r="AC227" s="855"/>
      <c r="AD227" s="855"/>
      <c r="AE227" s="855"/>
      <c r="AF227" s="855"/>
      <c r="AG227" s="855"/>
      <c r="AH227" s="855"/>
      <c r="AI227" s="124"/>
      <c r="AJ227" s="47"/>
      <c r="AK227" s="47"/>
    </row>
    <row r="228" spans="1:37" ht="21" customHeight="1">
      <c r="A228" s="96"/>
      <c r="B228" s="1032"/>
      <c r="C228" s="855"/>
      <c r="D228" s="855"/>
      <c r="E228" s="855"/>
      <c r="F228" s="855"/>
      <c r="G228" s="855"/>
      <c r="H228" s="855"/>
      <c r="I228" s="855"/>
      <c r="J228" s="855"/>
      <c r="K228" s="855"/>
      <c r="L228" s="855"/>
      <c r="M228" s="855"/>
      <c r="N228" s="855"/>
      <c r="O228" s="855"/>
      <c r="P228" s="855"/>
      <c r="Q228" s="855"/>
      <c r="R228" s="855"/>
      <c r="S228" s="855"/>
      <c r="T228" s="855"/>
      <c r="U228" s="855"/>
      <c r="V228" s="855"/>
      <c r="W228" s="855"/>
      <c r="X228" s="855"/>
      <c r="Y228" s="855"/>
      <c r="Z228" s="855"/>
      <c r="AA228" s="855"/>
      <c r="AB228" s="855"/>
      <c r="AC228" s="855"/>
      <c r="AD228" s="855"/>
      <c r="AE228" s="855"/>
      <c r="AF228" s="855"/>
      <c r="AG228" s="855"/>
      <c r="AH228" s="855"/>
      <c r="AI228" s="124"/>
      <c r="AJ228" s="47"/>
      <c r="AK228" s="47"/>
    </row>
    <row r="229" spans="1:37" s="34" customFormat="1" ht="21" customHeight="1">
      <c r="A229" s="96"/>
      <c r="B229" s="125"/>
      <c r="C229" s="121"/>
      <c r="D229" s="121"/>
      <c r="E229" s="121"/>
      <c r="F229" s="121"/>
      <c r="G229" s="121"/>
      <c r="H229" s="121"/>
      <c r="I229" s="1046" t="s">
        <v>291</v>
      </c>
      <c r="J229" s="1046"/>
      <c r="K229" s="1046"/>
      <c r="L229" s="1046"/>
      <c r="M229" s="1046"/>
      <c r="N229" s="1046"/>
      <c r="O229" s="1046"/>
      <c r="P229" s="1046"/>
      <c r="Q229" s="1046"/>
      <c r="R229" s="1046"/>
      <c r="S229" s="1046"/>
      <c r="T229" s="1046"/>
      <c r="U229" s="1046"/>
      <c r="V229" s="1046"/>
      <c r="W229" s="1046"/>
      <c r="X229" s="1046"/>
      <c r="Y229" s="1046"/>
      <c r="Z229" s="1046"/>
      <c r="AA229" s="1046"/>
      <c r="AB229" s="1046"/>
      <c r="AC229" s="1046"/>
      <c r="AD229" s="1046"/>
      <c r="AE229" s="1046"/>
      <c r="AF229" s="1046"/>
      <c r="AG229" s="1046"/>
      <c r="AH229" s="1046"/>
      <c r="AI229" s="1047"/>
      <c r="AJ229" s="47"/>
      <c r="AK229" s="47"/>
    </row>
    <row r="230" spans="1:37" s="34" customFormat="1" ht="21" customHeight="1">
      <c r="A230" s="96"/>
      <c r="B230" s="125"/>
      <c r="C230" s="121"/>
      <c r="D230" s="121"/>
      <c r="E230" s="121"/>
      <c r="F230" s="121"/>
      <c r="G230" s="121"/>
      <c r="H230" s="121"/>
      <c r="I230" s="934" t="s">
        <v>621</v>
      </c>
      <c r="J230" s="934"/>
      <c r="K230" s="934"/>
      <c r="L230" s="934"/>
      <c r="M230" s="934"/>
      <c r="N230" s="934"/>
      <c r="O230" s="934"/>
      <c r="P230" s="934"/>
      <c r="Q230" s="934"/>
      <c r="R230" s="934"/>
      <c r="S230" s="934"/>
      <c r="T230" s="934"/>
      <c r="U230" s="934"/>
      <c r="V230" s="934"/>
      <c r="W230" s="934"/>
      <c r="X230" s="934"/>
      <c r="Y230" s="934"/>
      <c r="Z230" s="934"/>
      <c r="AA230" s="934"/>
      <c r="AB230" s="934"/>
      <c r="AC230" s="934"/>
      <c r="AD230" s="934"/>
      <c r="AE230" s="934"/>
      <c r="AF230" s="934"/>
      <c r="AG230" s="934"/>
      <c r="AH230" s="934"/>
      <c r="AI230" s="935"/>
      <c r="AJ230" s="47"/>
      <c r="AK230" s="47"/>
    </row>
    <row r="231" spans="1:37" ht="11.25" customHeight="1">
      <c r="A231" s="96"/>
      <c r="B231" s="125"/>
      <c r="C231" s="121"/>
      <c r="D231" s="121"/>
      <c r="E231" s="121"/>
      <c r="F231" s="121"/>
      <c r="G231" s="121"/>
      <c r="H231" s="121"/>
      <c r="I231" s="121"/>
      <c r="J231" s="121"/>
      <c r="K231" s="121"/>
      <c r="L231" s="122"/>
      <c r="M231" s="122"/>
      <c r="N231" s="122"/>
      <c r="O231" s="122"/>
      <c r="P231" s="122"/>
      <c r="Q231" s="122"/>
      <c r="R231" s="122"/>
      <c r="S231" s="122"/>
      <c r="T231" s="122"/>
      <c r="U231" s="122"/>
      <c r="V231" s="122"/>
      <c r="W231" s="122"/>
      <c r="X231" s="122"/>
      <c r="Y231" s="122"/>
      <c r="Z231" s="122"/>
      <c r="AA231" s="122"/>
      <c r="AB231" s="122"/>
      <c r="AC231" s="122"/>
      <c r="AD231" s="122"/>
      <c r="AE231" s="122"/>
      <c r="AF231" s="122"/>
      <c r="AG231" s="66"/>
      <c r="AH231" s="90"/>
      <c r="AI231" s="124"/>
      <c r="AJ231" s="47"/>
      <c r="AK231" s="47"/>
    </row>
    <row r="232" spans="1:37" ht="21" customHeight="1">
      <c r="A232" s="96"/>
      <c r="B232" s="1072" t="s">
        <v>292</v>
      </c>
      <c r="C232" s="855" t="s">
        <v>134</v>
      </c>
      <c r="D232" s="855"/>
      <c r="E232" s="855"/>
      <c r="F232" s="855"/>
      <c r="G232" s="855"/>
      <c r="H232" s="855"/>
      <c r="I232" s="855"/>
      <c r="J232" s="855"/>
      <c r="K232" s="855"/>
      <c r="L232" s="855"/>
      <c r="M232" s="855"/>
      <c r="N232" s="855"/>
      <c r="O232" s="855"/>
      <c r="P232" s="855"/>
      <c r="Q232" s="855"/>
      <c r="R232" s="855"/>
      <c r="S232" s="855"/>
      <c r="T232" s="855"/>
      <c r="U232" s="855"/>
      <c r="V232" s="855"/>
      <c r="W232" s="855"/>
      <c r="X232" s="855"/>
      <c r="Y232" s="855"/>
      <c r="Z232" s="855"/>
      <c r="AA232" s="855"/>
      <c r="AB232" s="855"/>
      <c r="AC232" s="855"/>
      <c r="AD232" s="855"/>
      <c r="AE232" s="855"/>
      <c r="AF232" s="855"/>
      <c r="AG232" s="855"/>
      <c r="AH232" s="855"/>
      <c r="AI232" s="124"/>
      <c r="AJ232" s="47"/>
      <c r="AK232" s="47"/>
    </row>
    <row r="233" spans="1:37" ht="21" customHeight="1">
      <c r="A233" s="96"/>
      <c r="B233" s="1032"/>
      <c r="C233" s="855"/>
      <c r="D233" s="855"/>
      <c r="E233" s="855"/>
      <c r="F233" s="855"/>
      <c r="G233" s="855"/>
      <c r="H233" s="855"/>
      <c r="I233" s="855"/>
      <c r="J233" s="855"/>
      <c r="K233" s="855"/>
      <c r="L233" s="855"/>
      <c r="M233" s="855"/>
      <c r="N233" s="855"/>
      <c r="O233" s="855"/>
      <c r="P233" s="855"/>
      <c r="Q233" s="855"/>
      <c r="R233" s="855"/>
      <c r="S233" s="855"/>
      <c r="T233" s="855"/>
      <c r="U233" s="855"/>
      <c r="V233" s="855"/>
      <c r="W233" s="855"/>
      <c r="X233" s="855"/>
      <c r="Y233" s="855"/>
      <c r="Z233" s="855"/>
      <c r="AA233" s="855"/>
      <c r="AB233" s="855"/>
      <c r="AC233" s="855"/>
      <c r="AD233" s="855"/>
      <c r="AE233" s="855"/>
      <c r="AF233" s="855"/>
      <c r="AG233" s="855"/>
      <c r="AH233" s="855"/>
      <c r="AI233" s="124"/>
      <c r="AJ233" s="47"/>
      <c r="AK233" s="47"/>
    </row>
    <row r="234" spans="1:37" ht="21" customHeight="1">
      <c r="A234" s="77"/>
      <c r="B234" s="126"/>
      <c r="C234" s="108"/>
      <c r="D234" s="108"/>
      <c r="E234" s="108"/>
      <c r="F234" s="108"/>
      <c r="G234" s="108"/>
      <c r="H234" s="108"/>
      <c r="I234" s="108"/>
      <c r="J234" s="108"/>
      <c r="K234" s="108"/>
      <c r="L234" s="108"/>
      <c r="M234" s="108"/>
      <c r="N234" s="108"/>
      <c r="O234" s="108"/>
      <c r="P234" s="108"/>
      <c r="Q234" s="108"/>
      <c r="R234" s="122" t="s">
        <v>293</v>
      </c>
      <c r="S234" s="122"/>
      <c r="T234" s="123"/>
      <c r="U234" s="123"/>
      <c r="V234" s="123"/>
      <c r="W234" s="123"/>
      <c r="X234" s="123"/>
      <c r="Y234" s="123"/>
      <c r="Z234" s="123"/>
      <c r="AA234" s="123"/>
      <c r="AB234" s="123"/>
      <c r="AC234" s="123"/>
      <c r="AD234" s="123"/>
      <c r="AE234" s="123"/>
      <c r="AF234" s="123"/>
      <c r="AG234" s="62"/>
      <c r="AH234" s="90"/>
      <c r="AI234" s="124"/>
      <c r="AJ234" s="47"/>
      <c r="AK234" s="47"/>
    </row>
    <row r="235" spans="1:37" ht="21" customHeight="1">
      <c r="A235" s="77"/>
      <c r="B235" s="126"/>
      <c r="C235" s="108"/>
      <c r="D235" s="108"/>
      <c r="E235" s="108"/>
      <c r="F235" s="108"/>
      <c r="G235" s="108"/>
      <c r="H235" s="108"/>
      <c r="I235" s="108"/>
      <c r="J235" s="108"/>
      <c r="K235" s="108"/>
      <c r="L235" s="108"/>
      <c r="M235" s="108"/>
      <c r="N235" s="108"/>
      <c r="O235" s="108"/>
      <c r="P235" s="108"/>
      <c r="Q235" s="108"/>
      <c r="R235" s="122"/>
      <c r="S235" s="122"/>
      <c r="T235" s="122"/>
      <c r="U235" s="122"/>
      <c r="V235" s="122"/>
      <c r="W235" s="122"/>
      <c r="X235" s="122"/>
      <c r="Y235" s="122"/>
      <c r="Z235" s="122"/>
      <c r="AA235" s="122"/>
      <c r="AB235" s="122"/>
      <c r="AC235" s="122"/>
      <c r="AD235" s="122"/>
      <c r="AE235" s="122"/>
      <c r="AF235" s="122"/>
      <c r="AG235" s="66"/>
      <c r="AH235" s="90"/>
      <c r="AI235" s="124"/>
      <c r="AJ235" s="47"/>
      <c r="AK235" s="47"/>
    </row>
    <row r="236" spans="1:37" ht="21" customHeight="1">
      <c r="A236" s="77"/>
      <c r="B236" s="120" t="s">
        <v>294</v>
      </c>
      <c r="C236" s="855" t="s">
        <v>295</v>
      </c>
      <c r="D236" s="855"/>
      <c r="E236" s="855"/>
      <c r="F236" s="855"/>
      <c r="G236" s="855"/>
      <c r="H236" s="855"/>
      <c r="I236" s="855"/>
      <c r="J236" s="855"/>
      <c r="K236" s="855"/>
      <c r="L236" s="855"/>
      <c r="M236" s="855"/>
      <c r="N236" s="855"/>
      <c r="O236" s="855"/>
      <c r="P236" s="855"/>
      <c r="Q236" s="855"/>
      <c r="R236" s="855"/>
      <c r="S236" s="855"/>
      <c r="T236" s="855"/>
      <c r="U236" s="855"/>
      <c r="V236" s="855"/>
      <c r="W236" s="855"/>
      <c r="X236" s="855"/>
      <c r="Y236" s="855"/>
      <c r="Z236" s="855"/>
      <c r="AA236" s="855"/>
      <c r="AB236" s="855"/>
      <c r="AC236" s="855"/>
      <c r="AD236" s="855"/>
      <c r="AE236" s="855"/>
      <c r="AF236" s="855"/>
      <c r="AG236" s="855"/>
      <c r="AH236" s="855"/>
      <c r="AI236" s="124"/>
      <c r="AJ236" s="47"/>
      <c r="AK236" s="47"/>
    </row>
    <row r="237" spans="1:37" ht="21" customHeight="1">
      <c r="A237" s="77"/>
      <c r="B237" s="126"/>
      <c r="C237" s="108"/>
      <c r="D237" s="108"/>
      <c r="E237" s="108"/>
      <c r="F237" s="108"/>
      <c r="G237" s="108"/>
      <c r="H237" s="108"/>
      <c r="I237" s="108"/>
      <c r="J237" s="108"/>
      <c r="K237" s="108"/>
      <c r="L237" s="108"/>
      <c r="M237" s="108"/>
      <c r="N237" s="108"/>
      <c r="O237" s="108"/>
      <c r="P237" s="108"/>
      <c r="Q237" s="108"/>
      <c r="R237" s="122" t="s">
        <v>293</v>
      </c>
      <c r="S237" s="122"/>
      <c r="T237" s="123"/>
      <c r="U237" s="123"/>
      <c r="V237" s="123"/>
      <c r="W237" s="123"/>
      <c r="X237" s="123"/>
      <c r="Y237" s="123"/>
      <c r="Z237" s="123"/>
      <c r="AA237" s="123"/>
      <c r="AB237" s="123"/>
      <c r="AC237" s="123"/>
      <c r="AD237" s="123"/>
      <c r="AE237" s="123"/>
      <c r="AF237" s="123"/>
      <c r="AG237" s="62"/>
      <c r="AH237" s="90"/>
      <c r="AI237" s="124"/>
      <c r="AJ237" s="47"/>
      <c r="AK237" s="47"/>
    </row>
    <row r="238" spans="1:37" ht="21" customHeight="1">
      <c r="A238" s="77"/>
      <c r="B238" s="126"/>
      <c r="C238" s="108"/>
      <c r="D238" s="108"/>
      <c r="E238" s="108"/>
      <c r="F238" s="108"/>
      <c r="G238" s="108"/>
      <c r="H238" s="108"/>
      <c r="I238" s="108"/>
      <c r="J238" s="108"/>
      <c r="K238" s="108"/>
      <c r="L238" s="108"/>
      <c r="M238" s="108"/>
      <c r="N238" s="108"/>
      <c r="O238" s="108"/>
      <c r="P238" s="108"/>
      <c r="Q238" s="108"/>
      <c r="R238" s="122"/>
      <c r="S238" s="122"/>
      <c r="T238" s="122"/>
      <c r="U238" s="122"/>
      <c r="V238" s="122"/>
      <c r="W238" s="122"/>
      <c r="X238" s="122"/>
      <c r="Y238" s="122"/>
      <c r="Z238" s="122"/>
      <c r="AA238" s="122"/>
      <c r="AB238" s="122"/>
      <c r="AC238" s="122"/>
      <c r="AD238" s="122"/>
      <c r="AE238" s="122"/>
      <c r="AF238" s="122"/>
      <c r="AG238" s="66"/>
      <c r="AH238" s="90"/>
      <c r="AI238" s="124"/>
      <c r="AJ238" s="47"/>
      <c r="AK238" s="47"/>
    </row>
    <row r="239" spans="1:37" ht="21" customHeight="1">
      <c r="A239" s="77"/>
      <c r="B239" s="120" t="s">
        <v>385</v>
      </c>
      <c r="C239" s="934" t="s">
        <v>449</v>
      </c>
      <c r="D239" s="934"/>
      <c r="E239" s="934"/>
      <c r="F239" s="934"/>
      <c r="G239" s="934"/>
      <c r="H239" s="934"/>
      <c r="I239" s="934"/>
      <c r="J239" s="934"/>
      <c r="K239" s="934"/>
      <c r="L239" s="934"/>
      <c r="M239" s="934"/>
      <c r="N239" s="934"/>
      <c r="O239" s="934"/>
      <c r="P239" s="934"/>
      <c r="Q239" s="934"/>
      <c r="R239" s="934"/>
      <c r="S239" s="934"/>
      <c r="T239" s="934"/>
      <c r="U239" s="934"/>
      <c r="V239" s="934"/>
      <c r="W239" s="934"/>
      <c r="X239" s="934"/>
      <c r="Y239" s="934"/>
      <c r="Z239" s="934"/>
      <c r="AA239" s="934"/>
      <c r="AB239" s="934"/>
      <c r="AC239" s="934"/>
      <c r="AD239" s="934"/>
      <c r="AE239" s="934"/>
      <c r="AF239" s="934"/>
      <c r="AG239" s="934"/>
      <c r="AH239" s="934"/>
      <c r="AI239" s="124"/>
      <c r="AJ239" s="47"/>
      <c r="AK239" s="47"/>
    </row>
    <row r="240" spans="1:37" ht="21" customHeight="1">
      <c r="A240" s="77"/>
      <c r="B240" s="126"/>
      <c r="C240" s="66"/>
      <c r="D240" s="66"/>
      <c r="E240" s="66"/>
      <c r="F240" s="66"/>
      <c r="G240" s="66"/>
      <c r="H240" s="66"/>
      <c r="I240" s="66"/>
      <c r="J240" s="66"/>
      <c r="K240" s="66"/>
      <c r="L240" s="66"/>
      <c r="M240" s="66"/>
      <c r="N240" s="66"/>
      <c r="O240" s="66"/>
      <c r="P240" s="66"/>
      <c r="Q240" s="66"/>
      <c r="R240" s="122" t="s">
        <v>293</v>
      </c>
      <c r="S240" s="122"/>
      <c r="T240" s="123"/>
      <c r="U240" s="123"/>
      <c r="V240" s="123"/>
      <c r="W240" s="123"/>
      <c r="X240" s="123"/>
      <c r="Y240" s="123"/>
      <c r="Z240" s="123"/>
      <c r="AA240" s="123"/>
      <c r="AB240" s="123"/>
      <c r="AC240" s="123"/>
      <c r="AD240" s="123"/>
      <c r="AE240" s="123"/>
      <c r="AF240" s="123"/>
      <c r="AG240" s="62"/>
      <c r="AH240" s="90"/>
      <c r="AI240" s="124"/>
      <c r="AJ240" s="47"/>
      <c r="AK240" s="47"/>
    </row>
    <row r="241" spans="1:37" ht="21" customHeight="1">
      <c r="A241" s="77"/>
      <c r="B241" s="126"/>
      <c r="C241" s="66"/>
      <c r="D241" s="66"/>
      <c r="E241" s="66"/>
      <c r="F241" s="66"/>
      <c r="G241" s="66"/>
      <c r="H241" s="66"/>
      <c r="I241" s="66"/>
      <c r="J241" s="66"/>
      <c r="K241" s="66"/>
      <c r="L241" s="66"/>
      <c r="M241" s="66"/>
      <c r="N241" s="66"/>
      <c r="O241" s="66"/>
      <c r="P241" s="66"/>
      <c r="Q241" s="66"/>
      <c r="R241" s="122"/>
      <c r="S241" s="122"/>
      <c r="T241" s="122"/>
      <c r="U241" s="122"/>
      <c r="V241" s="122"/>
      <c r="W241" s="122"/>
      <c r="X241" s="122"/>
      <c r="Y241" s="122"/>
      <c r="Z241" s="122"/>
      <c r="AA241" s="122"/>
      <c r="AB241" s="122"/>
      <c r="AC241" s="122"/>
      <c r="AD241" s="122"/>
      <c r="AE241" s="122"/>
      <c r="AF241" s="122"/>
      <c r="AG241" s="66"/>
      <c r="AH241" s="90"/>
      <c r="AI241" s="124"/>
      <c r="AJ241" s="47"/>
      <c r="AK241" s="47"/>
    </row>
    <row r="242" spans="1:37" ht="21" customHeight="1">
      <c r="A242" s="77"/>
      <c r="B242" s="1072" t="s">
        <v>296</v>
      </c>
      <c r="C242" s="855" t="s">
        <v>297</v>
      </c>
      <c r="D242" s="1070"/>
      <c r="E242" s="1070"/>
      <c r="F242" s="1070"/>
      <c r="G242" s="1070"/>
      <c r="H242" s="1070"/>
      <c r="I242" s="1070"/>
      <c r="J242" s="1070"/>
      <c r="K242" s="1070"/>
      <c r="L242" s="1070"/>
      <c r="M242" s="1070"/>
      <c r="N242" s="1070"/>
      <c r="O242" s="1070"/>
      <c r="P242" s="1070"/>
      <c r="Q242" s="1070"/>
      <c r="R242" s="1070"/>
      <c r="S242" s="1070"/>
      <c r="T242" s="1070"/>
      <c r="U242" s="1070"/>
      <c r="V242" s="1070"/>
      <c r="W242" s="1070"/>
      <c r="X242" s="1070"/>
      <c r="Y242" s="1070"/>
      <c r="Z242" s="1070"/>
      <c r="AA242" s="1070"/>
      <c r="AB242" s="1070"/>
      <c r="AC242" s="1070"/>
      <c r="AD242" s="1070"/>
      <c r="AE242" s="1070"/>
      <c r="AF242" s="1070"/>
      <c r="AG242" s="1070"/>
      <c r="AH242" s="1070"/>
      <c r="AI242" s="124"/>
      <c r="AJ242" s="47"/>
      <c r="AK242" s="47"/>
    </row>
    <row r="243" spans="1:37" ht="21" customHeight="1">
      <c r="A243" s="77"/>
      <c r="B243" s="1032"/>
      <c r="C243" s="1070"/>
      <c r="D243" s="1070"/>
      <c r="E243" s="1070"/>
      <c r="F243" s="1070"/>
      <c r="G243" s="1070"/>
      <c r="H243" s="1070"/>
      <c r="I243" s="1070"/>
      <c r="J243" s="1070"/>
      <c r="K243" s="1070"/>
      <c r="L243" s="1070"/>
      <c r="M243" s="1070"/>
      <c r="N243" s="1070"/>
      <c r="O243" s="1070"/>
      <c r="P243" s="1070"/>
      <c r="Q243" s="1070"/>
      <c r="R243" s="1070"/>
      <c r="S243" s="1070"/>
      <c r="T243" s="1070"/>
      <c r="U243" s="1070"/>
      <c r="V243" s="1070"/>
      <c r="W243" s="1070"/>
      <c r="X243" s="1070"/>
      <c r="Y243" s="1070"/>
      <c r="Z243" s="1070"/>
      <c r="AA243" s="1070"/>
      <c r="AB243" s="1070"/>
      <c r="AC243" s="1070"/>
      <c r="AD243" s="1070"/>
      <c r="AE243" s="1070"/>
      <c r="AF243" s="1070"/>
      <c r="AG243" s="1070"/>
      <c r="AH243" s="1070"/>
      <c r="AI243" s="124"/>
      <c r="AJ243" s="47"/>
      <c r="AK243" s="47"/>
    </row>
    <row r="244" spans="1:37" ht="21" customHeight="1">
      <c r="A244" s="77"/>
      <c r="B244" s="126"/>
      <c r="C244" s="66"/>
      <c r="D244" s="66"/>
      <c r="E244" s="66"/>
      <c r="F244" s="66"/>
      <c r="G244" s="66"/>
      <c r="H244" s="66"/>
      <c r="I244" s="66"/>
      <c r="J244" s="66"/>
      <c r="K244" s="66"/>
      <c r="L244" s="66"/>
      <c r="M244" s="66"/>
      <c r="N244" s="66"/>
      <c r="O244" s="66"/>
      <c r="P244" s="66"/>
      <c r="Q244" s="66"/>
      <c r="R244" s="122" t="s">
        <v>293</v>
      </c>
      <c r="S244" s="122"/>
      <c r="T244" s="123"/>
      <c r="U244" s="123"/>
      <c r="V244" s="123"/>
      <c r="W244" s="123"/>
      <c r="X244" s="123"/>
      <c r="Y244" s="123"/>
      <c r="Z244" s="123"/>
      <c r="AA244" s="123"/>
      <c r="AB244" s="123"/>
      <c r="AC244" s="123"/>
      <c r="AD244" s="123"/>
      <c r="AE244" s="123"/>
      <c r="AF244" s="123"/>
      <c r="AG244" s="62"/>
      <c r="AH244" s="90"/>
      <c r="AI244" s="124"/>
      <c r="AJ244" s="47"/>
      <c r="AK244" s="47"/>
    </row>
    <row r="245" spans="1:37" ht="21" customHeight="1">
      <c r="A245" s="77"/>
      <c r="B245" s="126"/>
      <c r="C245" s="66"/>
      <c r="D245" s="66"/>
      <c r="E245" s="66"/>
      <c r="F245" s="66"/>
      <c r="G245" s="66"/>
      <c r="H245" s="66"/>
      <c r="I245" s="66"/>
      <c r="J245" s="66"/>
      <c r="K245" s="66"/>
      <c r="L245" s="66"/>
      <c r="M245" s="66"/>
      <c r="N245" s="66"/>
      <c r="O245" s="66"/>
      <c r="P245" s="66"/>
      <c r="Q245" s="66"/>
      <c r="R245" s="122"/>
      <c r="S245" s="122"/>
      <c r="T245" s="122"/>
      <c r="U245" s="122"/>
      <c r="V245" s="122"/>
      <c r="W245" s="122"/>
      <c r="X245" s="122"/>
      <c r="Y245" s="122"/>
      <c r="Z245" s="122"/>
      <c r="AA245" s="122"/>
      <c r="AB245" s="122"/>
      <c r="AC245" s="122"/>
      <c r="AD245" s="122"/>
      <c r="AE245" s="122"/>
      <c r="AF245" s="122"/>
      <c r="AG245" s="66"/>
      <c r="AH245" s="90"/>
      <c r="AI245" s="124"/>
      <c r="AJ245" s="47"/>
      <c r="AK245" s="47"/>
    </row>
    <row r="246" spans="1:37" ht="21" customHeight="1">
      <c r="A246" s="77"/>
      <c r="B246" s="126" t="s">
        <v>298</v>
      </c>
      <c r="C246" s="66"/>
      <c r="D246" s="66"/>
      <c r="E246" s="66"/>
      <c r="F246" s="66"/>
      <c r="G246" s="66"/>
      <c r="H246" s="66"/>
      <c r="I246" s="66"/>
      <c r="J246" s="66"/>
      <c r="K246" s="66"/>
      <c r="L246" s="66"/>
      <c r="M246" s="66"/>
      <c r="N246" s="66"/>
      <c r="O246" s="66"/>
      <c r="P246" s="66"/>
      <c r="Q246" s="66"/>
      <c r="R246" s="66"/>
      <c r="S246" s="66"/>
      <c r="T246" s="66"/>
      <c r="U246" s="66"/>
      <c r="V246" s="66"/>
      <c r="W246" s="66"/>
      <c r="X246" s="66"/>
      <c r="Y246" s="66"/>
      <c r="Z246" s="66"/>
      <c r="AA246" s="66"/>
      <c r="AB246" s="66"/>
      <c r="AC246" s="66"/>
      <c r="AD246" s="66"/>
      <c r="AE246" s="66"/>
      <c r="AF246" s="66"/>
      <c r="AG246" s="66"/>
      <c r="AH246" s="90"/>
      <c r="AI246" s="124"/>
      <c r="AJ246" s="47"/>
      <c r="AK246" s="47"/>
    </row>
    <row r="247" spans="1:37" ht="21" customHeight="1">
      <c r="A247" s="77"/>
      <c r="B247" s="126" t="s">
        <v>19</v>
      </c>
      <c r="C247" s="66"/>
      <c r="D247" s="66"/>
      <c r="E247" s="66"/>
      <c r="F247" s="66"/>
      <c r="G247" s="66"/>
      <c r="H247" s="66"/>
      <c r="I247" s="66"/>
      <c r="J247" s="66"/>
      <c r="K247" s="66"/>
      <c r="L247" s="66"/>
      <c r="M247" s="66"/>
      <c r="N247" s="66"/>
      <c r="O247" s="66"/>
      <c r="P247" s="66"/>
      <c r="Q247" s="66"/>
      <c r="R247" s="66"/>
      <c r="S247" s="66"/>
      <c r="T247" s="66"/>
      <c r="U247" s="66"/>
      <c r="V247" s="66"/>
      <c r="W247" s="66"/>
      <c r="X247" s="66"/>
      <c r="Y247" s="66"/>
      <c r="Z247" s="66"/>
      <c r="AA247" s="66"/>
      <c r="AB247" s="66"/>
      <c r="AC247" s="66"/>
      <c r="AD247" s="66"/>
      <c r="AE247" s="66"/>
      <c r="AF247" s="66"/>
      <c r="AG247" s="66"/>
      <c r="AH247" s="90"/>
      <c r="AI247" s="124"/>
      <c r="AJ247" s="47"/>
      <c r="AK247" s="47"/>
    </row>
    <row r="248" spans="1:37" ht="21" customHeight="1">
      <c r="A248" s="77"/>
      <c r="B248" s="126"/>
      <c r="C248" s="66"/>
      <c r="D248" s="66"/>
      <c r="E248" s="66"/>
      <c r="F248" s="66"/>
      <c r="G248" s="66"/>
      <c r="H248" s="66"/>
      <c r="I248" s="66"/>
      <c r="J248" s="66"/>
      <c r="K248" s="66"/>
      <c r="L248" s="66"/>
      <c r="M248" s="66"/>
      <c r="N248" s="66"/>
      <c r="O248" s="66"/>
      <c r="P248" s="66"/>
      <c r="Q248" s="66"/>
      <c r="R248" s="122" t="s">
        <v>293</v>
      </c>
      <c r="S248" s="122"/>
      <c r="T248" s="123"/>
      <c r="U248" s="123"/>
      <c r="V248" s="123"/>
      <c r="W248" s="123"/>
      <c r="X248" s="123"/>
      <c r="Y248" s="123"/>
      <c r="Z248" s="123"/>
      <c r="AA248" s="123"/>
      <c r="AB248" s="123"/>
      <c r="AC248" s="123"/>
      <c r="AD248" s="123"/>
      <c r="AE248" s="123"/>
      <c r="AF248" s="123"/>
      <c r="AG248" s="62"/>
      <c r="AH248" s="90"/>
      <c r="AI248" s="124"/>
      <c r="AJ248" s="47"/>
      <c r="AK248" s="47"/>
    </row>
    <row r="249" spans="1:37" ht="12.75" customHeight="1" thickBot="1">
      <c r="A249" s="77"/>
      <c r="B249" s="127"/>
      <c r="C249" s="128"/>
      <c r="D249" s="128"/>
      <c r="E249" s="128"/>
      <c r="F249" s="128"/>
      <c r="G249" s="128"/>
      <c r="H249" s="128"/>
      <c r="I249" s="128"/>
      <c r="J249" s="128"/>
      <c r="K249" s="128"/>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30"/>
      <c r="AH249" s="130"/>
      <c r="AI249" s="131"/>
      <c r="AJ249" s="47"/>
      <c r="AK249" s="47"/>
    </row>
    <row r="250" spans="1:37" ht="15.75" customHeight="1" thickBot="1">
      <c r="A250" s="96"/>
      <c r="B250" s="77"/>
      <c r="C250" s="77"/>
      <c r="D250" s="77"/>
      <c r="E250" s="77"/>
      <c r="F250" s="77"/>
      <c r="G250" s="77"/>
      <c r="H250" s="77"/>
      <c r="I250" s="77"/>
      <c r="J250" s="77"/>
      <c r="K250" s="77"/>
      <c r="L250" s="47"/>
      <c r="M250" s="47"/>
      <c r="N250" s="47"/>
      <c r="O250" s="47"/>
      <c r="P250" s="47"/>
      <c r="Q250" s="47"/>
      <c r="R250" s="47"/>
      <c r="S250" s="47"/>
      <c r="T250" s="47"/>
      <c r="U250" s="47"/>
      <c r="V250" s="47"/>
      <c r="W250" s="47"/>
      <c r="X250" s="47"/>
      <c r="Y250" s="47"/>
      <c r="Z250" s="47"/>
      <c r="AA250" s="47"/>
      <c r="AB250" s="47"/>
      <c r="AC250" s="47"/>
      <c r="AD250" s="47"/>
      <c r="AE250" s="47"/>
      <c r="AF250" s="47"/>
      <c r="AG250" s="90"/>
      <c r="AH250" s="90"/>
      <c r="AI250" s="90"/>
      <c r="AJ250" s="47"/>
      <c r="AK250" s="47"/>
    </row>
    <row r="251" spans="1:37" ht="12.75" customHeight="1">
      <c r="A251" s="77"/>
      <c r="B251" s="132"/>
      <c r="C251" s="133"/>
      <c r="D251" s="134"/>
      <c r="E251" s="134"/>
      <c r="F251" s="134"/>
      <c r="G251" s="134"/>
      <c r="H251" s="134"/>
      <c r="I251" s="134"/>
      <c r="J251" s="134"/>
      <c r="K251" s="134"/>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18"/>
      <c r="AH251" s="118"/>
      <c r="AI251" s="119"/>
      <c r="AJ251" s="47"/>
      <c r="AK251" s="47"/>
    </row>
    <row r="252" spans="1:37" ht="12.75" customHeight="1">
      <c r="A252" s="77"/>
      <c r="B252" s="136"/>
      <c r="C252" s="137"/>
      <c r="D252" s="77"/>
      <c r="E252" s="77"/>
      <c r="F252" s="137"/>
      <c r="G252" s="47"/>
      <c r="H252" s="47"/>
      <c r="I252" s="122" t="s">
        <v>299</v>
      </c>
      <c r="J252" s="47"/>
      <c r="K252" s="47"/>
      <c r="L252" s="47"/>
      <c r="M252" s="47"/>
      <c r="N252" s="47"/>
      <c r="O252" s="47"/>
      <c r="P252" s="47"/>
      <c r="Q252" s="47"/>
      <c r="R252" s="47"/>
      <c r="S252" s="47"/>
      <c r="T252" s="47"/>
      <c r="U252" s="47"/>
      <c r="V252" s="47"/>
      <c r="W252" s="47"/>
      <c r="X252" s="47"/>
      <c r="Y252" s="47"/>
      <c r="Z252" s="47"/>
      <c r="AA252" s="47"/>
      <c r="AB252" s="47"/>
      <c r="AC252" s="47"/>
      <c r="AD252" s="47"/>
      <c r="AE252" s="47"/>
      <c r="AF252" s="47"/>
      <c r="AG252" s="90"/>
      <c r="AH252" s="90"/>
      <c r="AI252" s="124"/>
      <c r="AJ252" s="47"/>
      <c r="AK252" s="47"/>
    </row>
    <row r="253" spans="1:37" ht="12.75" customHeight="1">
      <c r="A253" s="77"/>
      <c r="B253" s="136"/>
      <c r="C253" s="137"/>
      <c r="D253" s="77"/>
      <c r="E253" s="77"/>
      <c r="F253" s="137"/>
      <c r="G253" s="77"/>
      <c r="H253" s="77"/>
      <c r="I253" s="77"/>
      <c r="J253" s="77"/>
      <c r="K253" s="77"/>
      <c r="L253" s="47"/>
      <c r="M253" s="47"/>
      <c r="N253" s="47"/>
      <c r="O253" s="47"/>
      <c r="P253" s="47"/>
      <c r="Q253" s="47"/>
      <c r="R253" s="47"/>
      <c r="S253" s="47"/>
      <c r="T253" s="47"/>
      <c r="U253" s="47"/>
      <c r="V253" s="47"/>
      <c r="W253" s="47"/>
      <c r="X253" s="47"/>
      <c r="Y253" s="47"/>
      <c r="Z253" s="47"/>
      <c r="AA253" s="47"/>
      <c r="AB253" s="47"/>
      <c r="AC253" s="47"/>
      <c r="AD253" s="47"/>
      <c r="AE253" s="47"/>
      <c r="AF253" s="47"/>
      <c r="AG253" s="90"/>
      <c r="AH253" s="90"/>
      <c r="AI253" s="124"/>
      <c r="AJ253" s="47"/>
      <c r="AK253" s="47"/>
    </row>
    <row r="254" spans="1:37" ht="12.75" customHeight="1">
      <c r="A254" s="77"/>
      <c r="B254" s="136"/>
      <c r="C254" s="77"/>
      <c r="D254" s="47"/>
      <c r="E254" s="138" t="s">
        <v>300</v>
      </c>
      <c r="F254" s="47"/>
      <c r="G254" s="47"/>
      <c r="H254" s="47"/>
      <c r="I254" s="77"/>
      <c r="J254" s="77"/>
      <c r="K254" s="77"/>
      <c r="L254" s="47"/>
      <c r="M254" s="47"/>
      <c r="N254" s="47"/>
      <c r="O254" s="47"/>
      <c r="P254" s="47"/>
      <c r="Q254" s="47"/>
      <c r="R254" s="47"/>
      <c r="S254" s="47"/>
      <c r="T254" s="47"/>
      <c r="U254" s="47"/>
      <c r="V254" s="47"/>
      <c r="W254" s="47"/>
      <c r="X254" s="47"/>
      <c r="Y254" s="47"/>
      <c r="Z254" s="47"/>
      <c r="AA254" s="47"/>
      <c r="AB254" s="47"/>
      <c r="AC254" s="47"/>
      <c r="AD254" s="47"/>
      <c r="AE254" s="47"/>
      <c r="AF254" s="47"/>
      <c r="AG254" s="90"/>
      <c r="AH254" s="90"/>
      <c r="AI254" s="124"/>
      <c r="AJ254" s="47"/>
      <c r="AK254" s="47"/>
    </row>
    <row r="255" spans="1:37" ht="7.5" customHeight="1">
      <c r="A255" s="77"/>
      <c r="B255" s="136"/>
      <c r="C255" s="137"/>
      <c r="D255" s="77"/>
      <c r="E255" s="77"/>
      <c r="F255" s="137"/>
      <c r="G255" s="77"/>
      <c r="H255" s="77"/>
      <c r="I255" s="77"/>
      <c r="J255" s="77"/>
      <c r="K255" s="77"/>
      <c r="L255" s="47"/>
      <c r="M255" s="47"/>
      <c r="N255" s="47"/>
      <c r="O255" s="47"/>
      <c r="P255" s="47"/>
      <c r="Q255" s="47"/>
      <c r="R255" s="47"/>
      <c r="S255" s="47"/>
      <c r="T255" s="47"/>
      <c r="U255" s="47"/>
      <c r="V255" s="47"/>
      <c r="W255" s="47"/>
      <c r="X255" s="47"/>
      <c r="Y255" s="47"/>
      <c r="Z255" s="47"/>
      <c r="AA255" s="47"/>
      <c r="AB255" s="47"/>
      <c r="AC255" s="47"/>
      <c r="AD255" s="47"/>
      <c r="AE255" s="47"/>
      <c r="AF255" s="47"/>
      <c r="AG255" s="90"/>
      <c r="AH255" s="90"/>
      <c r="AI255" s="124"/>
      <c r="AJ255" s="47"/>
      <c r="AK255" s="47"/>
    </row>
    <row r="256" spans="1:37" ht="12.75" customHeight="1" thickBot="1">
      <c r="A256" s="77"/>
      <c r="B256" s="139"/>
      <c r="C256" s="140"/>
      <c r="D256" s="140"/>
      <c r="E256" s="140"/>
      <c r="F256" s="140"/>
      <c r="G256" s="140"/>
      <c r="H256" s="140"/>
      <c r="I256" s="140"/>
      <c r="J256" s="140"/>
      <c r="K256" s="140"/>
      <c r="L256" s="140"/>
      <c r="M256" s="140"/>
      <c r="N256" s="140"/>
      <c r="O256" s="140"/>
      <c r="P256" s="140"/>
      <c r="Q256" s="140"/>
      <c r="R256" s="140"/>
      <c r="S256" s="140"/>
      <c r="T256" s="140"/>
      <c r="U256" s="140"/>
      <c r="V256" s="140"/>
      <c r="W256" s="140"/>
      <c r="X256" s="140"/>
      <c r="Y256" s="140"/>
      <c r="Z256" s="140"/>
      <c r="AA256" s="140"/>
      <c r="AB256" s="140"/>
      <c r="AC256" s="140"/>
      <c r="AD256" s="140"/>
      <c r="AE256" s="140"/>
      <c r="AF256" s="140"/>
      <c r="AG256" s="141"/>
      <c r="AH256" s="141"/>
      <c r="AI256" s="142"/>
      <c r="AJ256" s="47"/>
      <c r="AK256" s="47"/>
    </row>
    <row r="257" spans="1:37" ht="12.75" customHeight="1" thickBot="1">
      <c r="A257" s="77"/>
      <c r="B257" s="143"/>
      <c r="C257" s="144"/>
      <c r="D257" s="144"/>
      <c r="E257" s="144"/>
      <c r="F257" s="144"/>
      <c r="G257" s="144"/>
      <c r="H257" s="144"/>
      <c r="I257" s="144"/>
      <c r="J257" s="144"/>
      <c r="K257" s="144"/>
      <c r="L257" s="144"/>
      <c r="M257" s="144"/>
      <c r="N257" s="144"/>
      <c r="O257" s="144"/>
      <c r="P257" s="144"/>
      <c r="Q257" s="144"/>
      <c r="R257" s="144"/>
      <c r="S257" s="144"/>
      <c r="T257" s="144"/>
      <c r="U257" s="144"/>
      <c r="V257" s="144"/>
      <c r="W257" s="144"/>
      <c r="X257" s="144"/>
      <c r="Y257" s="144"/>
      <c r="Z257" s="144"/>
      <c r="AA257" s="144"/>
      <c r="AB257" s="144"/>
      <c r="AC257" s="144"/>
      <c r="AD257" s="144"/>
      <c r="AE257" s="144"/>
      <c r="AF257" s="144"/>
      <c r="AG257" s="118"/>
      <c r="AH257" s="118"/>
      <c r="AI257" s="118"/>
      <c r="AJ257" s="47"/>
      <c r="AK257" s="47"/>
    </row>
    <row r="258" spans="1:37" ht="15" customHeight="1">
      <c r="A258" s="77"/>
      <c r="B258" s="47"/>
      <c r="C258" s="996" t="s">
        <v>208</v>
      </c>
      <c r="D258" s="1024" t="s">
        <v>301</v>
      </c>
      <c r="E258" s="1024"/>
      <c r="F258" s="1024"/>
      <c r="G258" s="1024"/>
      <c r="H258" s="1024"/>
      <c r="I258" s="1024"/>
      <c r="J258" s="1024"/>
      <c r="K258" s="1024"/>
      <c r="L258" s="1024"/>
      <c r="M258" s="1024"/>
      <c r="N258" s="1024"/>
      <c r="O258" s="1024"/>
      <c r="P258" s="1024"/>
      <c r="Q258" s="1024"/>
      <c r="R258" s="1024"/>
      <c r="S258" s="1024"/>
      <c r="T258" s="1024"/>
      <c r="U258" s="1024"/>
      <c r="V258" s="1024"/>
      <c r="W258" s="1024"/>
      <c r="X258" s="1024"/>
      <c r="Y258" s="1024"/>
      <c r="Z258" s="1024"/>
      <c r="AA258" s="1024"/>
      <c r="AB258" s="1024"/>
      <c r="AC258" s="1024"/>
      <c r="AD258" s="1024"/>
      <c r="AE258" s="1024"/>
      <c r="AF258" s="1024"/>
      <c r="AG258" s="1024"/>
      <c r="AH258" s="1025"/>
      <c r="AI258" s="90"/>
      <c r="AJ258" s="47"/>
      <c r="AK258" s="47"/>
    </row>
    <row r="259" spans="1:37" ht="15" customHeight="1">
      <c r="A259" s="77"/>
      <c r="B259" s="47"/>
      <c r="C259" s="997"/>
      <c r="D259" s="1026"/>
      <c r="E259" s="1026"/>
      <c r="F259" s="1026"/>
      <c r="G259" s="1026"/>
      <c r="H259" s="1026"/>
      <c r="I259" s="1026"/>
      <c r="J259" s="1026"/>
      <c r="K259" s="1026"/>
      <c r="L259" s="1026"/>
      <c r="M259" s="1026"/>
      <c r="N259" s="1026"/>
      <c r="O259" s="1026"/>
      <c r="P259" s="1026"/>
      <c r="Q259" s="1026"/>
      <c r="R259" s="1026"/>
      <c r="S259" s="1026"/>
      <c r="T259" s="1026"/>
      <c r="U259" s="1026"/>
      <c r="V259" s="1026"/>
      <c r="W259" s="1026"/>
      <c r="X259" s="1026"/>
      <c r="Y259" s="1026"/>
      <c r="Z259" s="1026"/>
      <c r="AA259" s="1026"/>
      <c r="AB259" s="1026"/>
      <c r="AC259" s="1026"/>
      <c r="AD259" s="1026"/>
      <c r="AE259" s="1026"/>
      <c r="AF259" s="1026"/>
      <c r="AG259" s="1026"/>
      <c r="AH259" s="1027"/>
      <c r="AI259" s="90"/>
      <c r="AJ259" s="47"/>
      <c r="AK259" s="47"/>
    </row>
    <row r="260" spans="1:37" ht="15" customHeight="1" thickBot="1">
      <c r="A260" s="47"/>
      <c r="B260" s="47"/>
      <c r="C260" s="153"/>
      <c r="D260" s="1028"/>
      <c r="E260" s="1028"/>
      <c r="F260" s="1028"/>
      <c r="G260" s="1028"/>
      <c r="H260" s="1028"/>
      <c r="I260" s="1028"/>
      <c r="J260" s="1028"/>
      <c r="K260" s="1028"/>
      <c r="L260" s="1028"/>
      <c r="M260" s="1028"/>
      <c r="N260" s="1028"/>
      <c r="O260" s="1028"/>
      <c r="P260" s="1028"/>
      <c r="Q260" s="1028"/>
      <c r="R260" s="1028"/>
      <c r="S260" s="1028"/>
      <c r="T260" s="1028"/>
      <c r="U260" s="1028"/>
      <c r="V260" s="1028"/>
      <c r="W260" s="1028"/>
      <c r="X260" s="1028"/>
      <c r="Y260" s="1028"/>
      <c r="Z260" s="1028"/>
      <c r="AA260" s="1028"/>
      <c r="AB260" s="1028"/>
      <c r="AC260" s="1028"/>
      <c r="AD260" s="1028"/>
      <c r="AE260" s="1028"/>
      <c r="AF260" s="1028"/>
      <c r="AG260" s="1028"/>
      <c r="AH260" s="1029"/>
      <c r="AI260" s="90"/>
      <c r="AJ260" s="47"/>
      <c r="AK260" s="47"/>
    </row>
    <row r="261" spans="1:37" s="21" customFormat="1" ht="12.95" customHeight="1">
      <c r="A261" s="172"/>
      <c r="B261" s="103"/>
      <c r="C261" s="148"/>
      <c r="D261" s="148"/>
      <c r="E261" s="148"/>
      <c r="F261" s="148"/>
      <c r="G261" s="148"/>
      <c r="H261" s="148"/>
      <c r="I261" s="148"/>
      <c r="J261" s="148"/>
      <c r="K261" s="148"/>
      <c r="L261" s="148"/>
      <c r="M261" s="148"/>
      <c r="N261" s="148"/>
      <c r="O261" s="148"/>
      <c r="P261" s="148"/>
      <c r="Q261" s="148"/>
      <c r="R261" s="148"/>
      <c r="S261" s="148"/>
      <c r="T261" s="148"/>
      <c r="U261" s="148"/>
      <c r="V261" s="148"/>
      <c r="W261" s="148"/>
      <c r="X261" s="148"/>
      <c r="Y261" s="148"/>
      <c r="Z261" s="148"/>
      <c r="AA261" s="148"/>
      <c r="AB261" s="148"/>
      <c r="AC261" s="148"/>
      <c r="AD261" s="148"/>
      <c r="AE261" s="148"/>
      <c r="AF261" s="148"/>
      <c r="AG261" s="90"/>
      <c r="AH261" s="90"/>
      <c r="AI261" s="90"/>
      <c r="AJ261" s="172"/>
      <c r="AK261" s="172"/>
    </row>
    <row r="262" spans="1:37" s="21" customFormat="1" ht="12.95" customHeight="1">
      <c r="A262" s="172"/>
      <c r="B262" s="103"/>
      <c r="C262" s="148"/>
      <c r="D262" s="148"/>
      <c r="E262" s="148"/>
      <c r="F262" s="148"/>
      <c r="G262" s="148"/>
      <c r="H262" s="148"/>
      <c r="I262" s="148"/>
      <c r="J262" s="148"/>
      <c r="K262" s="148"/>
      <c r="L262" s="148"/>
      <c r="M262" s="148"/>
      <c r="N262" s="148"/>
      <c r="O262" s="148"/>
      <c r="P262" s="148"/>
      <c r="Q262" s="148"/>
      <c r="R262" s="148"/>
      <c r="S262" s="148"/>
      <c r="T262" s="148"/>
      <c r="U262" s="148"/>
      <c r="V262" s="148"/>
      <c r="W262" s="148"/>
      <c r="X262" s="148"/>
      <c r="Y262" s="148"/>
      <c r="Z262" s="148"/>
      <c r="AA262" s="148"/>
      <c r="AB262" s="148"/>
      <c r="AC262" s="148"/>
      <c r="AD262" s="148"/>
      <c r="AE262" s="148"/>
      <c r="AF262" s="148"/>
      <c r="AG262" s="90"/>
      <c r="AH262" s="90"/>
      <c r="AI262" s="90"/>
      <c r="AJ262" s="172"/>
      <c r="AK262" s="172"/>
    </row>
    <row r="263" spans="1:37" ht="20.100000000000001" customHeight="1">
      <c r="A263" s="93" t="s">
        <v>199</v>
      </c>
      <c r="B263" s="88"/>
      <c r="C263" s="77"/>
      <c r="D263" s="77"/>
      <c r="E263" s="77"/>
      <c r="F263" s="77"/>
      <c r="G263" s="77"/>
      <c r="H263" s="77"/>
      <c r="I263" s="77"/>
      <c r="J263" s="77"/>
      <c r="K263" s="77"/>
      <c r="L263" s="47"/>
      <c r="M263" s="47"/>
      <c r="N263" s="47"/>
      <c r="O263" s="47"/>
      <c r="P263" s="47"/>
      <c r="Q263" s="47"/>
      <c r="R263" s="47"/>
      <c r="S263" s="47"/>
      <c r="T263" s="47"/>
      <c r="U263" s="47"/>
      <c r="V263" s="47"/>
      <c r="W263" s="47"/>
      <c r="X263" s="47"/>
      <c r="Y263" s="47"/>
      <c r="Z263" s="47"/>
      <c r="AA263" s="47"/>
      <c r="AB263" s="47"/>
      <c r="AC263" s="47"/>
      <c r="AD263" s="47"/>
      <c r="AE263" s="47"/>
      <c r="AF263" s="47"/>
      <c r="AG263" s="90"/>
      <c r="AH263" s="90"/>
      <c r="AI263" s="90"/>
      <c r="AJ263" s="47"/>
      <c r="AK263" s="47"/>
    </row>
    <row r="264" spans="1:37" ht="20.25" customHeight="1">
      <c r="A264" s="112"/>
      <c r="B264" s="1034" t="s">
        <v>302</v>
      </c>
      <c r="C264" s="1034"/>
      <c r="D264" s="1034"/>
      <c r="E264" s="1035"/>
      <c r="F264" s="1049" t="s">
        <v>303</v>
      </c>
      <c r="G264" s="1050"/>
      <c r="H264" s="1050"/>
      <c r="I264" s="1050"/>
      <c r="J264" s="1050"/>
      <c r="K264" s="1050"/>
      <c r="L264" s="1050"/>
      <c r="M264" s="1050"/>
      <c r="N264" s="1050"/>
      <c r="O264" s="1050"/>
      <c r="P264" s="1050"/>
      <c r="Q264" s="1050"/>
      <c r="R264" s="1050"/>
      <c r="S264" s="150"/>
      <c r="T264" s="151"/>
      <c r="U264" s="113"/>
      <c r="V264" s="113"/>
      <c r="W264" s="174"/>
      <c r="X264" s="96"/>
      <c r="Y264" s="96"/>
      <c r="Z264" s="47"/>
      <c r="AA264" s="47"/>
      <c r="AB264" s="47"/>
      <c r="AC264" s="47"/>
      <c r="AD264" s="47"/>
      <c r="AE264" s="47"/>
      <c r="AF264" s="47"/>
      <c r="AG264" s="90"/>
      <c r="AH264" s="90"/>
      <c r="AI264" s="90"/>
      <c r="AJ264" s="47"/>
      <c r="AK264" s="47"/>
    </row>
    <row r="265" spans="1:37" ht="20.25" customHeight="1">
      <c r="A265" s="112"/>
      <c r="B265" s="1038"/>
      <c r="C265" s="1038"/>
      <c r="D265" s="1038"/>
      <c r="E265" s="1039"/>
      <c r="F265" s="1053"/>
      <c r="G265" s="1054"/>
      <c r="H265" s="1054"/>
      <c r="I265" s="1054"/>
      <c r="J265" s="1054"/>
      <c r="K265" s="1054"/>
      <c r="L265" s="1054"/>
      <c r="M265" s="1054"/>
      <c r="N265" s="1054"/>
      <c r="O265" s="1054"/>
      <c r="P265" s="1054"/>
      <c r="Q265" s="1054"/>
      <c r="R265" s="1054"/>
      <c r="S265" s="150"/>
      <c r="T265" s="151"/>
      <c r="U265" s="113"/>
      <c r="V265" s="113"/>
      <c r="W265" s="174"/>
      <c r="X265" s="96"/>
      <c r="Y265" s="96"/>
      <c r="Z265" s="47"/>
      <c r="AA265" s="47"/>
      <c r="AB265" s="47"/>
      <c r="AC265" s="47"/>
      <c r="AD265" s="47"/>
      <c r="AE265" s="47"/>
      <c r="AF265" s="47"/>
      <c r="AG265" s="90"/>
      <c r="AH265" s="90"/>
      <c r="AI265" s="90"/>
      <c r="AJ265" s="47"/>
      <c r="AK265" s="47"/>
    </row>
    <row r="266" spans="1:37" ht="12.75" customHeight="1" thickBot="1">
      <c r="A266" s="77"/>
      <c r="B266" s="103"/>
      <c r="C266" s="97"/>
      <c r="D266" s="97"/>
      <c r="E266" s="97"/>
      <c r="F266" s="97"/>
      <c r="G266" s="97"/>
      <c r="H266" s="97"/>
      <c r="I266" s="97"/>
      <c r="J266" s="97"/>
      <c r="K266" s="97"/>
      <c r="L266" s="97"/>
      <c r="M266" s="97"/>
      <c r="N266" s="97"/>
      <c r="O266" s="97"/>
      <c r="P266" s="97"/>
      <c r="Q266" s="97"/>
      <c r="R266" s="97"/>
      <c r="S266" s="97"/>
      <c r="T266" s="97"/>
      <c r="U266" s="97"/>
      <c r="V266" s="97"/>
      <c r="W266" s="97"/>
      <c r="X266" s="97"/>
      <c r="Y266" s="97"/>
      <c r="Z266" s="97"/>
      <c r="AA266" s="97"/>
      <c r="AB266" s="97"/>
      <c r="AC266" s="97"/>
      <c r="AD266" s="97"/>
      <c r="AE266" s="97"/>
      <c r="AF266" s="97"/>
      <c r="AG266" s="90"/>
      <c r="AH266" s="90"/>
      <c r="AI266" s="90"/>
      <c r="AJ266" s="47"/>
      <c r="AK266" s="47"/>
    </row>
    <row r="267" spans="1:37" ht="21" customHeight="1">
      <c r="A267" s="96"/>
      <c r="B267" s="175" t="s">
        <v>304</v>
      </c>
      <c r="C267" s="1019" t="s">
        <v>305</v>
      </c>
      <c r="D267" s="1019"/>
      <c r="E267" s="1019"/>
      <c r="F267" s="1019"/>
      <c r="G267" s="1019"/>
      <c r="H267" s="1019"/>
      <c r="I267" s="1019"/>
      <c r="J267" s="1019"/>
      <c r="K267" s="1019"/>
      <c r="L267" s="1019"/>
      <c r="M267" s="1019"/>
      <c r="N267" s="1019"/>
      <c r="O267" s="1019"/>
      <c r="P267" s="1019"/>
      <c r="Q267" s="1019"/>
      <c r="R267" s="1019"/>
      <c r="S267" s="1019"/>
      <c r="T267" s="1019"/>
      <c r="U267" s="1019"/>
      <c r="V267" s="1019"/>
      <c r="W267" s="1019"/>
      <c r="X267" s="1019"/>
      <c r="Y267" s="1019"/>
      <c r="Z267" s="1019"/>
      <c r="AA267" s="1019"/>
      <c r="AB267" s="1019"/>
      <c r="AC267" s="1019"/>
      <c r="AD267" s="1019"/>
      <c r="AE267" s="1019"/>
      <c r="AF267" s="1019"/>
      <c r="AG267" s="1019"/>
      <c r="AH267" s="1019"/>
      <c r="AI267" s="119"/>
      <c r="AJ267" s="47"/>
      <c r="AK267" s="47"/>
    </row>
    <row r="268" spans="1:37" ht="21" customHeight="1">
      <c r="A268" s="96"/>
      <c r="B268" s="120"/>
      <c r="C268" s="121"/>
      <c r="D268" s="121"/>
      <c r="E268" s="121"/>
      <c r="F268" s="121"/>
      <c r="G268" s="121"/>
      <c r="H268" s="121"/>
      <c r="I268" s="121"/>
      <c r="J268" s="121"/>
      <c r="K268" s="121"/>
      <c r="L268" s="122"/>
      <c r="M268" s="122"/>
      <c r="N268" s="122"/>
      <c r="O268" s="122"/>
      <c r="P268" s="122"/>
      <c r="Q268" s="122"/>
      <c r="R268" s="122" t="s">
        <v>306</v>
      </c>
      <c r="S268" s="122"/>
      <c r="T268" s="123"/>
      <c r="U268" s="123"/>
      <c r="V268" s="123"/>
      <c r="W268" s="123"/>
      <c r="X268" s="123"/>
      <c r="Y268" s="123"/>
      <c r="Z268" s="123"/>
      <c r="AA268" s="123"/>
      <c r="AB268" s="123"/>
      <c r="AC268" s="123"/>
      <c r="AD268" s="123"/>
      <c r="AE268" s="123"/>
      <c r="AF268" s="123"/>
      <c r="AG268" s="62"/>
      <c r="AH268" s="90"/>
      <c r="AI268" s="124"/>
      <c r="AJ268" s="47"/>
      <c r="AK268" s="47"/>
    </row>
    <row r="269" spans="1:37" ht="9" customHeight="1">
      <c r="A269" s="96"/>
      <c r="B269" s="120"/>
      <c r="C269" s="121"/>
      <c r="D269" s="121"/>
      <c r="E269" s="121"/>
      <c r="F269" s="121"/>
      <c r="G269" s="121"/>
      <c r="H269" s="121"/>
      <c r="I269" s="121"/>
      <c r="J269" s="121"/>
      <c r="K269" s="121"/>
      <c r="L269" s="122"/>
      <c r="M269" s="122"/>
      <c r="N269" s="122"/>
      <c r="O269" s="122"/>
      <c r="P269" s="122"/>
      <c r="Q269" s="122"/>
      <c r="R269" s="122"/>
      <c r="S269" s="122"/>
      <c r="T269" s="122"/>
      <c r="U269" s="122"/>
      <c r="V269" s="122"/>
      <c r="W269" s="122"/>
      <c r="X269" s="122"/>
      <c r="Y269" s="122"/>
      <c r="Z269" s="122"/>
      <c r="AA269" s="122"/>
      <c r="AB269" s="122"/>
      <c r="AC269" s="122"/>
      <c r="AD269" s="122"/>
      <c r="AE269" s="122"/>
      <c r="AF269" s="122"/>
      <c r="AG269" s="66"/>
      <c r="AH269" s="90"/>
      <c r="AI269" s="124"/>
      <c r="AJ269" s="47"/>
      <c r="AK269" s="47"/>
    </row>
    <row r="270" spans="1:37" ht="15" customHeight="1">
      <c r="A270" s="96"/>
      <c r="B270" s="120" t="s">
        <v>307</v>
      </c>
      <c r="C270" s="855" t="s">
        <v>511</v>
      </c>
      <c r="D270" s="855"/>
      <c r="E270" s="855"/>
      <c r="F270" s="855"/>
      <c r="G270" s="855"/>
      <c r="H270" s="855"/>
      <c r="I270" s="855"/>
      <c r="J270" s="855"/>
      <c r="K270" s="855"/>
      <c r="L270" s="855"/>
      <c r="M270" s="855"/>
      <c r="N270" s="855"/>
      <c r="O270" s="855"/>
      <c r="P270" s="855"/>
      <c r="Q270" s="855"/>
      <c r="R270" s="855"/>
      <c r="S270" s="855"/>
      <c r="T270" s="855"/>
      <c r="U270" s="855"/>
      <c r="V270" s="855"/>
      <c r="W270" s="855"/>
      <c r="X270" s="855"/>
      <c r="Y270" s="855"/>
      <c r="Z270" s="855"/>
      <c r="AA270" s="855"/>
      <c r="AB270" s="855"/>
      <c r="AC270" s="855"/>
      <c r="AD270" s="855"/>
      <c r="AE270" s="855"/>
      <c r="AF270" s="855"/>
      <c r="AG270" s="855"/>
      <c r="AH270" s="855"/>
      <c r="AI270" s="124"/>
      <c r="AJ270" s="47"/>
      <c r="AK270" s="47"/>
    </row>
    <row r="271" spans="1:37" ht="13.5" customHeight="1">
      <c r="A271" s="96"/>
      <c r="B271" s="125"/>
      <c r="C271" s="855"/>
      <c r="D271" s="855"/>
      <c r="E271" s="855"/>
      <c r="F271" s="855"/>
      <c r="G271" s="855"/>
      <c r="H271" s="855"/>
      <c r="I271" s="855"/>
      <c r="J271" s="855"/>
      <c r="K271" s="855"/>
      <c r="L271" s="855"/>
      <c r="M271" s="855"/>
      <c r="N271" s="855"/>
      <c r="O271" s="855"/>
      <c r="P271" s="855"/>
      <c r="Q271" s="855"/>
      <c r="R271" s="855"/>
      <c r="S271" s="855"/>
      <c r="T271" s="855"/>
      <c r="U271" s="855"/>
      <c r="V271" s="855"/>
      <c r="W271" s="855"/>
      <c r="X271" s="855"/>
      <c r="Y271" s="855"/>
      <c r="Z271" s="855"/>
      <c r="AA271" s="855"/>
      <c r="AB271" s="855"/>
      <c r="AC271" s="855"/>
      <c r="AD271" s="855"/>
      <c r="AE271" s="855"/>
      <c r="AF271" s="855"/>
      <c r="AG271" s="855"/>
      <c r="AH271" s="855"/>
      <c r="AI271" s="124"/>
      <c r="AJ271" s="47"/>
      <c r="AK271" s="47"/>
    </row>
    <row r="272" spans="1:37" ht="17.25" customHeight="1">
      <c r="A272" s="96"/>
      <c r="B272" s="125"/>
      <c r="C272" s="855"/>
      <c r="D272" s="855"/>
      <c r="E272" s="855"/>
      <c r="F272" s="855"/>
      <c r="G272" s="855"/>
      <c r="H272" s="855"/>
      <c r="I272" s="855"/>
      <c r="J272" s="855"/>
      <c r="K272" s="855"/>
      <c r="L272" s="855"/>
      <c r="M272" s="855"/>
      <c r="N272" s="855"/>
      <c r="O272" s="855"/>
      <c r="P272" s="855"/>
      <c r="Q272" s="855"/>
      <c r="R272" s="855"/>
      <c r="S272" s="855"/>
      <c r="T272" s="855"/>
      <c r="U272" s="855"/>
      <c r="V272" s="855"/>
      <c r="W272" s="855"/>
      <c r="X272" s="855"/>
      <c r="Y272" s="855"/>
      <c r="Z272" s="855"/>
      <c r="AA272" s="855"/>
      <c r="AB272" s="855"/>
      <c r="AC272" s="855"/>
      <c r="AD272" s="855"/>
      <c r="AE272" s="855"/>
      <c r="AF272" s="855"/>
      <c r="AG272" s="855"/>
      <c r="AH272" s="855"/>
      <c r="AI272" s="124"/>
      <c r="AJ272" s="47"/>
      <c r="AK272" s="47"/>
    </row>
    <row r="273" spans="1:37" ht="21" customHeight="1">
      <c r="A273" s="77"/>
      <c r="B273" s="126"/>
      <c r="C273" s="108"/>
      <c r="D273" s="108"/>
      <c r="E273" s="108"/>
      <c r="F273" s="108"/>
      <c r="G273" s="108"/>
      <c r="H273" s="108"/>
      <c r="I273" s="108"/>
      <c r="J273" s="108"/>
      <c r="K273" s="108"/>
      <c r="L273" s="108"/>
      <c r="M273" s="108"/>
      <c r="N273" s="108"/>
      <c r="O273" s="108"/>
      <c r="P273" s="108"/>
      <c r="Q273" s="108"/>
      <c r="R273" s="122" t="s">
        <v>306</v>
      </c>
      <c r="S273" s="122"/>
      <c r="T273" s="123"/>
      <c r="U273" s="123"/>
      <c r="V273" s="123"/>
      <c r="W273" s="123"/>
      <c r="X273" s="123"/>
      <c r="Y273" s="123"/>
      <c r="Z273" s="123"/>
      <c r="AA273" s="123"/>
      <c r="AB273" s="123"/>
      <c r="AC273" s="123"/>
      <c r="AD273" s="123"/>
      <c r="AE273" s="123"/>
      <c r="AF273" s="123"/>
      <c r="AG273" s="62"/>
      <c r="AH273" s="90"/>
      <c r="AI273" s="124"/>
      <c r="AJ273" s="47"/>
      <c r="AK273" s="47"/>
    </row>
    <row r="274" spans="1:37" ht="8.25" customHeight="1">
      <c r="A274" s="77"/>
      <c r="B274" s="126"/>
      <c r="C274" s="108"/>
      <c r="D274" s="108"/>
      <c r="E274" s="108"/>
      <c r="F274" s="108"/>
      <c r="G274" s="108"/>
      <c r="H274" s="108"/>
      <c r="I274" s="108"/>
      <c r="J274" s="108"/>
      <c r="K274" s="108"/>
      <c r="L274" s="108"/>
      <c r="M274" s="108"/>
      <c r="N274" s="108"/>
      <c r="O274" s="108"/>
      <c r="P274" s="108"/>
      <c r="Q274" s="108"/>
      <c r="R274" s="122"/>
      <c r="S274" s="122"/>
      <c r="T274" s="122"/>
      <c r="U274" s="122"/>
      <c r="V274" s="122"/>
      <c r="W274" s="122"/>
      <c r="X274" s="122"/>
      <c r="Y274" s="122"/>
      <c r="Z274" s="122"/>
      <c r="AA274" s="122"/>
      <c r="AB274" s="122"/>
      <c r="AC274" s="122"/>
      <c r="AD274" s="122"/>
      <c r="AE274" s="122"/>
      <c r="AF274" s="122"/>
      <c r="AG274" s="66"/>
      <c r="AH274" s="90"/>
      <c r="AI274" s="124"/>
      <c r="AJ274" s="47"/>
      <c r="AK274" s="47"/>
    </row>
    <row r="275" spans="1:37" ht="21" customHeight="1">
      <c r="A275" s="77"/>
      <c r="B275" s="120" t="s">
        <v>308</v>
      </c>
      <c r="C275" s="855" t="s">
        <v>309</v>
      </c>
      <c r="D275" s="855"/>
      <c r="E275" s="855"/>
      <c r="F275" s="855"/>
      <c r="G275" s="855"/>
      <c r="H275" s="855"/>
      <c r="I275" s="855"/>
      <c r="J275" s="855"/>
      <c r="K275" s="855"/>
      <c r="L275" s="855"/>
      <c r="M275" s="855"/>
      <c r="N275" s="855"/>
      <c r="O275" s="855"/>
      <c r="P275" s="855"/>
      <c r="Q275" s="855"/>
      <c r="R275" s="855"/>
      <c r="S275" s="855"/>
      <c r="T275" s="855"/>
      <c r="U275" s="855"/>
      <c r="V275" s="855"/>
      <c r="W275" s="855"/>
      <c r="X275" s="855"/>
      <c r="Y275" s="855"/>
      <c r="Z275" s="855"/>
      <c r="AA275" s="855"/>
      <c r="AB275" s="855"/>
      <c r="AC275" s="855"/>
      <c r="AD275" s="855"/>
      <c r="AE275" s="855"/>
      <c r="AF275" s="855"/>
      <c r="AG275" s="855"/>
      <c r="AH275" s="855"/>
      <c r="AI275" s="124"/>
      <c r="AJ275" s="47"/>
      <c r="AK275" s="47"/>
    </row>
    <row r="276" spans="1:37" ht="21" customHeight="1">
      <c r="A276" s="77"/>
      <c r="B276" s="126"/>
      <c r="C276" s="108"/>
      <c r="D276" s="108"/>
      <c r="E276" s="108"/>
      <c r="F276" s="108"/>
      <c r="G276" s="108"/>
      <c r="H276" s="108"/>
      <c r="I276" s="108"/>
      <c r="J276" s="108"/>
      <c r="K276" s="108"/>
      <c r="L276" s="108"/>
      <c r="M276" s="108"/>
      <c r="N276" s="108"/>
      <c r="O276" s="108"/>
      <c r="P276" s="108"/>
      <c r="Q276" s="108"/>
      <c r="R276" s="122" t="s">
        <v>306</v>
      </c>
      <c r="S276" s="122"/>
      <c r="T276" s="123"/>
      <c r="U276" s="123"/>
      <c r="V276" s="123"/>
      <c r="W276" s="123"/>
      <c r="X276" s="123"/>
      <c r="Y276" s="123"/>
      <c r="Z276" s="123"/>
      <c r="AA276" s="123"/>
      <c r="AB276" s="123"/>
      <c r="AC276" s="123"/>
      <c r="AD276" s="123"/>
      <c r="AE276" s="123"/>
      <c r="AF276" s="123"/>
      <c r="AG276" s="62"/>
      <c r="AH276" s="90"/>
      <c r="AI276" s="124"/>
      <c r="AJ276" s="47"/>
      <c r="AK276" s="47"/>
    </row>
    <row r="277" spans="1:37" ht="9" customHeight="1">
      <c r="A277" s="77"/>
      <c r="B277" s="126"/>
      <c r="C277" s="108"/>
      <c r="D277" s="108"/>
      <c r="E277" s="108"/>
      <c r="F277" s="108"/>
      <c r="G277" s="108"/>
      <c r="H277" s="108"/>
      <c r="I277" s="108"/>
      <c r="J277" s="108"/>
      <c r="K277" s="108"/>
      <c r="L277" s="108"/>
      <c r="M277" s="108"/>
      <c r="N277" s="108"/>
      <c r="O277" s="108"/>
      <c r="P277" s="108"/>
      <c r="Q277" s="108"/>
      <c r="R277" s="122"/>
      <c r="S277" s="122"/>
      <c r="T277" s="122"/>
      <c r="U277" s="122"/>
      <c r="V277" s="122"/>
      <c r="W277" s="122"/>
      <c r="X277" s="122"/>
      <c r="Y277" s="122"/>
      <c r="Z277" s="122"/>
      <c r="AA277" s="122"/>
      <c r="AB277" s="122"/>
      <c r="AC277" s="122"/>
      <c r="AD277" s="122"/>
      <c r="AE277" s="122"/>
      <c r="AF277" s="122"/>
      <c r="AG277" s="66"/>
      <c r="AH277" s="90"/>
      <c r="AI277" s="124"/>
      <c r="AJ277" s="47"/>
      <c r="AK277" s="47"/>
    </row>
    <row r="278" spans="1:37" ht="21" customHeight="1">
      <c r="A278" s="77"/>
      <c r="B278" s="120" t="s">
        <v>310</v>
      </c>
      <c r="C278" s="934" t="s">
        <v>450</v>
      </c>
      <c r="D278" s="934"/>
      <c r="E278" s="934"/>
      <c r="F278" s="934"/>
      <c r="G278" s="934"/>
      <c r="H278" s="934"/>
      <c r="I278" s="934"/>
      <c r="J278" s="934"/>
      <c r="K278" s="934"/>
      <c r="L278" s="934"/>
      <c r="M278" s="934"/>
      <c r="N278" s="934"/>
      <c r="O278" s="934"/>
      <c r="P278" s="934"/>
      <c r="Q278" s="934"/>
      <c r="R278" s="934"/>
      <c r="S278" s="934"/>
      <c r="T278" s="934"/>
      <c r="U278" s="934"/>
      <c r="V278" s="934"/>
      <c r="W278" s="934"/>
      <c r="X278" s="934"/>
      <c r="Y278" s="934"/>
      <c r="Z278" s="934"/>
      <c r="AA278" s="934"/>
      <c r="AB278" s="934"/>
      <c r="AC278" s="934"/>
      <c r="AD278" s="934"/>
      <c r="AE278" s="934"/>
      <c r="AF278" s="934"/>
      <c r="AG278" s="934"/>
      <c r="AH278" s="934"/>
      <c r="AI278" s="124"/>
      <c r="AJ278" s="47"/>
      <c r="AK278" s="47"/>
    </row>
    <row r="279" spans="1:37" ht="21" customHeight="1">
      <c r="A279" s="77"/>
      <c r="B279" s="126"/>
      <c r="C279" s="66"/>
      <c r="D279" s="66"/>
      <c r="E279" s="66"/>
      <c r="F279" s="66"/>
      <c r="G279" s="66"/>
      <c r="H279" s="66"/>
      <c r="I279" s="66"/>
      <c r="J279" s="66"/>
      <c r="K279" s="66"/>
      <c r="L279" s="66"/>
      <c r="M279" s="66"/>
      <c r="N279" s="66"/>
      <c r="O279" s="66"/>
      <c r="P279" s="66"/>
      <c r="Q279" s="66"/>
      <c r="R279" s="122" t="s">
        <v>306</v>
      </c>
      <c r="S279" s="122"/>
      <c r="T279" s="123"/>
      <c r="U279" s="123"/>
      <c r="V279" s="123"/>
      <c r="W279" s="123"/>
      <c r="X279" s="123"/>
      <c r="Y279" s="123"/>
      <c r="Z279" s="123"/>
      <c r="AA279" s="123"/>
      <c r="AB279" s="123"/>
      <c r="AC279" s="123"/>
      <c r="AD279" s="123"/>
      <c r="AE279" s="123"/>
      <c r="AF279" s="123"/>
      <c r="AG279" s="62"/>
      <c r="AH279" s="90"/>
      <c r="AI279" s="124"/>
      <c r="AJ279" s="47"/>
      <c r="AK279" s="47"/>
    </row>
    <row r="280" spans="1:37" ht="12.75" customHeight="1" thickBot="1">
      <c r="A280" s="77"/>
      <c r="B280" s="127"/>
      <c r="C280" s="128"/>
      <c r="D280" s="128"/>
      <c r="E280" s="128"/>
      <c r="F280" s="128"/>
      <c r="G280" s="128"/>
      <c r="H280" s="128"/>
      <c r="I280" s="128"/>
      <c r="J280" s="128"/>
      <c r="K280" s="128"/>
      <c r="L280" s="129"/>
      <c r="M280" s="129"/>
      <c r="N280" s="129"/>
      <c r="O280" s="129"/>
      <c r="P280" s="129"/>
      <c r="Q280" s="129"/>
      <c r="R280" s="129"/>
      <c r="S280" s="129"/>
      <c r="T280" s="129"/>
      <c r="U280" s="129"/>
      <c r="V280" s="129"/>
      <c r="W280" s="129"/>
      <c r="X280" s="129"/>
      <c r="Y280" s="129"/>
      <c r="Z280" s="129"/>
      <c r="AA280" s="129"/>
      <c r="AB280" s="129"/>
      <c r="AC280" s="129"/>
      <c r="AD280" s="129"/>
      <c r="AE280" s="129"/>
      <c r="AF280" s="129"/>
      <c r="AG280" s="130"/>
      <c r="AH280" s="130"/>
      <c r="AI280" s="131"/>
      <c r="AJ280" s="47"/>
      <c r="AK280" s="47"/>
    </row>
    <row r="281" spans="1:37" ht="18" customHeight="1" thickBot="1">
      <c r="A281" s="96"/>
      <c r="B281" s="77"/>
      <c r="C281" s="77"/>
      <c r="D281" s="77"/>
      <c r="E281" s="77"/>
      <c r="F281" s="77"/>
      <c r="G281" s="77"/>
      <c r="H281" s="77"/>
      <c r="I281" s="77"/>
      <c r="J281" s="77"/>
      <c r="K281" s="77"/>
      <c r="L281" s="47"/>
      <c r="M281" s="47"/>
      <c r="N281" s="47"/>
      <c r="O281" s="47"/>
      <c r="P281" s="47"/>
      <c r="Q281" s="47"/>
      <c r="R281" s="47"/>
      <c r="S281" s="47"/>
      <c r="T281" s="47"/>
      <c r="U281" s="47"/>
      <c r="V281" s="47"/>
      <c r="W281" s="47"/>
      <c r="X281" s="47"/>
      <c r="Y281" s="47"/>
      <c r="Z281" s="47"/>
      <c r="AA281" s="47"/>
      <c r="AB281" s="47"/>
      <c r="AC281" s="47"/>
      <c r="AD281" s="47"/>
      <c r="AE281" s="47"/>
      <c r="AF281" s="47"/>
      <c r="AG281" s="90"/>
      <c r="AH281" s="90"/>
      <c r="AI281" s="90"/>
      <c r="AJ281" s="47"/>
      <c r="AK281" s="47"/>
    </row>
    <row r="282" spans="1:37" ht="12.75" customHeight="1">
      <c r="A282" s="77"/>
      <c r="B282" s="132"/>
      <c r="C282" s="133"/>
      <c r="D282" s="134"/>
      <c r="E282" s="134"/>
      <c r="F282" s="134"/>
      <c r="G282" s="134"/>
      <c r="H282" s="134"/>
      <c r="I282" s="134"/>
      <c r="J282" s="134"/>
      <c r="K282" s="134"/>
      <c r="L282" s="135"/>
      <c r="M282" s="135"/>
      <c r="N282" s="135"/>
      <c r="O282" s="135"/>
      <c r="P282" s="135"/>
      <c r="Q282" s="135"/>
      <c r="R282" s="135"/>
      <c r="S282" s="135"/>
      <c r="T282" s="135"/>
      <c r="U282" s="135"/>
      <c r="V282" s="135"/>
      <c r="W282" s="135"/>
      <c r="X282" s="135"/>
      <c r="Y282" s="135"/>
      <c r="Z282" s="135"/>
      <c r="AA282" s="135"/>
      <c r="AB282" s="135"/>
      <c r="AC282" s="135"/>
      <c r="AD282" s="135"/>
      <c r="AE282" s="135"/>
      <c r="AF282" s="135"/>
      <c r="AG282" s="118"/>
      <c r="AH282" s="118"/>
      <c r="AI282" s="119"/>
      <c r="AJ282" s="47"/>
      <c r="AK282" s="47"/>
    </row>
    <row r="283" spans="1:37" ht="12.75" customHeight="1">
      <c r="A283" s="77"/>
      <c r="B283" s="136"/>
      <c r="C283" s="137"/>
      <c r="D283" s="77"/>
      <c r="E283" s="77"/>
      <c r="F283" s="137"/>
      <c r="G283" s="47"/>
      <c r="H283" s="47"/>
      <c r="I283" s="122" t="s">
        <v>311</v>
      </c>
      <c r="J283" s="47"/>
      <c r="K283" s="47"/>
      <c r="L283" s="47"/>
      <c r="M283" s="47"/>
      <c r="N283" s="47"/>
      <c r="O283" s="47"/>
      <c r="P283" s="47"/>
      <c r="Q283" s="47"/>
      <c r="R283" s="47"/>
      <c r="S283" s="47"/>
      <c r="T283" s="47"/>
      <c r="U283" s="47"/>
      <c r="V283" s="47"/>
      <c r="W283" s="47"/>
      <c r="X283" s="47"/>
      <c r="Y283" s="47"/>
      <c r="Z283" s="47"/>
      <c r="AA283" s="47"/>
      <c r="AB283" s="47"/>
      <c r="AC283" s="47"/>
      <c r="AD283" s="47"/>
      <c r="AE283" s="47"/>
      <c r="AF283" s="47"/>
      <c r="AG283" s="90"/>
      <c r="AH283" s="90"/>
      <c r="AI283" s="124"/>
      <c r="AJ283" s="47"/>
      <c r="AK283" s="47"/>
    </row>
    <row r="284" spans="1:37" ht="12.75" customHeight="1">
      <c r="A284" s="77"/>
      <c r="B284" s="136"/>
      <c r="C284" s="137"/>
      <c r="D284" s="77"/>
      <c r="E284" s="77"/>
      <c r="F284" s="137"/>
      <c r="G284" s="77"/>
      <c r="H284" s="77"/>
      <c r="I284" s="77"/>
      <c r="J284" s="77"/>
      <c r="K284" s="77"/>
      <c r="L284" s="47"/>
      <c r="M284" s="47"/>
      <c r="N284" s="47"/>
      <c r="O284" s="47"/>
      <c r="P284" s="47"/>
      <c r="Q284" s="47"/>
      <c r="R284" s="47"/>
      <c r="S284" s="47"/>
      <c r="T284" s="47"/>
      <c r="U284" s="47"/>
      <c r="V284" s="47"/>
      <c r="W284" s="47"/>
      <c r="X284" s="47"/>
      <c r="Y284" s="47"/>
      <c r="Z284" s="47"/>
      <c r="AA284" s="47"/>
      <c r="AB284" s="47"/>
      <c r="AC284" s="47"/>
      <c r="AD284" s="47"/>
      <c r="AE284" s="47"/>
      <c r="AF284" s="47"/>
      <c r="AG284" s="90"/>
      <c r="AH284" s="90"/>
      <c r="AI284" s="124"/>
      <c r="AJ284" s="47"/>
      <c r="AK284" s="47"/>
    </row>
    <row r="285" spans="1:37" ht="12.75" customHeight="1">
      <c r="A285" s="77"/>
      <c r="B285" s="136"/>
      <c r="C285" s="77"/>
      <c r="D285" s="47"/>
      <c r="E285" s="138" t="s">
        <v>312</v>
      </c>
      <c r="F285" s="47"/>
      <c r="G285" s="47"/>
      <c r="H285" s="47"/>
      <c r="I285" s="77"/>
      <c r="J285" s="77"/>
      <c r="K285" s="77"/>
      <c r="L285" s="47"/>
      <c r="M285" s="47"/>
      <c r="N285" s="47"/>
      <c r="O285" s="47"/>
      <c r="P285" s="47"/>
      <c r="Q285" s="47"/>
      <c r="R285" s="47"/>
      <c r="S285" s="47"/>
      <c r="T285" s="47"/>
      <c r="U285" s="47"/>
      <c r="V285" s="47"/>
      <c r="W285" s="47"/>
      <c r="X285" s="47"/>
      <c r="Y285" s="47"/>
      <c r="Z285" s="47"/>
      <c r="AA285" s="47"/>
      <c r="AB285" s="47"/>
      <c r="AC285" s="47"/>
      <c r="AD285" s="47"/>
      <c r="AE285" s="47"/>
      <c r="AF285" s="47"/>
      <c r="AG285" s="90"/>
      <c r="AH285" s="90"/>
      <c r="AI285" s="124"/>
      <c r="AJ285" s="47"/>
      <c r="AK285" s="47"/>
    </row>
    <row r="286" spans="1:37" ht="7.5" customHeight="1">
      <c r="A286" s="77"/>
      <c r="B286" s="136"/>
      <c r="C286" s="137"/>
      <c r="D286" s="77"/>
      <c r="E286" s="77"/>
      <c r="F286" s="137"/>
      <c r="G286" s="77"/>
      <c r="H286" s="77"/>
      <c r="I286" s="77"/>
      <c r="J286" s="77"/>
      <c r="K286" s="77"/>
      <c r="L286" s="47"/>
      <c r="M286" s="47"/>
      <c r="N286" s="47"/>
      <c r="O286" s="47"/>
      <c r="P286" s="47"/>
      <c r="Q286" s="47"/>
      <c r="R286" s="47"/>
      <c r="S286" s="47"/>
      <c r="T286" s="47"/>
      <c r="U286" s="47"/>
      <c r="V286" s="47"/>
      <c r="W286" s="47"/>
      <c r="X286" s="47"/>
      <c r="Y286" s="47"/>
      <c r="Z286" s="47"/>
      <c r="AA286" s="47"/>
      <c r="AB286" s="47"/>
      <c r="AC286" s="47"/>
      <c r="AD286" s="47"/>
      <c r="AE286" s="47"/>
      <c r="AF286" s="47"/>
      <c r="AG286" s="90"/>
      <c r="AH286" s="90"/>
      <c r="AI286" s="124"/>
      <c r="AJ286" s="47"/>
      <c r="AK286" s="47"/>
    </row>
    <row r="287" spans="1:37" ht="12.75" customHeight="1" thickBot="1">
      <c r="A287" s="77"/>
      <c r="B287" s="139"/>
      <c r="C287" s="140"/>
      <c r="D287" s="140"/>
      <c r="E287" s="140"/>
      <c r="F287" s="140"/>
      <c r="G287" s="140"/>
      <c r="H287" s="140"/>
      <c r="I287" s="140"/>
      <c r="J287" s="140"/>
      <c r="K287" s="140"/>
      <c r="L287" s="140"/>
      <c r="M287" s="140"/>
      <c r="N287" s="140"/>
      <c r="O287" s="140"/>
      <c r="P287" s="140"/>
      <c r="Q287" s="140"/>
      <c r="R287" s="140"/>
      <c r="S287" s="140"/>
      <c r="T287" s="140"/>
      <c r="U287" s="140"/>
      <c r="V287" s="140"/>
      <c r="W287" s="140"/>
      <c r="X287" s="140"/>
      <c r="Y287" s="140"/>
      <c r="Z287" s="140"/>
      <c r="AA287" s="140"/>
      <c r="AB287" s="140"/>
      <c r="AC287" s="140"/>
      <c r="AD287" s="140"/>
      <c r="AE287" s="140"/>
      <c r="AF287" s="140"/>
      <c r="AG287" s="141"/>
      <c r="AH287" s="141"/>
      <c r="AI287" s="142"/>
      <c r="AJ287" s="47"/>
      <c r="AK287" s="47"/>
    </row>
    <row r="288" spans="1:37" ht="18" customHeight="1" thickBot="1">
      <c r="A288" s="77"/>
      <c r="B288" s="143"/>
      <c r="C288" s="144"/>
      <c r="D288" s="144"/>
      <c r="E288" s="144"/>
      <c r="F288" s="144"/>
      <c r="G288" s="144"/>
      <c r="H288" s="144"/>
      <c r="I288" s="144"/>
      <c r="J288" s="144"/>
      <c r="K288" s="144"/>
      <c r="L288" s="144"/>
      <c r="M288" s="144"/>
      <c r="N288" s="144"/>
      <c r="O288" s="144"/>
      <c r="P288" s="144"/>
      <c r="Q288" s="144"/>
      <c r="R288" s="144"/>
      <c r="S288" s="144"/>
      <c r="T288" s="144"/>
      <c r="U288" s="144"/>
      <c r="V288" s="144"/>
      <c r="W288" s="144"/>
      <c r="X288" s="144"/>
      <c r="Y288" s="144"/>
      <c r="Z288" s="144"/>
      <c r="AA288" s="144"/>
      <c r="AB288" s="144"/>
      <c r="AC288" s="144"/>
      <c r="AD288" s="144"/>
      <c r="AE288" s="144"/>
      <c r="AF288" s="144"/>
      <c r="AG288" s="118"/>
      <c r="AH288" s="118"/>
      <c r="AI288" s="118"/>
      <c r="AJ288" s="47"/>
      <c r="AK288" s="47"/>
    </row>
    <row r="289" spans="1:37" ht="20.100000000000001" customHeight="1">
      <c r="A289" s="77"/>
      <c r="B289" s="47"/>
      <c r="C289" s="996" t="s">
        <v>313</v>
      </c>
      <c r="D289" s="1024" t="s">
        <v>135</v>
      </c>
      <c r="E289" s="1024"/>
      <c r="F289" s="1024"/>
      <c r="G289" s="1024"/>
      <c r="H289" s="1024"/>
      <c r="I289" s="1024"/>
      <c r="J289" s="1024"/>
      <c r="K289" s="1024"/>
      <c r="L289" s="1024"/>
      <c r="M289" s="1024"/>
      <c r="N289" s="1024"/>
      <c r="O289" s="1024"/>
      <c r="P289" s="1024"/>
      <c r="Q289" s="1024"/>
      <c r="R289" s="1024"/>
      <c r="S289" s="1024"/>
      <c r="T289" s="1024"/>
      <c r="U289" s="1024"/>
      <c r="V289" s="1024"/>
      <c r="W289" s="1024"/>
      <c r="X289" s="1024"/>
      <c r="Y289" s="1024"/>
      <c r="Z289" s="1024"/>
      <c r="AA289" s="1024"/>
      <c r="AB289" s="1024"/>
      <c r="AC289" s="1024"/>
      <c r="AD289" s="1024"/>
      <c r="AE289" s="1024"/>
      <c r="AF289" s="1024"/>
      <c r="AG289" s="1024"/>
      <c r="AH289" s="1025"/>
      <c r="AI289" s="90"/>
      <c r="AJ289" s="47"/>
      <c r="AK289" s="47"/>
    </row>
    <row r="290" spans="1:37" ht="20.100000000000001" customHeight="1">
      <c r="A290" s="47"/>
      <c r="B290" s="47"/>
      <c r="C290" s="1017"/>
      <c r="D290" s="1026"/>
      <c r="E290" s="1026"/>
      <c r="F290" s="1026"/>
      <c r="G290" s="1026"/>
      <c r="H290" s="1026"/>
      <c r="I290" s="1026"/>
      <c r="J290" s="1026"/>
      <c r="K290" s="1026"/>
      <c r="L290" s="1026"/>
      <c r="M290" s="1026"/>
      <c r="N290" s="1026"/>
      <c r="O290" s="1026"/>
      <c r="P290" s="1026"/>
      <c r="Q290" s="1026"/>
      <c r="R290" s="1026"/>
      <c r="S290" s="1026"/>
      <c r="T290" s="1026"/>
      <c r="U290" s="1026"/>
      <c r="V290" s="1026"/>
      <c r="W290" s="1026"/>
      <c r="X290" s="1026"/>
      <c r="Y290" s="1026"/>
      <c r="Z290" s="1026"/>
      <c r="AA290" s="1026"/>
      <c r="AB290" s="1026"/>
      <c r="AC290" s="1026"/>
      <c r="AD290" s="1026"/>
      <c r="AE290" s="1026"/>
      <c r="AF290" s="1026"/>
      <c r="AG290" s="1026"/>
      <c r="AH290" s="1027"/>
      <c r="AI290" s="90"/>
      <c r="AJ290" s="47"/>
      <c r="AK290" s="47"/>
    </row>
    <row r="291" spans="1:37" ht="20.100000000000001" customHeight="1">
      <c r="A291" s="47"/>
      <c r="B291" s="47"/>
      <c r="C291" s="1017"/>
      <c r="D291" s="1026"/>
      <c r="E291" s="1026"/>
      <c r="F291" s="1026"/>
      <c r="G291" s="1026"/>
      <c r="H291" s="1026"/>
      <c r="I291" s="1026"/>
      <c r="J291" s="1026"/>
      <c r="K291" s="1026"/>
      <c r="L291" s="1026"/>
      <c r="M291" s="1026"/>
      <c r="N291" s="1026"/>
      <c r="O291" s="1026"/>
      <c r="P291" s="1026"/>
      <c r="Q291" s="1026"/>
      <c r="R291" s="1026"/>
      <c r="S291" s="1026"/>
      <c r="T291" s="1026"/>
      <c r="U291" s="1026"/>
      <c r="V291" s="1026"/>
      <c r="W291" s="1026"/>
      <c r="X291" s="1026"/>
      <c r="Y291" s="1026"/>
      <c r="Z291" s="1026"/>
      <c r="AA291" s="1026"/>
      <c r="AB291" s="1026"/>
      <c r="AC291" s="1026"/>
      <c r="AD291" s="1026"/>
      <c r="AE291" s="1026"/>
      <c r="AF291" s="1026"/>
      <c r="AG291" s="1026"/>
      <c r="AH291" s="1027"/>
      <c r="AI291" s="90"/>
      <c r="AJ291" s="47"/>
      <c r="AK291" s="47"/>
    </row>
    <row r="292" spans="1:37" ht="7.5" customHeight="1" thickBot="1">
      <c r="A292" s="77"/>
      <c r="B292" s="47"/>
      <c r="C292" s="1018"/>
      <c r="D292" s="1028"/>
      <c r="E292" s="1028"/>
      <c r="F292" s="1028"/>
      <c r="G292" s="1028"/>
      <c r="H292" s="1028"/>
      <c r="I292" s="1028"/>
      <c r="J292" s="1028"/>
      <c r="K292" s="1028"/>
      <c r="L292" s="1028"/>
      <c r="M292" s="1028"/>
      <c r="N292" s="1028"/>
      <c r="O292" s="1028"/>
      <c r="P292" s="1028"/>
      <c r="Q292" s="1028"/>
      <c r="R292" s="1028"/>
      <c r="S292" s="1028"/>
      <c r="T292" s="1028"/>
      <c r="U292" s="1028"/>
      <c r="V292" s="1028"/>
      <c r="W292" s="1028"/>
      <c r="X292" s="1028"/>
      <c r="Y292" s="1028"/>
      <c r="Z292" s="1028"/>
      <c r="AA292" s="1028"/>
      <c r="AB292" s="1028"/>
      <c r="AC292" s="1028"/>
      <c r="AD292" s="1028"/>
      <c r="AE292" s="1028"/>
      <c r="AF292" s="1028"/>
      <c r="AG292" s="1028"/>
      <c r="AH292" s="1029"/>
      <c r="AI292" s="90"/>
      <c r="AJ292" s="47"/>
      <c r="AK292" s="47"/>
    </row>
    <row r="293" spans="1:37" s="20" customFormat="1" ht="12.75" customHeight="1">
      <c r="A293" s="96"/>
      <c r="B293" s="103"/>
      <c r="C293" s="97"/>
      <c r="D293" s="97"/>
      <c r="E293" s="97"/>
      <c r="F293" s="97"/>
      <c r="G293" s="97"/>
      <c r="H293" s="97"/>
      <c r="I293" s="97"/>
      <c r="J293" s="97"/>
      <c r="K293" s="97"/>
      <c r="L293" s="97"/>
      <c r="M293" s="97"/>
      <c r="N293" s="97"/>
      <c r="O293" s="97"/>
      <c r="P293" s="97"/>
      <c r="Q293" s="97"/>
      <c r="R293" s="97"/>
      <c r="S293" s="97"/>
      <c r="T293" s="97"/>
      <c r="U293" s="97"/>
      <c r="V293" s="97"/>
      <c r="W293" s="97"/>
      <c r="X293" s="97"/>
      <c r="Y293" s="97"/>
      <c r="Z293" s="97"/>
      <c r="AA293" s="97"/>
      <c r="AB293" s="97"/>
      <c r="AC293" s="97"/>
      <c r="AD293" s="97"/>
      <c r="AE293" s="97"/>
      <c r="AF293" s="97"/>
      <c r="AG293" s="97"/>
      <c r="AH293" s="97"/>
      <c r="AI293" s="97"/>
      <c r="AJ293" s="165"/>
      <c r="AK293" s="165"/>
    </row>
    <row r="294" spans="1:37" s="20" customFormat="1" ht="12.75" customHeight="1">
      <c r="A294" s="96"/>
      <c r="B294" s="103"/>
      <c r="C294" s="97"/>
      <c r="D294" s="97"/>
      <c r="E294" s="97"/>
      <c r="F294" s="97"/>
      <c r="G294" s="97"/>
      <c r="H294" s="97"/>
      <c r="I294" s="97"/>
      <c r="J294" s="97"/>
      <c r="K294" s="97"/>
      <c r="L294" s="97"/>
      <c r="M294" s="97"/>
      <c r="N294" s="97"/>
      <c r="O294" s="97"/>
      <c r="P294" s="97"/>
      <c r="Q294" s="97"/>
      <c r="R294" s="97"/>
      <c r="S294" s="97"/>
      <c r="T294" s="97"/>
      <c r="U294" s="97"/>
      <c r="V294" s="97"/>
      <c r="W294" s="97"/>
      <c r="X294" s="97"/>
      <c r="Y294" s="97"/>
      <c r="Z294" s="97"/>
      <c r="AA294" s="97"/>
      <c r="AB294" s="97"/>
      <c r="AC294" s="97"/>
      <c r="AD294" s="97"/>
      <c r="AE294" s="97"/>
      <c r="AF294" s="97"/>
      <c r="AG294" s="97"/>
      <c r="AH294" s="97"/>
      <c r="AI294" s="97"/>
      <c r="AJ294" s="165"/>
      <c r="AK294" s="165"/>
    </row>
    <row r="295" spans="1:37" ht="20.100000000000001" customHeight="1">
      <c r="A295" s="93" t="s">
        <v>651</v>
      </c>
      <c r="B295" s="88"/>
      <c r="C295" s="77"/>
      <c r="D295" s="77"/>
      <c r="E295" s="77"/>
      <c r="F295" s="77"/>
      <c r="G295" s="77"/>
      <c r="H295" s="77"/>
      <c r="I295" s="77"/>
      <c r="J295" s="77"/>
      <c r="K295" s="77"/>
      <c r="L295" s="47"/>
      <c r="M295" s="47"/>
      <c r="N295" s="47"/>
      <c r="O295" s="47"/>
      <c r="P295" s="47"/>
      <c r="Q295" s="47"/>
      <c r="R295" s="47"/>
      <c r="S295" s="47"/>
      <c r="T295" s="47"/>
      <c r="U295" s="47"/>
      <c r="V295" s="47"/>
      <c r="W295" s="47"/>
      <c r="X295" s="47"/>
      <c r="Y295" s="47"/>
      <c r="Z295" s="47"/>
      <c r="AA295" s="47"/>
      <c r="AB295" s="47"/>
      <c r="AC295" s="47"/>
      <c r="AD295" s="47"/>
      <c r="AE295" s="47"/>
      <c r="AF295" s="47"/>
      <c r="AG295" s="90"/>
      <c r="AH295" s="90"/>
      <c r="AI295" s="90"/>
      <c r="AJ295" s="47"/>
      <c r="AK295" s="47"/>
    </row>
    <row r="296" spans="1:37" ht="20.100000000000001" customHeight="1">
      <c r="A296" s="112"/>
      <c r="B296" s="1034" t="s">
        <v>314</v>
      </c>
      <c r="C296" s="1034"/>
      <c r="D296" s="1034"/>
      <c r="E296" s="1035"/>
      <c r="F296" s="1049" t="s">
        <v>315</v>
      </c>
      <c r="G296" s="1050"/>
      <c r="H296" s="1050"/>
      <c r="I296" s="1050"/>
      <c r="J296" s="1050"/>
      <c r="K296" s="1050"/>
      <c r="L296" s="1050"/>
      <c r="M296" s="1050"/>
      <c r="N296" s="1050"/>
      <c r="O296" s="1050"/>
      <c r="P296" s="1050"/>
      <c r="Q296" s="1050"/>
      <c r="R296" s="1050"/>
      <c r="S296" s="150"/>
      <c r="T296" s="151"/>
      <c r="U296" s="113"/>
      <c r="V296" s="113"/>
      <c r="W296" s="174"/>
      <c r="X296" s="96"/>
      <c r="Y296" s="96"/>
      <c r="Z296" s="47"/>
      <c r="AA296" s="47"/>
      <c r="AB296" s="47"/>
      <c r="AC296" s="47"/>
      <c r="AD296" s="47"/>
      <c r="AE296" s="47"/>
      <c r="AF296" s="47"/>
      <c r="AG296" s="90"/>
      <c r="AH296" s="90"/>
      <c r="AI296" s="90"/>
      <c r="AJ296" s="47"/>
      <c r="AK296" s="47"/>
    </row>
    <row r="297" spans="1:37" ht="20.100000000000001" customHeight="1">
      <c r="A297" s="112"/>
      <c r="B297" s="1038"/>
      <c r="C297" s="1038"/>
      <c r="D297" s="1038"/>
      <c r="E297" s="1039"/>
      <c r="F297" s="1053"/>
      <c r="G297" s="1054"/>
      <c r="H297" s="1054"/>
      <c r="I297" s="1054"/>
      <c r="J297" s="1054"/>
      <c r="K297" s="1054"/>
      <c r="L297" s="1054"/>
      <c r="M297" s="1054"/>
      <c r="N297" s="1054"/>
      <c r="O297" s="1054"/>
      <c r="P297" s="1054"/>
      <c r="Q297" s="1054"/>
      <c r="R297" s="1054"/>
      <c r="S297" s="150"/>
      <c r="T297" s="151"/>
      <c r="U297" s="113"/>
      <c r="V297" s="113"/>
      <c r="W297" s="174"/>
      <c r="X297" s="96"/>
      <c r="Y297" s="96"/>
      <c r="Z297" s="47"/>
      <c r="AA297" s="47"/>
      <c r="AB297" s="47"/>
      <c r="AC297" s="47"/>
      <c r="AD297" s="47"/>
      <c r="AE297" s="47"/>
      <c r="AF297" s="47"/>
      <c r="AG297" s="90"/>
      <c r="AH297" s="90"/>
      <c r="AI297" s="90"/>
      <c r="AJ297" s="47"/>
      <c r="AK297" s="47"/>
    </row>
    <row r="298" spans="1:37" s="21" customFormat="1" ht="21" customHeight="1" thickBot="1">
      <c r="A298" s="172"/>
      <c r="B298" s="103"/>
      <c r="C298" s="97"/>
      <c r="D298" s="97"/>
      <c r="E298" s="97"/>
      <c r="F298" s="97"/>
      <c r="G298" s="97"/>
      <c r="H298" s="97"/>
      <c r="I298" s="97"/>
      <c r="J298" s="97"/>
      <c r="K298" s="97"/>
      <c r="L298" s="97"/>
      <c r="M298" s="97"/>
      <c r="N298" s="97"/>
      <c r="O298" s="97"/>
      <c r="P298" s="97"/>
      <c r="Q298" s="97"/>
      <c r="R298" s="97"/>
      <c r="S298" s="97"/>
      <c r="T298" s="97"/>
      <c r="U298" s="97"/>
      <c r="V298" s="97"/>
      <c r="W298" s="97"/>
      <c r="X298" s="97"/>
      <c r="Y298" s="97"/>
      <c r="Z298" s="97"/>
      <c r="AA298" s="97"/>
      <c r="AB298" s="97"/>
      <c r="AC298" s="97"/>
      <c r="AD298" s="97"/>
      <c r="AE298" s="97"/>
      <c r="AF298" s="97"/>
      <c r="AG298" s="97"/>
      <c r="AH298" s="97"/>
      <c r="AI298" s="97"/>
      <c r="AJ298" s="172"/>
      <c r="AK298" s="172"/>
    </row>
    <row r="299" spans="1:37" ht="18.95" customHeight="1">
      <c r="A299" s="77"/>
      <c r="B299" s="47"/>
      <c r="C299" s="996" t="s">
        <v>316</v>
      </c>
      <c r="D299" s="1024" t="s">
        <v>317</v>
      </c>
      <c r="E299" s="1024"/>
      <c r="F299" s="1024"/>
      <c r="G299" s="1024"/>
      <c r="H299" s="1024"/>
      <c r="I299" s="1024"/>
      <c r="J299" s="1024"/>
      <c r="K299" s="1024"/>
      <c r="L299" s="1024"/>
      <c r="M299" s="1024"/>
      <c r="N299" s="1024"/>
      <c r="O299" s="1024"/>
      <c r="P299" s="1024"/>
      <c r="Q299" s="1024"/>
      <c r="R299" s="1024"/>
      <c r="S299" s="1024"/>
      <c r="T299" s="1024"/>
      <c r="U299" s="1024"/>
      <c r="V299" s="1024"/>
      <c r="W299" s="1024"/>
      <c r="X299" s="1024"/>
      <c r="Y299" s="1024"/>
      <c r="Z299" s="1024"/>
      <c r="AA299" s="1024"/>
      <c r="AB299" s="1024"/>
      <c r="AC299" s="1024"/>
      <c r="AD299" s="1024"/>
      <c r="AE299" s="1024"/>
      <c r="AF299" s="1024"/>
      <c r="AG299" s="1024"/>
      <c r="AH299" s="1025"/>
      <c r="AI299" s="90"/>
      <c r="AJ299" s="47"/>
      <c r="AK299" s="47"/>
    </row>
    <row r="300" spans="1:37" ht="18.95" customHeight="1">
      <c r="A300" s="47"/>
      <c r="B300" s="47"/>
      <c r="C300" s="1017"/>
      <c r="D300" s="1026"/>
      <c r="E300" s="1026"/>
      <c r="F300" s="1026"/>
      <c r="G300" s="1026"/>
      <c r="H300" s="1026"/>
      <c r="I300" s="1026"/>
      <c r="J300" s="1026"/>
      <c r="K300" s="1026"/>
      <c r="L300" s="1026"/>
      <c r="M300" s="1026"/>
      <c r="N300" s="1026"/>
      <c r="O300" s="1026"/>
      <c r="P300" s="1026"/>
      <c r="Q300" s="1026"/>
      <c r="R300" s="1026"/>
      <c r="S300" s="1026"/>
      <c r="T300" s="1026"/>
      <c r="U300" s="1026"/>
      <c r="V300" s="1026"/>
      <c r="W300" s="1026"/>
      <c r="X300" s="1026"/>
      <c r="Y300" s="1026"/>
      <c r="Z300" s="1026"/>
      <c r="AA300" s="1026"/>
      <c r="AB300" s="1026"/>
      <c r="AC300" s="1026"/>
      <c r="AD300" s="1026"/>
      <c r="AE300" s="1026"/>
      <c r="AF300" s="1026"/>
      <c r="AG300" s="1026"/>
      <c r="AH300" s="1027"/>
      <c r="AI300" s="90"/>
      <c r="AJ300" s="47"/>
      <c r="AK300" s="47"/>
    </row>
    <row r="301" spans="1:37" ht="18.95" customHeight="1" thickBot="1">
      <c r="A301" s="77"/>
      <c r="B301" s="47"/>
      <c r="C301" s="1018"/>
      <c r="D301" s="1028"/>
      <c r="E301" s="1028"/>
      <c r="F301" s="1028"/>
      <c r="G301" s="1028"/>
      <c r="H301" s="1028"/>
      <c r="I301" s="1028"/>
      <c r="J301" s="1028"/>
      <c r="K301" s="1028"/>
      <c r="L301" s="1028"/>
      <c r="M301" s="1028"/>
      <c r="N301" s="1028"/>
      <c r="O301" s="1028"/>
      <c r="P301" s="1028"/>
      <c r="Q301" s="1028"/>
      <c r="R301" s="1028"/>
      <c r="S301" s="1028"/>
      <c r="T301" s="1028"/>
      <c r="U301" s="1028"/>
      <c r="V301" s="1028"/>
      <c r="W301" s="1028"/>
      <c r="X301" s="1028"/>
      <c r="Y301" s="1028"/>
      <c r="Z301" s="1028"/>
      <c r="AA301" s="1028"/>
      <c r="AB301" s="1028"/>
      <c r="AC301" s="1028"/>
      <c r="AD301" s="1028"/>
      <c r="AE301" s="1028"/>
      <c r="AF301" s="1028"/>
      <c r="AG301" s="1028"/>
      <c r="AH301" s="1029"/>
      <c r="AI301" s="90"/>
      <c r="AJ301" s="47"/>
      <c r="AK301" s="47"/>
    </row>
    <row r="302" spans="1:37" s="21" customFormat="1" ht="12.95" customHeight="1">
      <c r="A302" s="172"/>
      <c r="B302" s="172"/>
      <c r="C302" s="97"/>
      <c r="D302" s="97"/>
      <c r="E302" s="97"/>
      <c r="F302" s="97"/>
      <c r="G302" s="97"/>
      <c r="H302" s="97"/>
      <c r="I302" s="97"/>
      <c r="J302" s="97"/>
      <c r="K302" s="97"/>
      <c r="L302" s="97"/>
      <c r="M302" s="97"/>
      <c r="N302" s="97"/>
      <c r="O302" s="97"/>
      <c r="P302" s="97"/>
      <c r="Q302" s="97"/>
      <c r="R302" s="97"/>
      <c r="S302" s="97"/>
      <c r="T302" s="97"/>
      <c r="U302" s="97"/>
      <c r="V302" s="97"/>
      <c r="W302" s="97"/>
      <c r="X302" s="97"/>
      <c r="Y302" s="97"/>
      <c r="Z302" s="97"/>
      <c r="AA302" s="97"/>
      <c r="AB302" s="97"/>
      <c r="AC302" s="97"/>
      <c r="AD302" s="97"/>
      <c r="AE302" s="97"/>
      <c r="AF302" s="97"/>
      <c r="AG302" s="97"/>
      <c r="AH302" s="97"/>
      <c r="AI302" s="97"/>
      <c r="AJ302" s="172"/>
      <c r="AK302" s="172"/>
    </row>
    <row r="303" spans="1:37" ht="20.25" customHeight="1">
      <c r="A303" s="93" t="s">
        <v>200</v>
      </c>
      <c r="B303" s="103"/>
      <c r="C303" s="148"/>
      <c r="D303" s="149"/>
      <c r="E303" s="149"/>
      <c r="F303" s="149"/>
      <c r="G303" s="149"/>
      <c r="H303" s="149"/>
      <c r="I303" s="149"/>
      <c r="J303" s="149"/>
      <c r="K303" s="149"/>
      <c r="L303" s="149"/>
      <c r="M303" s="149"/>
      <c r="N303" s="149"/>
      <c r="O303" s="149"/>
      <c r="P303" s="149"/>
      <c r="Q303" s="149"/>
      <c r="R303" s="149"/>
      <c r="S303" s="149"/>
      <c r="T303" s="149"/>
      <c r="U303" s="149"/>
      <c r="V303" s="149"/>
      <c r="W303" s="149"/>
      <c r="X303" s="149"/>
      <c r="Y303" s="149"/>
      <c r="Z303" s="149"/>
      <c r="AA303" s="149"/>
      <c r="AB303" s="149"/>
      <c r="AC303" s="149"/>
      <c r="AD303" s="149"/>
      <c r="AE303" s="149"/>
      <c r="AF303" s="149"/>
      <c r="AG303" s="90"/>
      <c r="AH303" s="90"/>
      <c r="AI303" s="90"/>
      <c r="AJ303" s="47"/>
      <c r="AK303" s="47"/>
    </row>
    <row r="304" spans="1:37" ht="15" customHeight="1">
      <c r="A304" s="112"/>
      <c r="B304" s="1034" t="s">
        <v>318</v>
      </c>
      <c r="C304" s="1034"/>
      <c r="D304" s="1034"/>
      <c r="E304" s="1035"/>
      <c r="F304" s="1049" t="s">
        <v>319</v>
      </c>
      <c r="G304" s="1050"/>
      <c r="H304" s="1050"/>
      <c r="I304" s="1050"/>
      <c r="J304" s="1050"/>
      <c r="K304" s="1050"/>
      <c r="L304" s="1050"/>
      <c r="M304" s="1050"/>
      <c r="N304" s="1050"/>
      <c r="O304" s="1050"/>
      <c r="P304" s="1050"/>
      <c r="Q304" s="1050"/>
      <c r="R304" s="1050"/>
      <c r="S304" s="150"/>
      <c r="T304" s="151"/>
      <c r="U304" s="151"/>
      <c r="V304" s="151"/>
      <c r="W304" s="152"/>
      <c r="X304" s="96"/>
      <c r="Y304" s="96"/>
      <c r="Z304" s="47"/>
      <c r="AA304" s="47"/>
      <c r="AB304" s="47"/>
      <c r="AC304" s="47"/>
      <c r="AD304" s="47"/>
      <c r="AE304" s="47"/>
      <c r="AF304" s="47"/>
      <c r="AG304" s="90"/>
      <c r="AH304" s="90"/>
      <c r="AI304" s="90"/>
      <c r="AJ304" s="47"/>
      <c r="AK304" s="47"/>
    </row>
    <row r="305" spans="1:37" ht="15" customHeight="1">
      <c r="A305" s="112"/>
      <c r="B305" s="1036"/>
      <c r="C305" s="1036"/>
      <c r="D305" s="1036"/>
      <c r="E305" s="1037"/>
      <c r="F305" s="1051"/>
      <c r="G305" s="1052"/>
      <c r="H305" s="1052"/>
      <c r="I305" s="1052"/>
      <c r="J305" s="1052"/>
      <c r="K305" s="1052"/>
      <c r="L305" s="1052"/>
      <c r="M305" s="1052"/>
      <c r="N305" s="1052"/>
      <c r="O305" s="1052"/>
      <c r="P305" s="1052"/>
      <c r="Q305" s="1052"/>
      <c r="R305" s="1052"/>
      <c r="S305" s="150"/>
      <c r="T305" s="151"/>
      <c r="U305" s="151"/>
      <c r="V305" s="151"/>
      <c r="W305" s="152"/>
      <c r="X305" s="96"/>
      <c r="Y305" s="96"/>
      <c r="Z305" s="47"/>
      <c r="AA305" s="47"/>
      <c r="AB305" s="47"/>
      <c r="AC305" s="47"/>
      <c r="AD305" s="47"/>
      <c r="AE305" s="47"/>
      <c r="AF305" s="47"/>
      <c r="AG305" s="90"/>
      <c r="AH305" s="90"/>
      <c r="AI305" s="90"/>
      <c r="AJ305" s="47"/>
      <c r="AK305" s="47"/>
    </row>
    <row r="306" spans="1:37" ht="15" customHeight="1">
      <c r="A306" s="112"/>
      <c r="B306" s="1038"/>
      <c r="C306" s="1038"/>
      <c r="D306" s="1038"/>
      <c r="E306" s="1039"/>
      <c r="F306" s="1053"/>
      <c r="G306" s="1054"/>
      <c r="H306" s="1054"/>
      <c r="I306" s="1054"/>
      <c r="J306" s="1054"/>
      <c r="K306" s="1054"/>
      <c r="L306" s="1054"/>
      <c r="M306" s="1054"/>
      <c r="N306" s="1054"/>
      <c r="O306" s="1054"/>
      <c r="P306" s="1054"/>
      <c r="Q306" s="1054"/>
      <c r="R306" s="1054"/>
      <c r="S306" s="150"/>
      <c r="T306" s="151"/>
      <c r="U306" s="151"/>
      <c r="V306" s="151"/>
      <c r="W306" s="152"/>
      <c r="X306" s="96"/>
      <c r="Y306" s="96"/>
      <c r="Z306" s="47"/>
      <c r="AA306" s="47"/>
      <c r="AB306" s="47"/>
      <c r="AC306" s="47"/>
      <c r="AD306" s="47"/>
      <c r="AE306" s="47"/>
      <c r="AF306" s="47"/>
      <c r="AG306" s="90"/>
      <c r="AH306" s="90"/>
      <c r="AI306" s="90"/>
      <c r="AJ306" s="47"/>
      <c r="AK306" s="47"/>
    </row>
    <row r="307" spans="1:37" s="21" customFormat="1" ht="12.95" customHeight="1" thickBot="1">
      <c r="A307" s="172"/>
      <c r="B307" s="103"/>
      <c r="C307" s="97"/>
      <c r="D307" s="97"/>
      <c r="E307" s="97"/>
      <c r="F307" s="97"/>
      <c r="G307" s="97"/>
      <c r="H307" s="97"/>
      <c r="I307" s="97"/>
      <c r="J307" s="97"/>
      <c r="K307" s="97"/>
      <c r="L307" s="97"/>
      <c r="M307" s="97"/>
      <c r="N307" s="97"/>
      <c r="O307" s="97"/>
      <c r="P307" s="97"/>
      <c r="Q307" s="97"/>
      <c r="R307" s="97"/>
      <c r="S307" s="97"/>
      <c r="T307" s="97"/>
      <c r="U307" s="97"/>
      <c r="V307" s="97"/>
      <c r="W307" s="97"/>
      <c r="X307" s="97"/>
      <c r="Y307" s="97"/>
      <c r="Z307" s="97"/>
      <c r="AA307" s="97"/>
      <c r="AB307" s="97"/>
      <c r="AC307" s="97"/>
      <c r="AD307" s="97"/>
      <c r="AE307" s="97"/>
      <c r="AF307" s="97"/>
      <c r="AG307" s="97"/>
      <c r="AH307" s="97"/>
      <c r="AI307" s="97"/>
      <c r="AJ307" s="172"/>
      <c r="AK307" s="172"/>
    </row>
    <row r="308" spans="1:37" ht="15.75" customHeight="1">
      <c r="A308" s="77"/>
      <c r="B308" s="47"/>
      <c r="C308" s="996" t="s">
        <v>271</v>
      </c>
      <c r="D308" s="1024" t="s">
        <v>241</v>
      </c>
      <c r="E308" s="1024"/>
      <c r="F308" s="1024"/>
      <c r="G308" s="1024"/>
      <c r="H308" s="1024"/>
      <c r="I308" s="1024"/>
      <c r="J308" s="1024"/>
      <c r="K308" s="1024"/>
      <c r="L308" s="1024"/>
      <c r="M308" s="1024"/>
      <c r="N308" s="1024"/>
      <c r="O308" s="1024"/>
      <c r="P308" s="1024"/>
      <c r="Q308" s="1024"/>
      <c r="R308" s="1024"/>
      <c r="S308" s="1024"/>
      <c r="T308" s="1024"/>
      <c r="U308" s="1024"/>
      <c r="V308" s="1024"/>
      <c r="W308" s="1024"/>
      <c r="X308" s="1024"/>
      <c r="Y308" s="1024"/>
      <c r="Z308" s="1024"/>
      <c r="AA308" s="1024"/>
      <c r="AB308" s="1024"/>
      <c r="AC308" s="1024"/>
      <c r="AD308" s="1024"/>
      <c r="AE308" s="1024"/>
      <c r="AF308" s="1024"/>
      <c r="AG308" s="1024"/>
      <c r="AH308" s="1025"/>
      <c r="AI308" s="90"/>
      <c r="AJ308" s="47"/>
      <c r="AK308" s="47"/>
    </row>
    <row r="309" spans="1:37" ht="18" customHeight="1">
      <c r="A309" s="47"/>
      <c r="B309" s="47"/>
      <c r="C309" s="1017"/>
      <c r="D309" s="1026"/>
      <c r="E309" s="1026"/>
      <c r="F309" s="1026"/>
      <c r="G309" s="1026"/>
      <c r="H309" s="1026"/>
      <c r="I309" s="1026"/>
      <c r="J309" s="1026"/>
      <c r="K309" s="1026"/>
      <c r="L309" s="1026"/>
      <c r="M309" s="1026"/>
      <c r="N309" s="1026"/>
      <c r="O309" s="1026"/>
      <c r="P309" s="1026"/>
      <c r="Q309" s="1026"/>
      <c r="R309" s="1026"/>
      <c r="S309" s="1026"/>
      <c r="T309" s="1026"/>
      <c r="U309" s="1026"/>
      <c r="V309" s="1026"/>
      <c r="W309" s="1026"/>
      <c r="X309" s="1026"/>
      <c r="Y309" s="1026"/>
      <c r="Z309" s="1026"/>
      <c r="AA309" s="1026"/>
      <c r="AB309" s="1026"/>
      <c r="AC309" s="1026"/>
      <c r="AD309" s="1026"/>
      <c r="AE309" s="1026"/>
      <c r="AF309" s="1026"/>
      <c r="AG309" s="1026"/>
      <c r="AH309" s="1027"/>
      <c r="AI309" s="90"/>
      <c r="AJ309" s="47"/>
      <c r="AK309" s="47"/>
    </row>
    <row r="310" spans="1:37" ht="20.25" customHeight="1" thickBot="1">
      <c r="A310" s="77"/>
      <c r="B310" s="47"/>
      <c r="C310" s="1018"/>
      <c r="D310" s="1028"/>
      <c r="E310" s="1028"/>
      <c r="F310" s="1028"/>
      <c r="G310" s="1028"/>
      <c r="H310" s="1028"/>
      <c r="I310" s="1028"/>
      <c r="J310" s="1028"/>
      <c r="K310" s="1028"/>
      <c r="L310" s="1028"/>
      <c r="M310" s="1028"/>
      <c r="N310" s="1028"/>
      <c r="O310" s="1028"/>
      <c r="P310" s="1028"/>
      <c r="Q310" s="1028"/>
      <c r="R310" s="1028"/>
      <c r="S310" s="1028"/>
      <c r="T310" s="1028"/>
      <c r="U310" s="1028"/>
      <c r="V310" s="1028"/>
      <c r="W310" s="1028"/>
      <c r="X310" s="1028"/>
      <c r="Y310" s="1028"/>
      <c r="Z310" s="1028"/>
      <c r="AA310" s="1028"/>
      <c r="AB310" s="1028"/>
      <c r="AC310" s="1028"/>
      <c r="AD310" s="1028"/>
      <c r="AE310" s="1028"/>
      <c r="AF310" s="1028"/>
      <c r="AG310" s="1028"/>
      <c r="AH310" s="1029"/>
      <c r="AI310" s="90"/>
      <c r="AJ310" s="47"/>
      <c r="AK310" s="47"/>
    </row>
    <row r="311" spans="1:37" s="28" customFormat="1" ht="15" customHeight="1">
      <c r="A311" s="176"/>
      <c r="B311" s="177"/>
      <c r="C311" s="148"/>
      <c r="D311" s="148"/>
      <c r="E311" s="148"/>
      <c r="F311" s="148"/>
      <c r="G311" s="148"/>
      <c r="H311" s="148"/>
      <c r="I311" s="148"/>
      <c r="J311" s="148"/>
      <c r="K311" s="148"/>
      <c r="L311" s="148"/>
      <c r="M311" s="148"/>
      <c r="N311" s="148"/>
      <c r="O311" s="148"/>
      <c r="P311" s="148"/>
      <c r="Q311" s="148"/>
      <c r="R311" s="148"/>
      <c r="S311" s="148"/>
      <c r="T311" s="148"/>
      <c r="U311" s="148"/>
      <c r="V311" s="148"/>
      <c r="W311" s="148"/>
      <c r="X311" s="148"/>
      <c r="Y311" s="148"/>
      <c r="Z311" s="148"/>
      <c r="AA311" s="148"/>
      <c r="AB311" s="148"/>
      <c r="AC311" s="148"/>
      <c r="AD311" s="148"/>
      <c r="AE311" s="148"/>
      <c r="AF311" s="148"/>
      <c r="AG311" s="163"/>
      <c r="AH311" s="163"/>
      <c r="AI311" s="163"/>
      <c r="AJ311" s="47"/>
      <c r="AK311" s="47"/>
    </row>
    <row r="312" spans="1:37" s="28" customFormat="1" ht="15" customHeight="1">
      <c r="A312" s="176"/>
      <c r="B312" s="177"/>
      <c r="C312" s="148"/>
      <c r="D312" s="148"/>
      <c r="E312" s="148"/>
      <c r="F312" s="148"/>
      <c r="G312" s="148"/>
      <c r="H312" s="148"/>
      <c r="I312" s="148"/>
      <c r="J312" s="148"/>
      <c r="K312" s="148"/>
      <c r="L312" s="148"/>
      <c r="M312" s="148"/>
      <c r="N312" s="148"/>
      <c r="O312" s="148"/>
      <c r="P312" s="148"/>
      <c r="Q312" s="148"/>
      <c r="R312" s="148"/>
      <c r="S312" s="148"/>
      <c r="T312" s="148"/>
      <c r="U312" s="148"/>
      <c r="V312" s="148"/>
      <c r="W312" s="148"/>
      <c r="X312" s="148"/>
      <c r="Y312" s="148"/>
      <c r="Z312" s="148"/>
      <c r="AA312" s="148"/>
      <c r="AB312" s="148"/>
      <c r="AC312" s="148"/>
      <c r="AD312" s="148"/>
      <c r="AE312" s="148"/>
      <c r="AF312" s="148"/>
      <c r="AG312" s="163"/>
      <c r="AH312" s="163"/>
      <c r="AI312" s="163"/>
      <c r="AJ312" s="47"/>
      <c r="AK312" s="47"/>
    </row>
    <row r="313" spans="1:37" s="28" customFormat="1" ht="15" customHeight="1">
      <c r="A313" s="176"/>
      <c r="B313" s="177"/>
      <c r="C313" s="148"/>
      <c r="D313" s="148"/>
      <c r="E313" s="148"/>
      <c r="F313" s="148"/>
      <c r="G313" s="148"/>
      <c r="H313" s="148"/>
      <c r="I313" s="148"/>
      <c r="J313" s="148"/>
      <c r="K313" s="148"/>
      <c r="L313" s="148"/>
      <c r="M313" s="148"/>
      <c r="N313" s="148"/>
      <c r="O313" s="148"/>
      <c r="P313" s="148"/>
      <c r="Q313" s="148"/>
      <c r="R313" s="148"/>
      <c r="S313" s="148"/>
      <c r="T313" s="148"/>
      <c r="U313" s="148"/>
      <c r="V313" s="148"/>
      <c r="W313" s="178" t="s">
        <v>320</v>
      </c>
      <c r="X313" s="50"/>
      <c r="Y313" s="50"/>
      <c r="Z313" s="179"/>
      <c r="AA313" s="179"/>
      <c r="AB313" s="50"/>
      <c r="AC313" s="50"/>
      <c r="AD313" s="179"/>
      <c r="AE313" s="179"/>
      <c r="AF313" s="179"/>
      <c r="AG313" s="180"/>
      <c r="AH313" s="180"/>
      <c r="AI313" s="180"/>
      <c r="AJ313" s="54"/>
      <c r="AK313" s="47"/>
    </row>
    <row r="314" spans="1:37" s="28" customFormat="1" ht="15" customHeight="1">
      <c r="A314" s="176"/>
      <c r="B314" s="177"/>
      <c r="C314" s="148"/>
      <c r="D314" s="148"/>
      <c r="E314" s="148"/>
      <c r="F314" s="148"/>
      <c r="G314" s="148"/>
      <c r="H314" s="148"/>
      <c r="I314" s="148"/>
      <c r="J314" s="148"/>
      <c r="K314" s="148"/>
      <c r="L314" s="148"/>
      <c r="M314" s="148"/>
      <c r="N314" s="148"/>
      <c r="O314" s="148"/>
      <c r="P314" s="148"/>
      <c r="Q314" s="148"/>
      <c r="R314" s="148"/>
      <c r="S314" s="148"/>
      <c r="T314" s="148"/>
      <c r="U314" s="148"/>
      <c r="V314" s="148"/>
      <c r="W314" s="61" t="s">
        <v>321</v>
      </c>
      <c r="X314" s="70"/>
      <c r="Y314" s="70"/>
      <c r="Z314" s="181"/>
      <c r="AA314" s="181"/>
      <c r="AB314" s="70"/>
      <c r="AC314" s="70"/>
      <c r="AD314" s="181"/>
      <c r="AE314" s="181"/>
      <c r="AF314" s="181"/>
      <c r="AG314" s="182"/>
      <c r="AH314" s="182"/>
      <c r="AI314" s="182"/>
      <c r="AJ314" s="71"/>
      <c r="AK314" s="47"/>
    </row>
    <row r="315" spans="1:37" s="28" customFormat="1" ht="15" customHeight="1">
      <c r="A315" s="93" t="s">
        <v>136</v>
      </c>
      <c r="B315" s="177"/>
      <c r="C315" s="148"/>
      <c r="D315" s="148"/>
      <c r="E315" s="148"/>
      <c r="F315" s="148"/>
      <c r="G315" s="148"/>
      <c r="H315" s="148"/>
      <c r="I315" s="148"/>
      <c r="J315" s="148"/>
      <c r="K315" s="148"/>
      <c r="L315" s="148"/>
      <c r="M315" s="148"/>
      <c r="N315" s="148"/>
      <c r="O315" s="148"/>
      <c r="P315" s="148"/>
      <c r="Q315" s="148"/>
      <c r="R315" s="148"/>
      <c r="S315" s="148"/>
      <c r="T315" s="148"/>
      <c r="U315" s="148"/>
      <c r="V315" s="148"/>
      <c r="W315" s="148"/>
      <c r="X315" s="148"/>
      <c r="Y315" s="148"/>
      <c r="Z315" s="148"/>
      <c r="AA315" s="148"/>
      <c r="AB315" s="148"/>
      <c r="AC315" s="148"/>
      <c r="AD315" s="148"/>
      <c r="AE315" s="148"/>
      <c r="AF315" s="148"/>
      <c r="AG315" s="163"/>
      <c r="AH315" s="163"/>
      <c r="AI315" s="163"/>
      <c r="AJ315" s="47"/>
      <c r="AK315" s="47"/>
    </row>
    <row r="316" spans="1:37" s="28" customFormat="1" ht="15" customHeight="1">
      <c r="A316" s="176"/>
      <c r="B316" s="177"/>
      <c r="C316" s="148"/>
      <c r="D316" s="148"/>
      <c r="E316" s="148"/>
      <c r="F316" s="148"/>
      <c r="G316" s="148"/>
      <c r="H316" s="148"/>
      <c r="I316" s="148"/>
      <c r="J316" s="148"/>
      <c r="K316" s="148"/>
      <c r="L316" s="148"/>
      <c r="M316" s="148"/>
      <c r="N316" s="148"/>
      <c r="O316" s="148"/>
      <c r="P316" s="148"/>
      <c r="Q316" s="148"/>
      <c r="R316" s="148"/>
      <c r="S316" s="148"/>
      <c r="T316" s="148"/>
      <c r="U316" s="148"/>
      <c r="V316" s="148"/>
      <c r="W316" s="148"/>
      <c r="X316" s="148"/>
      <c r="Y316" s="148"/>
      <c r="Z316" s="148"/>
      <c r="AA316" s="148"/>
      <c r="AB316" s="148"/>
      <c r="AC316" s="148"/>
      <c r="AD316" s="148"/>
      <c r="AE316" s="148"/>
      <c r="AF316" s="148"/>
      <c r="AG316" s="163"/>
      <c r="AH316" s="163"/>
      <c r="AI316" s="163"/>
      <c r="AJ316" s="47"/>
      <c r="AK316" s="47"/>
    </row>
    <row r="317" spans="1:37" ht="38.25" customHeight="1">
      <c r="A317" s="47"/>
      <c r="B317" s="183" t="s">
        <v>322</v>
      </c>
      <c r="C317" s="1020" t="s">
        <v>459</v>
      </c>
      <c r="D317" s="1021"/>
      <c r="E317" s="1021"/>
      <c r="F317" s="1021"/>
      <c r="G317" s="1021"/>
      <c r="H317" s="1021"/>
      <c r="I317" s="1021"/>
      <c r="J317" s="1021"/>
      <c r="K317" s="1021"/>
      <c r="L317" s="1021"/>
      <c r="M317" s="1021"/>
      <c r="N317" s="1021"/>
      <c r="O317" s="1021"/>
      <c r="P317" s="1021"/>
      <c r="Q317" s="1021"/>
      <c r="R317" s="1021"/>
      <c r="S317" s="1021"/>
      <c r="T317" s="1021"/>
      <c r="U317" s="1021"/>
      <c r="V317" s="1021"/>
      <c r="W317" s="1021"/>
      <c r="X317" s="1021"/>
      <c r="Y317" s="1021"/>
      <c r="Z317" s="1021"/>
      <c r="AA317" s="1021"/>
      <c r="AB317" s="1021"/>
      <c r="AC317" s="1021"/>
      <c r="AD317" s="1021"/>
      <c r="AE317" s="1021"/>
      <c r="AF317" s="1021"/>
      <c r="AG317" s="1021"/>
      <c r="AH317" s="1014"/>
      <c r="AI317" s="1015"/>
      <c r="AJ317" s="1016"/>
      <c r="AK317" s="47"/>
    </row>
    <row r="318" spans="1:37" ht="38.25" customHeight="1">
      <c r="A318" s="47"/>
      <c r="B318" s="44" t="s">
        <v>323</v>
      </c>
      <c r="C318" s="1022" t="s">
        <v>324</v>
      </c>
      <c r="D318" s="1023"/>
      <c r="E318" s="1023"/>
      <c r="F318" s="1023"/>
      <c r="G318" s="1023"/>
      <c r="H318" s="1023"/>
      <c r="I318" s="1023"/>
      <c r="J318" s="1023"/>
      <c r="K318" s="1023"/>
      <c r="L318" s="1023"/>
      <c r="M318" s="1023"/>
      <c r="N318" s="1023"/>
      <c r="O318" s="1023"/>
      <c r="P318" s="1023"/>
      <c r="Q318" s="1023"/>
      <c r="R318" s="1023"/>
      <c r="S318" s="1023"/>
      <c r="T318" s="1023"/>
      <c r="U318" s="1023"/>
      <c r="V318" s="1023"/>
      <c r="W318" s="1023"/>
      <c r="X318" s="1023"/>
      <c r="Y318" s="1023"/>
      <c r="Z318" s="1023"/>
      <c r="AA318" s="1023"/>
      <c r="AB318" s="1023"/>
      <c r="AC318" s="1023"/>
      <c r="AD318" s="1023"/>
      <c r="AE318" s="1023"/>
      <c r="AF318" s="1023"/>
      <c r="AG318" s="1023"/>
      <c r="AH318" s="1002"/>
      <c r="AI318" s="1003"/>
      <c r="AJ318" s="1004"/>
      <c r="AK318" s="47"/>
    </row>
    <row r="319" spans="1:37" s="21" customFormat="1" ht="38.25" customHeight="1" thickBot="1">
      <c r="A319" s="172"/>
      <c r="B319" s="177"/>
      <c r="C319" s="148"/>
      <c r="D319" s="148"/>
      <c r="E319" s="148"/>
      <c r="F319" s="148"/>
      <c r="G319" s="148"/>
      <c r="H319" s="148"/>
      <c r="I319" s="148"/>
      <c r="J319" s="148"/>
      <c r="K319" s="148"/>
      <c r="L319" s="148"/>
      <c r="M319" s="148"/>
      <c r="N319" s="148"/>
      <c r="O319" s="148"/>
      <c r="P319" s="148"/>
      <c r="Q319" s="148"/>
      <c r="R319" s="148"/>
      <c r="S319" s="148"/>
      <c r="T319" s="148"/>
      <c r="U319" s="148"/>
      <c r="V319" s="148"/>
      <c r="W319" s="148"/>
      <c r="X319" s="148"/>
      <c r="Y319" s="148"/>
      <c r="Z319" s="148"/>
      <c r="AA319" s="148"/>
      <c r="AB319" s="148"/>
      <c r="AC319" s="148"/>
      <c r="AD319" s="148"/>
      <c r="AE319" s="148"/>
      <c r="AF319" s="148"/>
      <c r="AG319" s="90"/>
      <c r="AH319" s="90"/>
      <c r="AI319" s="90"/>
      <c r="AJ319" s="172"/>
      <c r="AK319" s="172"/>
    </row>
    <row r="320" spans="1:37" s="21" customFormat="1" ht="15" customHeight="1">
      <c r="A320" s="172"/>
      <c r="B320" s="1005" t="s">
        <v>460</v>
      </c>
      <c r="C320" s="1006"/>
      <c r="D320" s="1006"/>
      <c r="E320" s="1006"/>
      <c r="F320" s="1006"/>
      <c r="G320" s="1006"/>
      <c r="H320" s="1006"/>
      <c r="I320" s="1006"/>
      <c r="J320" s="1006"/>
      <c r="K320" s="1006"/>
      <c r="L320" s="1006"/>
      <c r="M320" s="1006"/>
      <c r="N320" s="1006"/>
      <c r="O320" s="1006"/>
      <c r="P320" s="1006"/>
      <c r="Q320" s="1006"/>
      <c r="R320" s="1006"/>
      <c r="S320" s="1006"/>
      <c r="T320" s="1006"/>
      <c r="U320" s="1006"/>
      <c r="V320" s="1006"/>
      <c r="W320" s="1006"/>
      <c r="X320" s="1006"/>
      <c r="Y320" s="1006"/>
      <c r="Z320" s="1006"/>
      <c r="AA320" s="1006"/>
      <c r="AB320" s="1006"/>
      <c r="AC320" s="1006"/>
      <c r="AD320" s="1006"/>
      <c r="AE320" s="1006"/>
      <c r="AF320" s="1006"/>
      <c r="AG320" s="1006"/>
      <c r="AH320" s="1006"/>
      <c r="AI320" s="1006"/>
      <c r="AJ320" s="1007"/>
      <c r="AK320" s="184"/>
    </row>
    <row r="321" spans="1:37" s="21" customFormat="1" ht="15" customHeight="1">
      <c r="A321" s="172"/>
      <c r="B321" s="1008"/>
      <c r="C321" s="1009"/>
      <c r="D321" s="1009"/>
      <c r="E321" s="1009"/>
      <c r="F321" s="1009"/>
      <c r="G321" s="1009"/>
      <c r="H321" s="1009"/>
      <c r="I321" s="1009"/>
      <c r="J321" s="1009"/>
      <c r="K321" s="1009"/>
      <c r="L321" s="1009"/>
      <c r="M321" s="1009"/>
      <c r="N321" s="1009"/>
      <c r="O321" s="1009"/>
      <c r="P321" s="1009"/>
      <c r="Q321" s="1009"/>
      <c r="R321" s="1009"/>
      <c r="S321" s="1009"/>
      <c r="T321" s="1009"/>
      <c r="U321" s="1009"/>
      <c r="V321" s="1009"/>
      <c r="W321" s="1009"/>
      <c r="X321" s="1009"/>
      <c r="Y321" s="1009"/>
      <c r="Z321" s="1009"/>
      <c r="AA321" s="1009"/>
      <c r="AB321" s="1009"/>
      <c r="AC321" s="1009"/>
      <c r="AD321" s="1009"/>
      <c r="AE321" s="1009"/>
      <c r="AF321" s="1009"/>
      <c r="AG321" s="1009"/>
      <c r="AH321" s="1009"/>
      <c r="AI321" s="1009"/>
      <c r="AJ321" s="1010"/>
      <c r="AK321" s="184"/>
    </row>
    <row r="322" spans="1:37" s="21" customFormat="1" ht="15" customHeight="1" thickBot="1">
      <c r="A322" s="172"/>
      <c r="B322" s="1011"/>
      <c r="C322" s="1012"/>
      <c r="D322" s="1012"/>
      <c r="E322" s="1012"/>
      <c r="F322" s="1012"/>
      <c r="G322" s="1012"/>
      <c r="H322" s="1012"/>
      <c r="I322" s="1012"/>
      <c r="J322" s="1012"/>
      <c r="K322" s="1012"/>
      <c r="L322" s="1012"/>
      <c r="M322" s="1012"/>
      <c r="N322" s="1012"/>
      <c r="O322" s="1012"/>
      <c r="P322" s="1012"/>
      <c r="Q322" s="1012"/>
      <c r="R322" s="1012"/>
      <c r="S322" s="1012"/>
      <c r="T322" s="1012"/>
      <c r="U322" s="1012"/>
      <c r="V322" s="1012"/>
      <c r="W322" s="1012"/>
      <c r="X322" s="1012"/>
      <c r="Y322" s="1012"/>
      <c r="Z322" s="1012"/>
      <c r="AA322" s="1012"/>
      <c r="AB322" s="1012"/>
      <c r="AC322" s="1012"/>
      <c r="AD322" s="1012"/>
      <c r="AE322" s="1012"/>
      <c r="AF322" s="1012"/>
      <c r="AG322" s="1012"/>
      <c r="AH322" s="1012"/>
      <c r="AI322" s="1012"/>
      <c r="AJ322" s="1013"/>
      <c r="AK322" s="184"/>
    </row>
    <row r="323" spans="1:37" s="21" customFormat="1" ht="12.95" customHeight="1">
      <c r="A323" s="172"/>
      <c r="B323" s="177"/>
      <c r="C323" s="148"/>
      <c r="D323" s="148"/>
      <c r="E323" s="148"/>
      <c r="F323" s="148"/>
      <c r="G323" s="148"/>
      <c r="H323" s="148"/>
      <c r="I323" s="148"/>
      <c r="J323" s="148"/>
      <c r="K323" s="148"/>
      <c r="L323" s="148"/>
      <c r="M323" s="148"/>
      <c r="N323" s="148"/>
      <c r="O323" s="148"/>
      <c r="P323" s="148"/>
      <c r="Q323" s="148"/>
      <c r="R323" s="148"/>
      <c r="S323" s="148"/>
      <c r="T323" s="148"/>
      <c r="U323" s="148"/>
      <c r="V323" s="148"/>
      <c r="W323" s="148"/>
      <c r="X323" s="148"/>
      <c r="Y323" s="148"/>
      <c r="Z323" s="148"/>
      <c r="AA323" s="148"/>
      <c r="AB323" s="148"/>
      <c r="AC323" s="148"/>
      <c r="AD323" s="148"/>
      <c r="AE323" s="148"/>
      <c r="AF323" s="148"/>
      <c r="AG323" s="90"/>
      <c r="AH323" s="90"/>
      <c r="AI323" s="90"/>
      <c r="AJ323" s="172"/>
      <c r="AK323" s="172"/>
    </row>
    <row r="324" spans="1:37" s="21" customFormat="1" ht="12.95" customHeight="1">
      <c r="A324" s="172"/>
      <c r="B324" s="185"/>
      <c r="C324" s="186"/>
      <c r="D324" s="186"/>
      <c r="E324" s="186"/>
      <c r="F324" s="186"/>
      <c r="G324" s="186"/>
      <c r="H324" s="186"/>
      <c r="I324" s="186"/>
      <c r="J324" s="186"/>
      <c r="K324" s="186"/>
      <c r="L324" s="186"/>
      <c r="M324" s="186"/>
      <c r="N324" s="186"/>
      <c r="O324" s="186"/>
      <c r="P324" s="186"/>
      <c r="Q324" s="186"/>
      <c r="R324" s="186"/>
      <c r="S324" s="186"/>
      <c r="T324" s="186"/>
      <c r="U324" s="186"/>
      <c r="V324" s="186"/>
      <c r="W324" s="186"/>
      <c r="X324" s="186"/>
      <c r="Y324" s="186"/>
      <c r="Z324" s="186"/>
      <c r="AA324" s="186"/>
      <c r="AB324" s="186"/>
      <c r="AC324" s="186"/>
      <c r="AD324" s="186"/>
      <c r="AE324" s="186"/>
      <c r="AF324" s="186"/>
      <c r="AG324" s="147"/>
      <c r="AH324" s="147"/>
      <c r="AI324" s="147"/>
      <c r="AJ324" s="172"/>
      <c r="AK324" s="172"/>
    </row>
    <row r="325" spans="1:37" s="21" customFormat="1" ht="15.75" customHeight="1">
      <c r="A325" s="96"/>
      <c r="B325" s="185"/>
      <c r="C325" s="186"/>
      <c r="D325" s="186"/>
      <c r="E325" s="186"/>
      <c r="F325" s="186"/>
      <c r="G325" s="186"/>
      <c r="H325" s="186"/>
      <c r="I325" s="186"/>
      <c r="J325" s="186"/>
      <c r="K325" s="186"/>
      <c r="L325" s="186"/>
      <c r="M325" s="186"/>
      <c r="N325" s="186"/>
      <c r="O325" s="186"/>
      <c r="P325" s="186"/>
      <c r="Q325" s="186"/>
      <c r="R325" s="186"/>
      <c r="S325" s="186"/>
      <c r="T325" s="186"/>
      <c r="U325" s="186"/>
      <c r="V325" s="186"/>
      <c r="W325" s="186"/>
      <c r="X325" s="186"/>
      <c r="Y325" s="186"/>
      <c r="Z325" s="186"/>
      <c r="AA325" s="186"/>
      <c r="AB325" s="186"/>
      <c r="AC325" s="186"/>
      <c r="AD325" s="186"/>
      <c r="AE325" s="186"/>
      <c r="AF325" s="186"/>
      <c r="AG325" s="147"/>
      <c r="AH325" s="147"/>
      <c r="AI325" s="147"/>
      <c r="AJ325" s="172"/>
      <c r="AK325" s="172"/>
    </row>
    <row r="326" spans="1:37" s="21" customFormat="1" ht="12.95" customHeight="1">
      <c r="A326" s="172"/>
      <c r="B326" s="177"/>
      <c r="C326" s="148"/>
      <c r="D326" s="148"/>
      <c r="E326" s="148"/>
      <c r="F326" s="148"/>
      <c r="G326" s="148"/>
      <c r="H326" s="148"/>
      <c r="I326" s="148"/>
      <c r="J326" s="148"/>
      <c r="K326" s="148"/>
      <c r="L326" s="148"/>
      <c r="M326" s="148"/>
      <c r="N326" s="148"/>
      <c r="O326" s="148"/>
      <c r="P326" s="148"/>
      <c r="Q326" s="148"/>
      <c r="R326" s="148"/>
      <c r="S326" s="148"/>
      <c r="T326" s="148"/>
      <c r="U326" s="148"/>
      <c r="V326" s="148"/>
      <c r="W326" s="148"/>
      <c r="X326" s="148"/>
      <c r="Y326" s="148"/>
      <c r="Z326" s="148"/>
      <c r="AA326" s="148"/>
      <c r="AB326" s="148"/>
      <c r="AC326" s="148"/>
      <c r="AD326" s="148"/>
      <c r="AE326" s="148"/>
      <c r="AF326" s="148"/>
      <c r="AG326" s="90"/>
      <c r="AH326" s="90"/>
      <c r="AI326" s="90"/>
      <c r="AJ326" s="172"/>
      <c r="AK326" s="172"/>
    </row>
    <row r="327" spans="1:37" s="21" customFormat="1" ht="12.95" customHeight="1">
      <c r="A327" s="172"/>
      <c r="B327" s="177"/>
      <c r="C327" s="148"/>
      <c r="D327" s="148"/>
      <c r="E327" s="148"/>
      <c r="F327" s="148"/>
      <c r="G327" s="148"/>
      <c r="H327" s="148"/>
      <c r="I327" s="148"/>
      <c r="J327" s="148"/>
      <c r="K327" s="148"/>
      <c r="L327" s="148"/>
      <c r="M327" s="148"/>
      <c r="N327" s="148"/>
      <c r="O327" s="148"/>
      <c r="P327" s="148"/>
      <c r="Q327" s="148"/>
      <c r="R327" s="148"/>
      <c r="S327" s="148"/>
      <c r="T327" s="148"/>
      <c r="U327" s="148"/>
      <c r="V327" s="148"/>
      <c r="W327" s="148"/>
      <c r="X327" s="148"/>
      <c r="Y327" s="148"/>
      <c r="Z327" s="148"/>
      <c r="AA327" s="148"/>
      <c r="AB327" s="148"/>
      <c r="AC327" s="148"/>
      <c r="AD327" s="148"/>
      <c r="AE327" s="148"/>
      <c r="AF327" s="148"/>
      <c r="AG327" s="90"/>
      <c r="AH327" s="90"/>
      <c r="AI327" s="90"/>
      <c r="AJ327" s="172"/>
      <c r="AK327" s="172"/>
    </row>
    <row r="328" spans="1:37" s="21" customFormat="1" ht="12.95" customHeight="1">
      <c r="A328" s="172"/>
      <c r="B328" s="177"/>
      <c r="C328" s="148"/>
      <c r="D328" s="148"/>
      <c r="E328" s="148"/>
      <c r="F328" s="148"/>
      <c r="G328" s="148"/>
      <c r="H328" s="148"/>
      <c r="I328" s="148"/>
      <c r="J328" s="148"/>
      <c r="K328" s="148"/>
      <c r="L328" s="148"/>
      <c r="M328" s="148"/>
      <c r="N328" s="148"/>
      <c r="O328" s="148"/>
      <c r="P328" s="148"/>
      <c r="Q328" s="148"/>
      <c r="R328" s="148"/>
      <c r="S328" s="148"/>
      <c r="T328" s="148"/>
      <c r="U328" s="148"/>
      <c r="V328" s="148"/>
      <c r="W328" s="148"/>
      <c r="X328" s="148"/>
      <c r="Y328" s="148"/>
      <c r="Z328" s="148"/>
      <c r="AA328" s="148"/>
      <c r="AB328" s="148"/>
      <c r="AC328" s="148"/>
      <c r="AD328" s="148"/>
      <c r="AE328" s="148"/>
      <c r="AF328" s="148"/>
      <c r="AG328" s="90"/>
      <c r="AH328" s="90"/>
      <c r="AI328" s="90"/>
      <c r="AJ328" s="172"/>
      <c r="AK328" s="172"/>
    </row>
    <row r="329" spans="1:37" s="21" customFormat="1" ht="12.95" customHeight="1">
      <c r="A329" s="172"/>
      <c r="B329" s="177"/>
      <c r="C329" s="148"/>
      <c r="D329" s="148"/>
      <c r="E329" s="148"/>
      <c r="F329" s="148"/>
      <c r="G329" s="148"/>
      <c r="H329" s="148"/>
      <c r="I329" s="148"/>
      <c r="J329" s="148"/>
      <c r="K329" s="148"/>
      <c r="L329" s="148"/>
      <c r="M329" s="148"/>
      <c r="N329" s="148"/>
      <c r="O329" s="148"/>
      <c r="P329" s="148"/>
      <c r="Q329" s="148"/>
      <c r="R329" s="148"/>
      <c r="S329" s="148"/>
      <c r="T329" s="148"/>
      <c r="U329" s="148"/>
      <c r="V329" s="148"/>
      <c r="W329" s="148"/>
      <c r="X329" s="148"/>
      <c r="Y329" s="148"/>
      <c r="Z329" s="148"/>
      <c r="AA329" s="148"/>
      <c r="AB329" s="148"/>
      <c r="AC329" s="148"/>
      <c r="AD329" s="148"/>
      <c r="AE329" s="148"/>
      <c r="AF329" s="148"/>
      <c r="AG329" s="90"/>
      <c r="AH329" s="90"/>
      <c r="AI329" s="90"/>
      <c r="AJ329" s="172"/>
      <c r="AK329" s="172"/>
    </row>
    <row r="330" spans="1:37" s="21" customFormat="1" ht="12.95" customHeight="1">
      <c r="A330" s="172"/>
      <c r="B330" s="177"/>
      <c r="C330" s="148"/>
      <c r="D330" s="148"/>
      <c r="E330" s="148"/>
      <c r="F330" s="148"/>
      <c r="G330" s="148"/>
      <c r="H330" s="148"/>
      <c r="I330" s="148"/>
      <c r="J330" s="148"/>
      <c r="K330" s="148"/>
      <c r="L330" s="148"/>
      <c r="M330" s="148"/>
      <c r="N330" s="148"/>
      <c r="O330" s="148"/>
      <c r="P330" s="148"/>
      <c r="Q330" s="148"/>
      <c r="R330" s="148"/>
      <c r="S330" s="148"/>
      <c r="T330" s="148"/>
      <c r="U330" s="148"/>
      <c r="V330" s="148"/>
      <c r="W330" s="148"/>
      <c r="X330" s="148"/>
      <c r="Y330" s="148"/>
      <c r="Z330" s="148"/>
      <c r="AA330" s="148"/>
      <c r="AB330" s="148"/>
      <c r="AC330" s="148"/>
      <c r="AD330" s="148"/>
      <c r="AE330" s="148"/>
      <c r="AF330" s="148"/>
      <c r="AG330" s="90"/>
      <c r="AH330" s="90"/>
      <c r="AI330" s="90"/>
      <c r="AJ330" s="172"/>
      <c r="AK330" s="172"/>
    </row>
    <row r="331" spans="1:37" s="21" customFormat="1" ht="12.95" customHeight="1">
      <c r="A331" s="172"/>
      <c r="B331" s="177"/>
      <c r="C331" s="148"/>
      <c r="D331" s="148"/>
      <c r="E331" s="148"/>
      <c r="F331" s="148"/>
      <c r="G331" s="148"/>
      <c r="H331" s="148"/>
      <c r="I331" s="148"/>
      <c r="J331" s="148"/>
      <c r="K331" s="148"/>
      <c r="L331" s="148"/>
      <c r="M331" s="148"/>
      <c r="N331" s="148"/>
      <c r="O331" s="148"/>
      <c r="P331" s="148"/>
      <c r="Q331" s="148"/>
      <c r="R331" s="148"/>
      <c r="S331" s="148"/>
      <c r="T331" s="148"/>
      <c r="U331" s="148"/>
      <c r="V331" s="148"/>
      <c r="W331" s="148"/>
      <c r="X331" s="148"/>
      <c r="Y331" s="148"/>
      <c r="Z331" s="148"/>
      <c r="AA331" s="148"/>
      <c r="AB331" s="148"/>
      <c r="AC331" s="148"/>
      <c r="AD331" s="148"/>
      <c r="AE331" s="148"/>
      <c r="AF331" s="148"/>
      <c r="AG331" s="90"/>
      <c r="AH331" s="90"/>
      <c r="AI331" s="90"/>
      <c r="AJ331" s="172"/>
      <c r="AK331" s="172"/>
    </row>
    <row r="332" spans="1:37" s="21" customFormat="1" ht="12.95" customHeight="1">
      <c r="A332" s="172"/>
      <c r="B332" s="177"/>
      <c r="C332" s="148"/>
      <c r="D332" s="148"/>
      <c r="E332" s="148"/>
      <c r="F332" s="148"/>
      <c r="G332" s="148"/>
      <c r="H332" s="148"/>
      <c r="I332" s="148"/>
      <c r="J332" s="148"/>
      <c r="K332" s="148"/>
      <c r="L332" s="148"/>
      <c r="M332" s="148"/>
      <c r="N332" s="148"/>
      <c r="O332" s="148"/>
      <c r="P332" s="148"/>
      <c r="Q332" s="148"/>
      <c r="R332" s="148"/>
      <c r="S332" s="148"/>
      <c r="T332" s="148"/>
      <c r="U332" s="148"/>
      <c r="V332" s="148"/>
      <c r="W332" s="148"/>
      <c r="X332" s="148"/>
      <c r="Y332" s="148"/>
      <c r="Z332" s="148"/>
      <c r="AA332" s="148"/>
      <c r="AB332" s="148"/>
      <c r="AC332" s="148"/>
      <c r="AD332" s="148"/>
      <c r="AE332" s="148"/>
      <c r="AF332" s="148"/>
      <c r="AG332" s="90"/>
      <c r="AH332" s="90"/>
      <c r="AI332" s="90"/>
      <c r="AJ332" s="172"/>
      <c r="AK332" s="172"/>
    </row>
    <row r="333" spans="1:37" s="21" customFormat="1" ht="12.95" customHeight="1">
      <c r="A333" s="172"/>
      <c r="B333" s="177"/>
      <c r="C333" s="148"/>
      <c r="D333" s="148"/>
      <c r="E333" s="148"/>
      <c r="F333" s="148"/>
      <c r="G333" s="172"/>
      <c r="H333" s="172"/>
      <c r="I333" s="148"/>
      <c r="J333" s="148"/>
      <c r="K333" s="148"/>
      <c r="L333" s="148"/>
      <c r="M333" s="148"/>
      <c r="N333" s="148"/>
      <c r="O333" s="148"/>
      <c r="P333" s="148"/>
      <c r="Q333" s="148"/>
      <c r="R333" s="148"/>
      <c r="S333" s="148"/>
      <c r="T333" s="148"/>
      <c r="U333" s="148"/>
      <c r="V333" s="148"/>
      <c r="W333" s="148"/>
      <c r="X333" s="148"/>
      <c r="Y333" s="148"/>
      <c r="Z333" s="148"/>
      <c r="AA333" s="148"/>
      <c r="AB333" s="148"/>
      <c r="AC333" s="148"/>
      <c r="AD333" s="148"/>
      <c r="AE333" s="148"/>
      <c r="AF333" s="148"/>
      <c r="AG333" s="90"/>
      <c r="AH333" s="90"/>
      <c r="AI333" s="90"/>
      <c r="AJ333" s="172"/>
      <c r="AK333" s="172"/>
    </row>
    <row r="334" spans="1:37" s="21" customFormat="1" ht="12.95" customHeight="1">
      <c r="A334" s="172"/>
      <c r="B334" s="177"/>
      <c r="C334" s="148"/>
      <c r="D334" s="148"/>
      <c r="E334" s="148"/>
      <c r="F334" s="148"/>
      <c r="G334" s="148"/>
      <c r="H334" s="148"/>
      <c r="I334" s="148"/>
      <c r="J334" s="148"/>
      <c r="K334" s="148"/>
      <c r="L334" s="148"/>
      <c r="M334" s="148"/>
      <c r="N334" s="148"/>
      <c r="O334" s="148"/>
      <c r="P334" s="148"/>
      <c r="Q334" s="148"/>
      <c r="R334" s="148"/>
      <c r="S334" s="148"/>
      <c r="T334" s="148"/>
      <c r="U334" s="148"/>
      <c r="V334" s="148"/>
      <c r="W334" s="148"/>
      <c r="X334" s="148"/>
      <c r="Y334" s="148"/>
      <c r="Z334" s="148"/>
      <c r="AA334" s="148"/>
      <c r="AB334" s="148"/>
      <c r="AC334" s="148"/>
      <c r="AD334" s="148"/>
      <c r="AE334" s="148"/>
      <c r="AF334" s="148"/>
      <c r="AG334" s="90"/>
      <c r="AH334" s="90"/>
      <c r="AI334" s="90"/>
      <c r="AJ334" s="172"/>
      <c r="AK334" s="172"/>
    </row>
    <row r="335" spans="1:37" s="21" customFormat="1" ht="12.95" customHeight="1">
      <c r="A335" s="172"/>
      <c r="B335" s="177"/>
      <c r="C335" s="148"/>
      <c r="D335" s="148"/>
      <c r="E335" s="148"/>
      <c r="F335" s="148"/>
      <c r="G335" s="148"/>
      <c r="H335" s="148"/>
      <c r="I335" s="148"/>
      <c r="J335" s="148"/>
      <c r="K335" s="148"/>
      <c r="L335" s="148"/>
      <c r="M335" s="148"/>
      <c r="N335" s="148"/>
      <c r="O335" s="148"/>
      <c r="P335" s="148"/>
      <c r="Q335" s="148"/>
      <c r="R335" s="148"/>
      <c r="S335" s="148"/>
      <c r="T335" s="148"/>
      <c r="U335" s="148"/>
      <c r="V335" s="148"/>
      <c r="W335" s="148"/>
      <c r="X335" s="148"/>
      <c r="Y335" s="148"/>
      <c r="Z335" s="148"/>
      <c r="AA335" s="148"/>
      <c r="AB335" s="148"/>
      <c r="AC335" s="148"/>
      <c r="AD335" s="148"/>
      <c r="AE335" s="148"/>
      <c r="AF335" s="148"/>
      <c r="AG335" s="90"/>
      <c r="AH335" s="90"/>
      <c r="AI335" s="90"/>
      <c r="AJ335" s="172"/>
      <c r="AK335" s="172"/>
    </row>
    <row r="336" spans="1:37" s="21" customFormat="1" ht="12.95" customHeight="1">
      <c r="A336" s="172"/>
      <c r="B336" s="177"/>
      <c r="C336" s="148"/>
      <c r="D336" s="148"/>
      <c r="E336" s="148"/>
      <c r="F336" s="148"/>
      <c r="G336" s="148"/>
      <c r="H336" s="148"/>
      <c r="I336" s="148"/>
      <c r="J336" s="148"/>
      <c r="K336" s="148"/>
      <c r="L336" s="148"/>
      <c r="M336" s="148"/>
      <c r="N336" s="148"/>
      <c r="O336" s="148"/>
      <c r="P336" s="148"/>
      <c r="Q336" s="148"/>
      <c r="R336" s="148"/>
      <c r="S336" s="148"/>
      <c r="T336" s="148"/>
      <c r="U336" s="148"/>
      <c r="V336" s="148"/>
      <c r="W336" s="148"/>
      <c r="X336" s="148"/>
      <c r="Y336" s="148"/>
      <c r="Z336" s="148"/>
      <c r="AA336" s="148"/>
      <c r="AB336" s="148"/>
      <c r="AC336" s="148"/>
      <c r="AD336" s="148"/>
      <c r="AE336" s="148"/>
      <c r="AF336" s="148"/>
      <c r="AG336" s="90"/>
      <c r="AH336" s="90"/>
      <c r="AI336" s="90"/>
      <c r="AJ336" s="172"/>
      <c r="AK336" s="172"/>
    </row>
    <row r="337" spans="1:37" s="21" customFormat="1" ht="12.95" customHeight="1">
      <c r="A337" s="172"/>
      <c r="B337" s="177"/>
      <c r="C337" s="148"/>
      <c r="D337" s="148"/>
      <c r="E337" s="148"/>
      <c r="F337" s="148"/>
      <c r="G337" s="148"/>
      <c r="H337" s="148"/>
      <c r="I337" s="148"/>
      <c r="J337" s="148"/>
      <c r="K337" s="148"/>
      <c r="L337" s="148"/>
      <c r="M337" s="148"/>
      <c r="N337" s="148"/>
      <c r="O337" s="148"/>
      <c r="P337" s="148"/>
      <c r="Q337" s="148"/>
      <c r="R337" s="148"/>
      <c r="S337" s="148"/>
      <c r="T337" s="148"/>
      <c r="U337" s="148"/>
      <c r="V337" s="148"/>
      <c r="W337" s="148"/>
      <c r="X337" s="148"/>
      <c r="Y337" s="148"/>
      <c r="Z337" s="148"/>
      <c r="AA337" s="148"/>
      <c r="AB337" s="148"/>
      <c r="AC337" s="148"/>
      <c r="AD337" s="148"/>
      <c r="AE337" s="148"/>
      <c r="AF337" s="148"/>
      <c r="AG337" s="90"/>
      <c r="AH337" s="90"/>
      <c r="AI337" s="90"/>
      <c r="AJ337" s="172"/>
      <c r="AK337" s="172"/>
    </row>
    <row r="338" spans="1:37" s="21" customFormat="1" ht="12.95" customHeight="1">
      <c r="A338" s="172"/>
      <c r="B338" s="177"/>
      <c r="C338" s="148"/>
      <c r="D338" s="148"/>
      <c r="E338" s="148"/>
      <c r="F338" s="148"/>
      <c r="G338" s="148"/>
      <c r="H338" s="148"/>
      <c r="I338" s="148"/>
      <c r="J338" s="148"/>
      <c r="K338" s="148"/>
      <c r="L338" s="148"/>
      <c r="M338" s="148"/>
      <c r="N338" s="148"/>
      <c r="O338" s="148"/>
      <c r="P338" s="148"/>
      <c r="Q338" s="148"/>
      <c r="R338" s="148"/>
      <c r="S338" s="148"/>
      <c r="T338" s="148"/>
      <c r="U338" s="148"/>
      <c r="V338" s="148"/>
      <c r="W338" s="148"/>
      <c r="X338" s="148"/>
      <c r="Y338" s="148"/>
      <c r="Z338" s="148"/>
      <c r="AA338" s="148"/>
      <c r="AB338" s="148"/>
      <c r="AC338" s="148"/>
      <c r="AD338" s="148"/>
      <c r="AE338" s="148"/>
      <c r="AF338" s="148"/>
      <c r="AG338" s="90"/>
      <c r="AH338" s="90"/>
      <c r="AI338" s="90"/>
      <c r="AJ338" s="172"/>
      <c r="AK338" s="172"/>
    </row>
    <row r="339" spans="1:37" s="21" customFormat="1" ht="9.9499999999999993" customHeight="1" thickBot="1">
      <c r="A339" s="172"/>
      <c r="B339" s="177"/>
      <c r="C339" s="148"/>
      <c r="D339" s="148"/>
      <c r="E339" s="148"/>
      <c r="F339" s="148"/>
      <c r="G339" s="148"/>
      <c r="H339" s="148"/>
      <c r="I339" s="148"/>
      <c r="J339" s="148"/>
      <c r="K339" s="148"/>
      <c r="L339" s="148"/>
      <c r="M339" s="148"/>
      <c r="N339" s="148"/>
      <c r="O339" s="148"/>
      <c r="P339" s="148"/>
      <c r="Q339" s="148"/>
      <c r="R339" s="148"/>
      <c r="S339" s="148"/>
      <c r="T339" s="148"/>
      <c r="U339" s="148"/>
      <c r="V339" s="148"/>
      <c r="W339" s="148"/>
      <c r="X339" s="148"/>
      <c r="Y339" s="148"/>
      <c r="Z339" s="148"/>
      <c r="AA339" s="148"/>
      <c r="AB339" s="148"/>
      <c r="AC339" s="148"/>
      <c r="AD339" s="148"/>
      <c r="AE339" s="148"/>
      <c r="AF339" s="148"/>
      <c r="AG339" s="163"/>
      <c r="AH339" s="163"/>
      <c r="AI339" s="163"/>
      <c r="AJ339" s="172"/>
      <c r="AK339" s="172"/>
    </row>
    <row r="340" spans="1:37" s="21" customFormat="1" ht="12.95" customHeight="1" thickTop="1">
      <c r="A340" s="843" t="s">
        <v>1553</v>
      </c>
      <c r="B340" s="844"/>
      <c r="C340" s="844"/>
      <c r="D340" s="844"/>
      <c r="E340" s="844"/>
      <c r="F340" s="844"/>
      <c r="G340" s="844"/>
      <c r="H340" s="844"/>
      <c r="I340" s="844"/>
      <c r="J340" s="845"/>
      <c r="K340" s="95"/>
      <c r="L340" s="172"/>
      <c r="M340" s="172"/>
      <c r="N340" s="172"/>
      <c r="O340" s="172"/>
      <c r="P340" s="172"/>
      <c r="Q340" s="172"/>
      <c r="R340" s="172"/>
      <c r="S340" s="172"/>
      <c r="T340" s="172"/>
      <c r="U340" s="172"/>
      <c r="V340" s="172"/>
      <c r="W340" s="172"/>
      <c r="X340" s="172"/>
      <c r="Y340" s="172"/>
      <c r="Z340" s="172"/>
      <c r="AA340" s="172"/>
      <c r="AB340" s="172"/>
      <c r="AC340" s="172"/>
      <c r="AD340" s="172"/>
      <c r="AE340" s="172"/>
      <c r="AF340" s="172"/>
      <c r="AG340" s="163"/>
      <c r="AH340" s="163"/>
      <c r="AI340" s="163"/>
      <c r="AJ340" s="172"/>
      <c r="AK340" s="172"/>
    </row>
    <row r="341" spans="1:37" s="21" customFormat="1" ht="12.95" customHeight="1">
      <c r="A341" s="846"/>
      <c r="B341" s="847"/>
      <c r="C341" s="847"/>
      <c r="D341" s="847"/>
      <c r="E341" s="847"/>
      <c r="F341" s="847"/>
      <c r="G341" s="847"/>
      <c r="H341" s="847"/>
      <c r="I341" s="847"/>
      <c r="J341" s="848"/>
      <c r="K341" s="95"/>
      <c r="L341" s="172"/>
      <c r="M341" s="172"/>
      <c r="N341" s="172"/>
      <c r="O341" s="172"/>
      <c r="P341" s="172"/>
      <c r="Q341" s="172"/>
      <c r="R341" s="172"/>
      <c r="S341" s="172"/>
      <c r="T341" s="172"/>
      <c r="U341" s="172"/>
      <c r="V341" s="172"/>
      <c r="W341" s="172"/>
      <c r="X341" s="172"/>
      <c r="Y341" s="172"/>
      <c r="Z341" s="172"/>
      <c r="AA341" s="172"/>
      <c r="AB341" s="172"/>
      <c r="AC341" s="172"/>
      <c r="AD341" s="172"/>
      <c r="AE341" s="172"/>
      <c r="AF341" s="172"/>
      <c r="AG341" s="163"/>
      <c r="AH341" s="163"/>
      <c r="AI341" s="163"/>
      <c r="AJ341" s="172"/>
      <c r="AK341" s="172"/>
    </row>
    <row r="342" spans="1:37" s="21" customFormat="1" ht="12.95" customHeight="1" thickBot="1">
      <c r="A342" s="849"/>
      <c r="B342" s="850"/>
      <c r="C342" s="850"/>
      <c r="D342" s="850"/>
      <c r="E342" s="850"/>
      <c r="F342" s="850"/>
      <c r="G342" s="850"/>
      <c r="H342" s="850"/>
      <c r="I342" s="850"/>
      <c r="J342" s="851"/>
      <c r="K342" s="172"/>
      <c r="L342" s="172"/>
      <c r="M342" s="172"/>
      <c r="N342" s="172"/>
      <c r="O342" s="172"/>
      <c r="P342" s="172"/>
      <c r="Q342" s="172"/>
      <c r="R342" s="172"/>
      <c r="S342" s="172"/>
      <c r="T342" s="172"/>
      <c r="U342" s="172"/>
      <c r="V342" s="172"/>
      <c r="W342" s="172"/>
      <c r="X342" s="172"/>
      <c r="Y342" s="172"/>
      <c r="Z342" s="172"/>
      <c r="AA342" s="172"/>
      <c r="AB342" s="172"/>
      <c r="AC342" s="172"/>
      <c r="AD342" s="172"/>
      <c r="AE342" s="172"/>
      <c r="AF342" s="172"/>
      <c r="AG342" s="163"/>
      <c r="AH342" s="163"/>
      <c r="AI342" s="163"/>
      <c r="AJ342" s="172"/>
      <c r="AK342" s="172"/>
    </row>
    <row r="343" spans="1:37" s="21" customFormat="1" ht="15" customHeight="1" thickTop="1">
      <c r="A343" s="681" t="s">
        <v>639</v>
      </c>
      <c r="B343" s="681"/>
      <c r="C343" s="681"/>
      <c r="D343" s="681"/>
      <c r="E343" s="681"/>
      <c r="F343" s="681"/>
      <c r="G343" s="681"/>
      <c r="H343" s="681"/>
      <c r="I343" s="681"/>
      <c r="J343" s="681"/>
      <c r="K343" s="681"/>
      <c r="L343" s="681"/>
      <c r="M343" s="681"/>
      <c r="N343" s="681"/>
      <c r="O343" s="681"/>
      <c r="P343" s="681"/>
      <c r="Q343" s="681"/>
      <c r="R343" s="681"/>
      <c r="S343" s="681"/>
      <c r="T343" s="681"/>
      <c r="U343" s="681"/>
      <c r="V343" s="681"/>
      <c r="W343" s="681"/>
      <c r="X343" s="681"/>
      <c r="Y343" s="681"/>
      <c r="Z343" s="681"/>
      <c r="AA343" s="681"/>
      <c r="AB343" s="681"/>
      <c r="AC343" s="681"/>
      <c r="AD343" s="681"/>
      <c r="AE343" s="681"/>
      <c r="AF343" s="681"/>
      <c r="AG343" s="681"/>
      <c r="AH343" s="681"/>
      <c r="AI343" s="681"/>
      <c r="AJ343" s="681"/>
      <c r="AK343" s="172"/>
    </row>
    <row r="344" spans="1:37" s="21" customFormat="1" ht="15" customHeight="1">
      <c r="A344" s="681"/>
      <c r="B344" s="681"/>
      <c r="C344" s="681"/>
      <c r="D344" s="681"/>
      <c r="E344" s="681"/>
      <c r="F344" s="681"/>
      <c r="G344" s="681"/>
      <c r="H344" s="681"/>
      <c r="I344" s="681"/>
      <c r="J344" s="681"/>
      <c r="K344" s="681"/>
      <c r="L344" s="681"/>
      <c r="M344" s="681"/>
      <c r="N344" s="681"/>
      <c r="O344" s="681"/>
      <c r="P344" s="681"/>
      <c r="Q344" s="681"/>
      <c r="R344" s="681"/>
      <c r="S344" s="681"/>
      <c r="T344" s="681"/>
      <c r="U344" s="681"/>
      <c r="V344" s="681"/>
      <c r="W344" s="681"/>
      <c r="X344" s="681"/>
      <c r="Y344" s="681"/>
      <c r="Z344" s="681"/>
      <c r="AA344" s="681"/>
      <c r="AB344" s="681"/>
      <c r="AC344" s="681"/>
      <c r="AD344" s="681"/>
      <c r="AE344" s="681"/>
      <c r="AF344" s="681"/>
      <c r="AG344" s="681"/>
      <c r="AH344" s="681"/>
      <c r="AI344" s="681"/>
      <c r="AJ344" s="681"/>
      <c r="AK344" s="172"/>
    </row>
    <row r="345" spans="1:37" s="21" customFormat="1" ht="25.5" customHeight="1">
      <c r="A345" s="681"/>
      <c r="B345" s="681"/>
      <c r="C345" s="681"/>
      <c r="D345" s="681"/>
      <c r="E345" s="681"/>
      <c r="F345" s="681"/>
      <c r="G345" s="681"/>
      <c r="H345" s="681"/>
      <c r="I345" s="681"/>
      <c r="J345" s="681"/>
      <c r="K345" s="681"/>
      <c r="L345" s="681"/>
      <c r="M345" s="681"/>
      <c r="N345" s="681"/>
      <c r="O345" s="681"/>
      <c r="P345" s="681"/>
      <c r="Q345" s="681"/>
      <c r="R345" s="681"/>
      <c r="S345" s="681"/>
      <c r="T345" s="681"/>
      <c r="U345" s="681"/>
      <c r="V345" s="681"/>
      <c r="W345" s="681"/>
      <c r="X345" s="681"/>
      <c r="Y345" s="681"/>
      <c r="Z345" s="681"/>
      <c r="AA345" s="681"/>
      <c r="AB345" s="681"/>
      <c r="AC345" s="681"/>
      <c r="AD345" s="681"/>
      <c r="AE345" s="681"/>
      <c r="AF345" s="681"/>
      <c r="AG345" s="681"/>
      <c r="AH345" s="681"/>
      <c r="AI345" s="681"/>
      <c r="AJ345" s="681"/>
      <c r="AK345" s="172"/>
    </row>
    <row r="346" spans="1:37" s="21" customFormat="1" ht="12">
      <c r="A346" s="172"/>
      <c r="B346" s="94"/>
      <c r="C346" s="415"/>
      <c r="D346" s="172"/>
      <c r="E346" s="172"/>
      <c r="F346" s="172"/>
      <c r="G346" s="172"/>
      <c r="H346" s="172"/>
      <c r="I346" s="172"/>
      <c r="J346" s="172"/>
      <c r="K346" s="172"/>
      <c r="L346" s="172"/>
      <c r="M346" s="172"/>
      <c r="N346" s="172"/>
      <c r="O346" s="172"/>
      <c r="P346" s="172"/>
      <c r="Q346" s="172"/>
      <c r="R346" s="172"/>
      <c r="S346" s="172"/>
      <c r="T346" s="172"/>
      <c r="U346" s="172"/>
      <c r="V346" s="172"/>
      <c r="W346" s="172"/>
      <c r="X346" s="172"/>
      <c r="Y346" s="172"/>
      <c r="Z346" s="172"/>
      <c r="AA346" s="172"/>
      <c r="AB346" s="172"/>
      <c r="AC346" s="172"/>
      <c r="AD346" s="172"/>
      <c r="AE346" s="172"/>
      <c r="AF346" s="172"/>
      <c r="AG346" s="163"/>
      <c r="AH346" s="163"/>
      <c r="AI346" s="163"/>
      <c r="AJ346" s="172"/>
      <c r="AK346" s="172"/>
    </row>
    <row r="347" spans="1:37" s="21" customFormat="1" ht="14.1" customHeight="1">
      <c r="A347" s="172"/>
      <c r="B347" s="94"/>
      <c r="C347" s="415"/>
      <c r="D347" s="172"/>
      <c r="E347" s="172"/>
      <c r="F347" s="172"/>
      <c r="G347" s="172"/>
      <c r="H347" s="172"/>
      <c r="I347" s="172"/>
      <c r="J347" s="172"/>
      <c r="K347" s="172"/>
      <c r="L347" s="172"/>
      <c r="M347" s="172"/>
      <c r="N347" s="172"/>
      <c r="O347" s="172"/>
      <c r="P347" s="172"/>
      <c r="Q347" s="172"/>
      <c r="R347" s="172"/>
      <c r="S347" s="172"/>
      <c r="T347" s="172"/>
      <c r="U347" s="172"/>
      <c r="V347" s="172"/>
      <c r="W347" s="416" t="s">
        <v>548</v>
      </c>
      <c r="X347" s="187"/>
      <c r="Y347" s="187"/>
      <c r="Z347" s="187"/>
      <c r="AA347" s="187"/>
      <c r="AB347" s="187"/>
      <c r="AC347" s="187"/>
      <c r="AD347" s="179"/>
      <c r="AE347" s="179"/>
      <c r="AF347" s="179"/>
      <c r="AG347" s="180"/>
      <c r="AH347" s="180"/>
      <c r="AI347" s="180"/>
      <c r="AJ347" s="417"/>
      <c r="AK347" s="172"/>
    </row>
    <row r="348" spans="1:37" s="21" customFormat="1" ht="14.1" customHeight="1">
      <c r="A348" s="172"/>
      <c r="B348" s="94"/>
      <c r="C348" s="415"/>
      <c r="D348" s="172"/>
      <c r="E348" s="172"/>
      <c r="F348" s="172"/>
      <c r="G348" s="172"/>
      <c r="H348" s="172"/>
      <c r="I348" s="172"/>
      <c r="J348" s="172"/>
      <c r="K348" s="172"/>
      <c r="L348" s="172"/>
      <c r="M348" s="172"/>
      <c r="N348" s="172"/>
      <c r="O348" s="172"/>
      <c r="P348" s="172"/>
      <c r="Q348" s="172"/>
      <c r="R348" s="172"/>
      <c r="S348" s="172"/>
      <c r="T348" s="172"/>
      <c r="U348" s="172"/>
      <c r="V348" s="172"/>
      <c r="W348" s="110" t="s">
        <v>546</v>
      </c>
      <c r="X348" s="172"/>
      <c r="Y348" s="172"/>
      <c r="Z348" s="172"/>
      <c r="AA348" s="172"/>
      <c r="AB348" s="172"/>
      <c r="AC348" s="172"/>
      <c r="AD348" s="148"/>
      <c r="AE348" s="148"/>
      <c r="AF348" s="148"/>
      <c r="AG348" s="163"/>
      <c r="AH348" s="163"/>
      <c r="AI348" s="163"/>
      <c r="AJ348" s="418"/>
      <c r="AK348" s="172"/>
    </row>
    <row r="349" spans="1:37" s="21" customFormat="1" ht="14.1" customHeight="1">
      <c r="A349" s="172"/>
      <c r="B349" s="94"/>
      <c r="C349" s="415"/>
      <c r="D349" s="172"/>
      <c r="E349" s="172"/>
      <c r="F349" s="172"/>
      <c r="G349" s="172"/>
      <c r="H349" s="172"/>
      <c r="I349" s="172"/>
      <c r="J349" s="172"/>
      <c r="K349" s="172"/>
      <c r="L349" s="172"/>
      <c r="M349" s="172"/>
      <c r="N349" s="172"/>
      <c r="O349" s="172"/>
      <c r="P349" s="172"/>
      <c r="Q349" s="172"/>
      <c r="R349" s="172"/>
      <c r="S349" s="172"/>
      <c r="T349" s="172"/>
      <c r="U349" s="172"/>
      <c r="V349" s="172"/>
      <c r="W349" s="110" t="s">
        <v>547</v>
      </c>
      <c r="X349" s="172"/>
      <c r="Y349" s="172"/>
      <c r="Z349" s="172"/>
      <c r="AA349" s="172"/>
      <c r="AB349" s="172"/>
      <c r="AC349" s="172"/>
      <c r="AD349" s="148"/>
      <c r="AE349" s="148"/>
      <c r="AF349" s="148"/>
      <c r="AG349" s="163"/>
      <c r="AH349" s="163"/>
      <c r="AI349" s="163"/>
      <c r="AJ349" s="418"/>
      <c r="AK349" s="172"/>
    </row>
    <row r="350" spans="1:37" s="21" customFormat="1" ht="14.1" customHeight="1">
      <c r="A350" s="172"/>
      <c r="B350" s="94"/>
      <c r="C350" s="415"/>
      <c r="D350" s="172"/>
      <c r="E350" s="172"/>
      <c r="F350" s="172"/>
      <c r="G350" s="172"/>
      <c r="H350" s="172"/>
      <c r="I350" s="172"/>
      <c r="J350" s="172"/>
      <c r="K350" s="172"/>
      <c r="L350" s="172"/>
      <c r="M350" s="172"/>
      <c r="N350" s="172"/>
      <c r="O350" s="172"/>
      <c r="P350" s="172"/>
      <c r="Q350" s="172"/>
      <c r="R350" s="172"/>
      <c r="S350" s="172"/>
      <c r="T350" s="172"/>
      <c r="U350" s="172"/>
      <c r="V350" s="172"/>
      <c r="W350" s="419" t="s">
        <v>640</v>
      </c>
      <c r="X350" s="188"/>
      <c r="Y350" s="188"/>
      <c r="Z350" s="188"/>
      <c r="AA350" s="188"/>
      <c r="AB350" s="188"/>
      <c r="AC350" s="188"/>
      <c r="AD350" s="181"/>
      <c r="AE350" s="181"/>
      <c r="AF350" s="181"/>
      <c r="AG350" s="182"/>
      <c r="AH350" s="182"/>
      <c r="AI350" s="182"/>
      <c r="AJ350" s="420"/>
      <c r="AK350" s="172"/>
    </row>
    <row r="351" spans="1:37" s="21" customFormat="1" ht="9.9499999999999993" customHeight="1">
      <c r="A351" s="172"/>
      <c r="B351" s="103"/>
      <c r="C351" s="415"/>
      <c r="D351" s="172"/>
      <c r="E351" s="172"/>
      <c r="F351" s="172"/>
      <c r="G351" s="172"/>
      <c r="H351" s="172"/>
      <c r="I351" s="172"/>
      <c r="J351" s="172"/>
      <c r="K351" s="172"/>
      <c r="L351" s="172"/>
      <c r="M351" s="172"/>
      <c r="N351" s="172"/>
      <c r="O351" s="172"/>
      <c r="P351" s="172"/>
      <c r="Q351" s="172"/>
      <c r="R351" s="172"/>
      <c r="S351" s="172"/>
      <c r="T351" s="172"/>
      <c r="U351" s="172"/>
      <c r="V351" s="172"/>
      <c r="W351" s="172"/>
      <c r="X351" s="172"/>
      <c r="Y351" s="172"/>
      <c r="Z351" s="172"/>
      <c r="AA351" s="172"/>
      <c r="AB351" s="148"/>
      <c r="AC351" s="148"/>
      <c r="AD351" s="148"/>
      <c r="AE351" s="148"/>
      <c r="AF351" s="148"/>
      <c r="AG351" s="163"/>
      <c r="AH351" s="163"/>
      <c r="AI351" s="163"/>
      <c r="AJ351" s="172"/>
      <c r="AK351" s="172"/>
    </row>
    <row r="352" spans="1:37" s="422" customFormat="1" ht="17.100000000000001" customHeight="1">
      <c r="A352" s="414" t="s">
        <v>325</v>
      </c>
      <c r="B352" s="163"/>
      <c r="C352" s="164"/>
      <c r="D352" s="164"/>
      <c r="E352" s="164"/>
      <c r="F352" s="164"/>
      <c r="G352" s="164"/>
      <c r="H352" s="164"/>
      <c r="I352" s="164"/>
      <c r="J352" s="164"/>
      <c r="K352" s="164"/>
      <c r="L352" s="421"/>
      <c r="M352" s="421"/>
      <c r="N352" s="421"/>
      <c r="O352" s="421"/>
      <c r="P352" s="421"/>
      <c r="Q352" s="421"/>
      <c r="R352" s="421"/>
      <c r="S352" s="421"/>
      <c r="T352" s="421"/>
      <c r="U352" s="421"/>
      <c r="V352" s="421"/>
      <c r="W352" s="421"/>
      <c r="X352" s="421"/>
      <c r="Y352" s="421"/>
      <c r="Z352" s="421"/>
      <c r="AA352" s="421"/>
      <c r="AB352" s="421"/>
      <c r="AC352" s="421"/>
      <c r="AD352" s="421"/>
      <c r="AE352" s="421"/>
      <c r="AF352" s="421"/>
      <c r="AG352" s="163"/>
      <c r="AH352" s="163"/>
      <c r="AI352" s="163"/>
      <c r="AJ352" s="421"/>
      <c r="AK352" s="421"/>
    </row>
    <row r="353" spans="1:37" s="33" customFormat="1" ht="17.100000000000001" customHeight="1">
      <c r="A353" s="198"/>
      <c r="B353" s="619" t="s">
        <v>326</v>
      </c>
      <c r="C353" s="857" t="s">
        <v>461</v>
      </c>
      <c r="D353" s="858"/>
      <c r="E353" s="858"/>
      <c r="F353" s="858"/>
      <c r="G353" s="858"/>
      <c r="H353" s="858"/>
      <c r="I353" s="858"/>
      <c r="J353" s="858"/>
      <c r="K353" s="858"/>
      <c r="L353" s="858"/>
      <c r="M353" s="858"/>
      <c r="N353" s="858"/>
      <c r="O353" s="858"/>
      <c r="P353" s="858"/>
      <c r="Q353" s="858"/>
      <c r="R353" s="858"/>
      <c r="S353" s="858"/>
      <c r="T353" s="858"/>
      <c r="U353" s="858"/>
      <c r="V353" s="858"/>
      <c r="W353" s="858"/>
      <c r="X353" s="858"/>
      <c r="Y353" s="858"/>
      <c r="Z353" s="858"/>
      <c r="AA353" s="858"/>
      <c r="AB353" s="858"/>
      <c r="AC353" s="858"/>
      <c r="AD353" s="858"/>
      <c r="AE353" s="858"/>
      <c r="AF353" s="859"/>
      <c r="AG353" s="621"/>
      <c r="AH353" s="622"/>
      <c r="AI353" s="623"/>
      <c r="AJ353" s="198"/>
      <c r="AK353" s="198"/>
    </row>
    <row r="354" spans="1:37" s="21" customFormat="1" ht="17.100000000000001" customHeight="1">
      <c r="A354" s="172"/>
      <c r="B354" s="631"/>
      <c r="C354" s="860"/>
      <c r="D354" s="861"/>
      <c r="E354" s="861"/>
      <c r="F354" s="861"/>
      <c r="G354" s="861"/>
      <c r="H354" s="861"/>
      <c r="I354" s="861"/>
      <c r="J354" s="861"/>
      <c r="K354" s="861"/>
      <c r="L354" s="861"/>
      <c r="M354" s="861"/>
      <c r="N354" s="861"/>
      <c r="O354" s="861"/>
      <c r="P354" s="861"/>
      <c r="Q354" s="861"/>
      <c r="R354" s="861"/>
      <c r="S354" s="861"/>
      <c r="T354" s="861"/>
      <c r="U354" s="861"/>
      <c r="V354" s="861"/>
      <c r="W354" s="861"/>
      <c r="X354" s="861"/>
      <c r="Y354" s="861"/>
      <c r="Z354" s="861"/>
      <c r="AA354" s="861"/>
      <c r="AB354" s="861"/>
      <c r="AC354" s="861"/>
      <c r="AD354" s="861"/>
      <c r="AE354" s="861"/>
      <c r="AF354" s="862"/>
      <c r="AG354" s="624"/>
      <c r="AH354" s="625"/>
      <c r="AI354" s="626"/>
      <c r="AJ354" s="172"/>
      <c r="AK354" s="172"/>
    </row>
    <row r="355" spans="1:37" s="21" customFormat="1" ht="17.100000000000001" customHeight="1">
      <c r="A355" s="172"/>
      <c r="B355" s="631"/>
      <c r="C355" s="860"/>
      <c r="D355" s="861"/>
      <c r="E355" s="861"/>
      <c r="F355" s="861"/>
      <c r="G355" s="861"/>
      <c r="H355" s="861"/>
      <c r="I355" s="861"/>
      <c r="J355" s="861"/>
      <c r="K355" s="861"/>
      <c r="L355" s="861"/>
      <c r="M355" s="861"/>
      <c r="N355" s="861"/>
      <c r="O355" s="861"/>
      <c r="P355" s="861"/>
      <c r="Q355" s="861"/>
      <c r="R355" s="861"/>
      <c r="S355" s="861"/>
      <c r="T355" s="861"/>
      <c r="U355" s="861"/>
      <c r="V355" s="861"/>
      <c r="W355" s="861"/>
      <c r="X355" s="861"/>
      <c r="Y355" s="861"/>
      <c r="Z355" s="861"/>
      <c r="AA355" s="861"/>
      <c r="AB355" s="861"/>
      <c r="AC355" s="861"/>
      <c r="AD355" s="861"/>
      <c r="AE355" s="861"/>
      <c r="AF355" s="862"/>
      <c r="AG355" s="624"/>
      <c r="AH355" s="625"/>
      <c r="AI355" s="626"/>
      <c r="AJ355" s="172"/>
      <c r="AK355" s="172"/>
    </row>
    <row r="356" spans="1:37" s="21" customFormat="1" ht="17.100000000000001" customHeight="1">
      <c r="A356" s="172"/>
      <c r="B356" s="620"/>
      <c r="C356" s="863"/>
      <c r="D356" s="864"/>
      <c r="E356" s="864"/>
      <c r="F356" s="864"/>
      <c r="G356" s="864"/>
      <c r="H356" s="864"/>
      <c r="I356" s="864"/>
      <c r="J356" s="864"/>
      <c r="K356" s="864"/>
      <c r="L356" s="864"/>
      <c r="M356" s="864"/>
      <c r="N356" s="864"/>
      <c r="O356" s="864"/>
      <c r="P356" s="864"/>
      <c r="Q356" s="864"/>
      <c r="R356" s="864"/>
      <c r="S356" s="864"/>
      <c r="T356" s="864"/>
      <c r="U356" s="864"/>
      <c r="V356" s="864"/>
      <c r="W356" s="864"/>
      <c r="X356" s="864"/>
      <c r="Y356" s="864"/>
      <c r="Z356" s="864"/>
      <c r="AA356" s="864"/>
      <c r="AB356" s="864"/>
      <c r="AC356" s="864"/>
      <c r="AD356" s="864"/>
      <c r="AE356" s="864"/>
      <c r="AF356" s="865"/>
      <c r="AG356" s="627"/>
      <c r="AH356" s="628"/>
      <c r="AI356" s="629"/>
      <c r="AJ356" s="172"/>
      <c r="AK356" s="172"/>
    </row>
    <row r="357" spans="1:37" s="21" customFormat="1" ht="37.5" customHeight="1">
      <c r="A357" s="172"/>
      <c r="B357" s="401" t="s">
        <v>323</v>
      </c>
      <c r="C357" s="588" t="s">
        <v>462</v>
      </c>
      <c r="D357" s="589"/>
      <c r="E357" s="589"/>
      <c r="F357" s="589"/>
      <c r="G357" s="589"/>
      <c r="H357" s="589"/>
      <c r="I357" s="589"/>
      <c r="J357" s="589"/>
      <c r="K357" s="589"/>
      <c r="L357" s="589"/>
      <c r="M357" s="589"/>
      <c r="N357" s="589"/>
      <c r="O357" s="589"/>
      <c r="P357" s="589"/>
      <c r="Q357" s="589"/>
      <c r="R357" s="589"/>
      <c r="S357" s="589"/>
      <c r="T357" s="589"/>
      <c r="U357" s="589"/>
      <c r="V357" s="589"/>
      <c r="W357" s="589"/>
      <c r="X357" s="589"/>
      <c r="Y357" s="589"/>
      <c r="Z357" s="589"/>
      <c r="AA357" s="589"/>
      <c r="AB357" s="589"/>
      <c r="AC357" s="589"/>
      <c r="AD357" s="589"/>
      <c r="AE357" s="589"/>
      <c r="AF357" s="590"/>
      <c r="AG357" s="621"/>
      <c r="AH357" s="622"/>
      <c r="AI357" s="623"/>
      <c r="AJ357" s="172"/>
      <c r="AK357" s="172"/>
    </row>
    <row r="358" spans="1:37" s="21" customFormat="1" ht="37.5" customHeight="1">
      <c r="A358" s="172"/>
      <c r="B358" s="401" t="s">
        <v>327</v>
      </c>
      <c r="C358" s="588" t="s">
        <v>463</v>
      </c>
      <c r="D358" s="728"/>
      <c r="E358" s="728"/>
      <c r="F358" s="728"/>
      <c r="G358" s="728"/>
      <c r="H358" s="728"/>
      <c r="I358" s="728"/>
      <c r="J358" s="728"/>
      <c r="K358" s="728"/>
      <c r="L358" s="728"/>
      <c r="M358" s="728"/>
      <c r="N358" s="728"/>
      <c r="O358" s="728"/>
      <c r="P358" s="728"/>
      <c r="Q358" s="728"/>
      <c r="R358" s="728"/>
      <c r="S358" s="728"/>
      <c r="T358" s="728"/>
      <c r="U358" s="728"/>
      <c r="V358" s="728"/>
      <c r="W358" s="728"/>
      <c r="X358" s="728"/>
      <c r="Y358" s="728"/>
      <c r="Z358" s="728"/>
      <c r="AA358" s="728"/>
      <c r="AB358" s="728"/>
      <c r="AC358" s="728"/>
      <c r="AD358" s="728"/>
      <c r="AE358" s="728"/>
      <c r="AF358" s="729"/>
      <c r="AG358" s="621"/>
      <c r="AH358" s="622"/>
      <c r="AI358" s="623"/>
      <c r="AJ358" s="172"/>
      <c r="AK358" s="172"/>
    </row>
    <row r="359" spans="1:37" s="21" customFormat="1" ht="38.25" customHeight="1">
      <c r="A359" s="172"/>
      <c r="B359" s="401" t="s">
        <v>328</v>
      </c>
      <c r="C359" s="588" t="s">
        <v>464</v>
      </c>
      <c r="D359" s="589"/>
      <c r="E359" s="589"/>
      <c r="F359" s="589"/>
      <c r="G359" s="589"/>
      <c r="H359" s="589"/>
      <c r="I359" s="589"/>
      <c r="J359" s="589"/>
      <c r="K359" s="589"/>
      <c r="L359" s="589"/>
      <c r="M359" s="589"/>
      <c r="N359" s="589"/>
      <c r="O359" s="589"/>
      <c r="P359" s="589"/>
      <c r="Q359" s="589"/>
      <c r="R359" s="589"/>
      <c r="S359" s="589"/>
      <c r="T359" s="589"/>
      <c r="U359" s="589"/>
      <c r="V359" s="589"/>
      <c r="W359" s="589"/>
      <c r="X359" s="589"/>
      <c r="Y359" s="589"/>
      <c r="Z359" s="589"/>
      <c r="AA359" s="589"/>
      <c r="AB359" s="589"/>
      <c r="AC359" s="589"/>
      <c r="AD359" s="589"/>
      <c r="AE359" s="589"/>
      <c r="AF359" s="590"/>
      <c r="AG359" s="621"/>
      <c r="AH359" s="622"/>
      <c r="AI359" s="623"/>
      <c r="AJ359" s="172"/>
      <c r="AK359" s="172"/>
    </row>
    <row r="360" spans="1:37" s="21" customFormat="1" ht="38.25" customHeight="1">
      <c r="A360" s="172"/>
      <c r="B360" s="401" t="s">
        <v>329</v>
      </c>
      <c r="C360" s="588" t="s">
        <v>330</v>
      </c>
      <c r="D360" s="589"/>
      <c r="E360" s="589"/>
      <c r="F360" s="589"/>
      <c r="G360" s="589"/>
      <c r="H360" s="589"/>
      <c r="I360" s="589"/>
      <c r="J360" s="589"/>
      <c r="K360" s="589"/>
      <c r="L360" s="589"/>
      <c r="M360" s="589"/>
      <c r="N360" s="589"/>
      <c r="O360" s="589"/>
      <c r="P360" s="589"/>
      <c r="Q360" s="589"/>
      <c r="R360" s="589"/>
      <c r="S360" s="589"/>
      <c r="T360" s="589"/>
      <c r="U360" s="589"/>
      <c r="V360" s="589"/>
      <c r="W360" s="589"/>
      <c r="X360" s="589"/>
      <c r="Y360" s="589"/>
      <c r="Z360" s="589"/>
      <c r="AA360" s="589"/>
      <c r="AB360" s="589"/>
      <c r="AC360" s="589"/>
      <c r="AD360" s="589"/>
      <c r="AE360" s="589"/>
      <c r="AF360" s="590"/>
      <c r="AG360" s="621"/>
      <c r="AH360" s="622"/>
      <c r="AI360" s="623"/>
      <c r="AJ360" s="172"/>
      <c r="AK360" s="172"/>
    </row>
    <row r="361" spans="1:37" s="21" customFormat="1" ht="37.5" customHeight="1">
      <c r="A361" s="172"/>
      <c r="B361" s="401" t="s">
        <v>331</v>
      </c>
      <c r="C361" s="588" t="s">
        <v>20</v>
      </c>
      <c r="D361" s="589"/>
      <c r="E361" s="589"/>
      <c r="F361" s="589"/>
      <c r="G361" s="589"/>
      <c r="H361" s="589"/>
      <c r="I361" s="589"/>
      <c r="J361" s="589"/>
      <c r="K361" s="589"/>
      <c r="L361" s="589"/>
      <c r="M361" s="589"/>
      <c r="N361" s="589"/>
      <c r="O361" s="589"/>
      <c r="P361" s="589"/>
      <c r="Q361" s="589"/>
      <c r="R361" s="589"/>
      <c r="S361" s="589"/>
      <c r="T361" s="589"/>
      <c r="U361" s="589"/>
      <c r="V361" s="589"/>
      <c r="W361" s="589"/>
      <c r="X361" s="589"/>
      <c r="Y361" s="589"/>
      <c r="Z361" s="589"/>
      <c r="AA361" s="589"/>
      <c r="AB361" s="589"/>
      <c r="AC361" s="589"/>
      <c r="AD361" s="589"/>
      <c r="AE361" s="589"/>
      <c r="AF361" s="590"/>
      <c r="AG361" s="642"/>
      <c r="AH361" s="642"/>
      <c r="AI361" s="642"/>
      <c r="AJ361" s="172"/>
      <c r="AK361" s="172"/>
    </row>
    <row r="362" spans="1:37" s="21" customFormat="1" ht="37.5" customHeight="1">
      <c r="A362" s="172"/>
      <c r="B362" s="401" t="s">
        <v>332</v>
      </c>
      <c r="C362" s="588" t="s">
        <v>476</v>
      </c>
      <c r="D362" s="589"/>
      <c r="E362" s="589"/>
      <c r="F362" s="589"/>
      <c r="G362" s="589"/>
      <c r="H362" s="589"/>
      <c r="I362" s="589"/>
      <c r="J362" s="589"/>
      <c r="K362" s="589"/>
      <c r="L362" s="589"/>
      <c r="M362" s="589"/>
      <c r="N362" s="589"/>
      <c r="O362" s="589"/>
      <c r="P362" s="589"/>
      <c r="Q362" s="589"/>
      <c r="R362" s="589"/>
      <c r="S362" s="589"/>
      <c r="T362" s="589"/>
      <c r="U362" s="589"/>
      <c r="V362" s="589"/>
      <c r="W362" s="589"/>
      <c r="X362" s="589"/>
      <c r="Y362" s="589"/>
      <c r="Z362" s="589"/>
      <c r="AA362" s="589"/>
      <c r="AB362" s="589"/>
      <c r="AC362" s="589"/>
      <c r="AD362" s="589"/>
      <c r="AE362" s="589"/>
      <c r="AF362" s="590"/>
      <c r="AG362" s="642"/>
      <c r="AH362" s="642"/>
      <c r="AI362" s="642"/>
      <c r="AJ362" s="172"/>
      <c r="AK362" s="172"/>
    </row>
    <row r="363" spans="1:37" s="21" customFormat="1" ht="9.75" customHeight="1">
      <c r="A363" s="172"/>
      <c r="B363" s="619" t="s">
        <v>333</v>
      </c>
      <c r="C363" s="588" t="s">
        <v>512</v>
      </c>
      <c r="D363" s="589"/>
      <c r="E363" s="589"/>
      <c r="F363" s="589"/>
      <c r="G363" s="589"/>
      <c r="H363" s="589"/>
      <c r="I363" s="589"/>
      <c r="J363" s="589"/>
      <c r="K363" s="589"/>
      <c r="L363" s="589"/>
      <c r="M363" s="589"/>
      <c r="N363" s="589"/>
      <c r="O363" s="589"/>
      <c r="P363" s="589"/>
      <c r="Q363" s="589"/>
      <c r="R363" s="589"/>
      <c r="S363" s="589"/>
      <c r="T363" s="589"/>
      <c r="U363" s="589"/>
      <c r="V363" s="589"/>
      <c r="W363" s="589"/>
      <c r="X363" s="589"/>
      <c r="Y363" s="589"/>
      <c r="Z363" s="589"/>
      <c r="AA363" s="589"/>
      <c r="AB363" s="589"/>
      <c r="AC363" s="589"/>
      <c r="AD363" s="589"/>
      <c r="AE363" s="589"/>
      <c r="AF363" s="590"/>
      <c r="AG363" s="621"/>
      <c r="AH363" s="622"/>
      <c r="AI363" s="623"/>
      <c r="AJ363" s="172"/>
      <c r="AK363" s="172"/>
    </row>
    <row r="364" spans="1:37" s="21" customFormat="1" ht="17.100000000000001" customHeight="1">
      <c r="A364" s="172"/>
      <c r="B364" s="631"/>
      <c r="C364" s="599"/>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1"/>
      <c r="AG364" s="624"/>
      <c r="AH364" s="625"/>
      <c r="AI364" s="626"/>
      <c r="AJ364" s="172"/>
      <c r="AK364" s="172"/>
    </row>
    <row r="365" spans="1:37" s="21" customFormat="1" ht="17.100000000000001" customHeight="1">
      <c r="A365" s="172"/>
      <c r="B365" s="631"/>
      <c r="C365" s="599"/>
      <c r="D365" s="580"/>
      <c r="E365" s="580"/>
      <c r="F365" s="580"/>
      <c r="G365" s="580"/>
      <c r="H365" s="580"/>
      <c r="I365" s="580"/>
      <c r="J365" s="580"/>
      <c r="K365" s="580"/>
      <c r="L365" s="580"/>
      <c r="M365" s="580"/>
      <c r="N365" s="580"/>
      <c r="O365" s="580"/>
      <c r="P365" s="580"/>
      <c r="Q365" s="580"/>
      <c r="R365" s="580"/>
      <c r="S365" s="580"/>
      <c r="T365" s="580"/>
      <c r="U365" s="580"/>
      <c r="V365" s="580"/>
      <c r="W365" s="580"/>
      <c r="X365" s="580"/>
      <c r="Y365" s="580"/>
      <c r="Z365" s="580"/>
      <c r="AA365" s="580"/>
      <c r="AB365" s="580"/>
      <c r="AC365" s="580"/>
      <c r="AD365" s="580"/>
      <c r="AE365" s="580"/>
      <c r="AF365" s="581"/>
      <c r="AG365" s="624"/>
      <c r="AH365" s="625"/>
      <c r="AI365" s="626"/>
      <c r="AJ365" s="172"/>
      <c r="AK365" s="172"/>
    </row>
    <row r="366" spans="1:37" s="21" customFormat="1" ht="9.75" customHeight="1">
      <c r="A366" s="172"/>
      <c r="B366" s="620"/>
      <c r="C366" s="591"/>
      <c r="D366" s="592"/>
      <c r="E366" s="592"/>
      <c r="F366" s="592"/>
      <c r="G366" s="592"/>
      <c r="H366" s="592"/>
      <c r="I366" s="592"/>
      <c r="J366" s="592"/>
      <c r="K366" s="592"/>
      <c r="L366" s="592"/>
      <c r="M366" s="592"/>
      <c r="N366" s="592"/>
      <c r="O366" s="592"/>
      <c r="P366" s="592"/>
      <c r="Q366" s="592"/>
      <c r="R366" s="592"/>
      <c r="S366" s="592"/>
      <c r="T366" s="592"/>
      <c r="U366" s="592"/>
      <c r="V366" s="592"/>
      <c r="W366" s="592"/>
      <c r="X366" s="592"/>
      <c r="Y366" s="592"/>
      <c r="Z366" s="592"/>
      <c r="AA366" s="592"/>
      <c r="AB366" s="592"/>
      <c r="AC366" s="592"/>
      <c r="AD366" s="592"/>
      <c r="AE366" s="592"/>
      <c r="AF366" s="593"/>
      <c r="AG366" s="627"/>
      <c r="AH366" s="628"/>
      <c r="AI366" s="629"/>
      <c r="AJ366" s="172"/>
      <c r="AK366" s="172"/>
    </row>
    <row r="367" spans="1:37" s="21" customFormat="1" ht="15" customHeight="1">
      <c r="A367" s="172"/>
      <c r="B367" s="77"/>
      <c r="C367" s="186"/>
      <c r="D367" s="186"/>
      <c r="E367" s="186"/>
      <c r="F367" s="186"/>
      <c r="G367" s="186"/>
      <c r="H367" s="186"/>
      <c r="I367" s="186"/>
      <c r="J367" s="186"/>
      <c r="K367" s="186"/>
      <c r="L367" s="186"/>
      <c r="M367" s="186"/>
      <c r="N367" s="186"/>
      <c r="O367" s="186"/>
      <c r="P367" s="186"/>
      <c r="Q367" s="186"/>
      <c r="R367" s="186"/>
      <c r="S367" s="186"/>
      <c r="T367" s="186"/>
      <c r="U367" s="186"/>
      <c r="V367" s="186"/>
      <c r="W367" s="186"/>
      <c r="X367" s="186"/>
      <c r="Y367" s="186"/>
      <c r="Z367" s="186"/>
      <c r="AA367" s="186"/>
      <c r="AB367" s="186"/>
      <c r="AC367" s="186"/>
      <c r="AD367" s="186"/>
      <c r="AE367" s="186"/>
      <c r="AF367" s="186"/>
      <c r="AG367" s="164"/>
      <c r="AH367" s="164"/>
      <c r="AI367" s="164"/>
      <c r="AJ367" s="172"/>
      <c r="AK367" s="172"/>
    </row>
    <row r="368" spans="1:37" s="21" customFormat="1" ht="17.100000000000001" customHeight="1">
      <c r="A368" s="423" t="s">
        <v>652</v>
      </c>
      <c r="B368" s="77"/>
      <c r="C368" s="186"/>
      <c r="D368" s="186"/>
      <c r="E368" s="186"/>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64"/>
      <c r="AH368" s="164"/>
      <c r="AI368" s="164"/>
      <c r="AJ368" s="172"/>
      <c r="AK368" s="172"/>
    </row>
    <row r="369" spans="1:61" s="21" customFormat="1" ht="21.75" customHeight="1">
      <c r="A369" s="172"/>
      <c r="B369" s="619" t="s">
        <v>79</v>
      </c>
      <c r="C369" s="708" t="s">
        <v>653</v>
      </c>
      <c r="D369" s="709"/>
      <c r="E369" s="709"/>
      <c r="F369" s="709"/>
      <c r="G369" s="709"/>
      <c r="H369" s="709"/>
      <c r="I369" s="709"/>
      <c r="J369" s="709"/>
      <c r="K369" s="709"/>
      <c r="L369" s="709"/>
      <c r="M369" s="709"/>
      <c r="N369" s="709"/>
      <c r="O369" s="709"/>
      <c r="P369" s="709"/>
      <c r="Q369" s="709"/>
      <c r="R369" s="709"/>
      <c r="S369" s="709"/>
      <c r="T369" s="709"/>
      <c r="U369" s="709"/>
      <c r="V369" s="709"/>
      <c r="W369" s="709"/>
      <c r="X369" s="709"/>
      <c r="Y369" s="709"/>
      <c r="Z369" s="709"/>
      <c r="AA369" s="709"/>
      <c r="AB369" s="709"/>
      <c r="AC369" s="709"/>
      <c r="AD369" s="709"/>
      <c r="AE369" s="709"/>
      <c r="AF369" s="710"/>
      <c r="AG369" s="621"/>
      <c r="AH369" s="622"/>
      <c r="AI369" s="623"/>
      <c r="AJ369" s="172"/>
      <c r="AK369" s="172"/>
    </row>
    <row r="370" spans="1:61" s="21" customFormat="1" ht="21" customHeight="1">
      <c r="A370" s="172"/>
      <c r="B370" s="620"/>
      <c r="C370" s="939"/>
      <c r="D370" s="940"/>
      <c r="E370" s="940"/>
      <c r="F370" s="940"/>
      <c r="G370" s="940"/>
      <c r="H370" s="940"/>
      <c r="I370" s="940"/>
      <c r="J370" s="940"/>
      <c r="K370" s="940"/>
      <c r="L370" s="940"/>
      <c r="M370" s="940"/>
      <c r="N370" s="940"/>
      <c r="O370" s="940"/>
      <c r="P370" s="940"/>
      <c r="Q370" s="940"/>
      <c r="R370" s="940"/>
      <c r="S370" s="940"/>
      <c r="T370" s="940"/>
      <c r="U370" s="940"/>
      <c r="V370" s="940"/>
      <c r="W370" s="940"/>
      <c r="X370" s="940"/>
      <c r="Y370" s="940"/>
      <c r="Z370" s="940"/>
      <c r="AA370" s="940"/>
      <c r="AB370" s="940"/>
      <c r="AC370" s="940"/>
      <c r="AD370" s="940"/>
      <c r="AE370" s="940"/>
      <c r="AF370" s="941"/>
      <c r="AG370" s="627"/>
      <c r="AH370" s="628"/>
      <c r="AI370" s="629"/>
      <c r="AJ370" s="172"/>
      <c r="AK370" s="172"/>
    </row>
    <row r="371" spans="1:61" s="21" customFormat="1" ht="18" customHeight="1">
      <c r="A371" s="172"/>
      <c r="B371" s="619" t="s">
        <v>71</v>
      </c>
      <c r="C371" s="708" t="s">
        <v>654</v>
      </c>
      <c r="D371" s="709"/>
      <c r="E371" s="709"/>
      <c r="F371" s="709"/>
      <c r="G371" s="709"/>
      <c r="H371" s="709"/>
      <c r="I371" s="709"/>
      <c r="J371" s="709"/>
      <c r="K371" s="709"/>
      <c r="L371" s="709"/>
      <c r="M371" s="709"/>
      <c r="N371" s="709"/>
      <c r="O371" s="709"/>
      <c r="P371" s="709"/>
      <c r="Q371" s="709"/>
      <c r="R371" s="709"/>
      <c r="S371" s="709"/>
      <c r="T371" s="709"/>
      <c r="U371" s="709"/>
      <c r="V371" s="709"/>
      <c r="W371" s="709"/>
      <c r="X371" s="709"/>
      <c r="Y371" s="709"/>
      <c r="Z371" s="709"/>
      <c r="AA371" s="709"/>
      <c r="AB371" s="709"/>
      <c r="AC371" s="709"/>
      <c r="AD371" s="709"/>
      <c r="AE371" s="709"/>
      <c r="AF371" s="710"/>
      <c r="AG371" s="621"/>
      <c r="AH371" s="622"/>
      <c r="AI371" s="623"/>
      <c r="AJ371" s="172"/>
      <c r="AK371" s="172"/>
    </row>
    <row r="372" spans="1:61" s="21" customFormat="1" ht="18" customHeight="1">
      <c r="A372" s="172"/>
      <c r="B372" s="620"/>
      <c r="C372" s="939"/>
      <c r="D372" s="940"/>
      <c r="E372" s="940"/>
      <c r="F372" s="940"/>
      <c r="G372" s="940"/>
      <c r="H372" s="940"/>
      <c r="I372" s="940"/>
      <c r="J372" s="940"/>
      <c r="K372" s="940"/>
      <c r="L372" s="940"/>
      <c r="M372" s="940"/>
      <c r="N372" s="940"/>
      <c r="O372" s="940"/>
      <c r="P372" s="940"/>
      <c r="Q372" s="940"/>
      <c r="R372" s="940"/>
      <c r="S372" s="940"/>
      <c r="T372" s="940"/>
      <c r="U372" s="940"/>
      <c r="V372" s="940"/>
      <c r="W372" s="940"/>
      <c r="X372" s="940"/>
      <c r="Y372" s="940"/>
      <c r="Z372" s="940"/>
      <c r="AA372" s="940"/>
      <c r="AB372" s="940"/>
      <c r="AC372" s="940"/>
      <c r="AD372" s="940"/>
      <c r="AE372" s="940"/>
      <c r="AF372" s="941"/>
      <c r="AG372" s="627"/>
      <c r="AH372" s="628"/>
      <c r="AI372" s="629"/>
      <c r="AJ372" s="172"/>
      <c r="AK372" s="172"/>
    </row>
    <row r="373" spans="1:61" s="21" customFormat="1" ht="24" customHeight="1">
      <c r="A373" s="172"/>
      <c r="B373" s="619" t="s">
        <v>74</v>
      </c>
      <c r="C373" s="708" t="s">
        <v>655</v>
      </c>
      <c r="D373" s="709"/>
      <c r="E373" s="709"/>
      <c r="F373" s="709"/>
      <c r="G373" s="709"/>
      <c r="H373" s="709"/>
      <c r="I373" s="709"/>
      <c r="J373" s="709"/>
      <c r="K373" s="709"/>
      <c r="L373" s="709"/>
      <c r="M373" s="709"/>
      <c r="N373" s="709"/>
      <c r="O373" s="709"/>
      <c r="P373" s="709"/>
      <c r="Q373" s="709"/>
      <c r="R373" s="709"/>
      <c r="S373" s="709"/>
      <c r="T373" s="709"/>
      <c r="U373" s="709"/>
      <c r="V373" s="709"/>
      <c r="W373" s="709"/>
      <c r="X373" s="709"/>
      <c r="Y373" s="709"/>
      <c r="Z373" s="709"/>
      <c r="AA373" s="709"/>
      <c r="AB373" s="709"/>
      <c r="AC373" s="709"/>
      <c r="AD373" s="709"/>
      <c r="AE373" s="709"/>
      <c r="AF373" s="710"/>
      <c r="AG373" s="621"/>
      <c r="AH373" s="622"/>
      <c r="AI373" s="623"/>
      <c r="AJ373" s="172"/>
      <c r="AK373" s="172"/>
    </row>
    <row r="374" spans="1:61" s="21" customFormat="1" ht="21" customHeight="1">
      <c r="A374" s="172"/>
      <c r="B374" s="620"/>
      <c r="C374" s="939"/>
      <c r="D374" s="940"/>
      <c r="E374" s="940"/>
      <c r="F374" s="940"/>
      <c r="G374" s="940"/>
      <c r="H374" s="940"/>
      <c r="I374" s="940"/>
      <c r="J374" s="940"/>
      <c r="K374" s="940"/>
      <c r="L374" s="940"/>
      <c r="M374" s="940"/>
      <c r="N374" s="940"/>
      <c r="O374" s="940"/>
      <c r="P374" s="940"/>
      <c r="Q374" s="940"/>
      <c r="R374" s="940"/>
      <c r="S374" s="940"/>
      <c r="T374" s="940"/>
      <c r="U374" s="940"/>
      <c r="V374" s="940"/>
      <c r="W374" s="940"/>
      <c r="X374" s="940"/>
      <c r="Y374" s="940"/>
      <c r="Z374" s="940"/>
      <c r="AA374" s="940"/>
      <c r="AB374" s="940"/>
      <c r="AC374" s="940"/>
      <c r="AD374" s="940"/>
      <c r="AE374" s="940"/>
      <c r="AF374" s="941"/>
      <c r="AG374" s="627"/>
      <c r="AH374" s="628"/>
      <c r="AI374" s="629"/>
      <c r="AJ374" s="172"/>
      <c r="AK374" s="172"/>
    </row>
    <row r="375" spans="1:61" s="21" customFormat="1" ht="19.5" customHeight="1">
      <c r="A375" s="172"/>
      <c r="B375" s="619" t="s">
        <v>76</v>
      </c>
      <c r="C375" s="708" t="s">
        <v>656</v>
      </c>
      <c r="D375" s="709"/>
      <c r="E375" s="709"/>
      <c r="F375" s="709"/>
      <c r="G375" s="709"/>
      <c r="H375" s="709"/>
      <c r="I375" s="709"/>
      <c r="J375" s="709"/>
      <c r="K375" s="709"/>
      <c r="L375" s="709"/>
      <c r="M375" s="709"/>
      <c r="N375" s="709"/>
      <c r="O375" s="709"/>
      <c r="P375" s="709"/>
      <c r="Q375" s="709"/>
      <c r="R375" s="709"/>
      <c r="S375" s="709"/>
      <c r="T375" s="709"/>
      <c r="U375" s="709"/>
      <c r="V375" s="709"/>
      <c r="W375" s="709"/>
      <c r="X375" s="709"/>
      <c r="Y375" s="709"/>
      <c r="Z375" s="709"/>
      <c r="AA375" s="709"/>
      <c r="AB375" s="709"/>
      <c r="AC375" s="709"/>
      <c r="AD375" s="709"/>
      <c r="AE375" s="709"/>
      <c r="AF375" s="710"/>
      <c r="AG375" s="621"/>
      <c r="AH375" s="622"/>
      <c r="AI375" s="623"/>
      <c r="AJ375" s="172"/>
      <c r="AK375" s="172"/>
    </row>
    <row r="376" spans="1:61" s="21" customFormat="1" ht="17.25" customHeight="1">
      <c r="A376" s="172"/>
      <c r="B376" s="620"/>
      <c r="C376" s="939"/>
      <c r="D376" s="940"/>
      <c r="E376" s="940"/>
      <c r="F376" s="940"/>
      <c r="G376" s="940"/>
      <c r="H376" s="940"/>
      <c r="I376" s="940"/>
      <c r="J376" s="940"/>
      <c r="K376" s="940"/>
      <c r="L376" s="940"/>
      <c r="M376" s="940"/>
      <c r="N376" s="940"/>
      <c r="O376" s="940"/>
      <c r="P376" s="940"/>
      <c r="Q376" s="940"/>
      <c r="R376" s="940"/>
      <c r="S376" s="940"/>
      <c r="T376" s="940"/>
      <c r="U376" s="940"/>
      <c r="V376" s="940"/>
      <c r="W376" s="940"/>
      <c r="X376" s="940"/>
      <c r="Y376" s="940"/>
      <c r="Z376" s="940"/>
      <c r="AA376" s="940"/>
      <c r="AB376" s="940"/>
      <c r="AC376" s="940"/>
      <c r="AD376" s="940"/>
      <c r="AE376" s="940"/>
      <c r="AF376" s="941"/>
      <c r="AG376" s="627"/>
      <c r="AH376" s="628"/>
      <c r="AI376" s="629"/>
      <c r="AJ376" s="172"/>
      <c r="AK376" s="172"/>
    </row>
    <row r="377" spans="1:61" s="422" customFormat="1" ht="15" customHeight="1">
      <c r="A377" s="163"/>
      <c r="B377" s="163"/>
      <c r="C377" s="164"/>
      <c r="D377" s="164"/>
      <c r="E377" s="164"/>
      <c r="F377" s="164"/>
      <c r="G377" s="164"/>
      <c r="H377" s="164"/>
      <c r="I377" s="164"/>
      <c r="J377" s="164"/>
      <c r="K377" s="164"/>
      <c r="L377" s="421"/>
      <c r="M377" s="421"/>
      <c r="N377" s="421"/>
      <c r="O377" s="421"/>
      <c r="P377" s="421"/>
      <c r="Q377" s="421"/>
      <c r="R377" s="421"/>
      <c r="S377" s="421"/>
      <c r="T377" s="421"/>
      <c r="U377" s="421"/>
      <c r="V377" s="421"/>
      <c r="W377" s="421"/>
      <c r="X377" s="421"/>
      <c r="Y377" s="421"/>
      <c r="Z377" s="421"/>
      <c r="AA377" s="421"/>
      <c r="AB377" s="421"/>
      <c r="AC377" s="421"/>
      <c r="AD377" s="421"/>
      <c r="AE377" s="421"/>
      <c r="AF377" s="421"/>
      <c r="AG377" s="163"/>
      <c r="AH377" s="163"/>
      <c r="AI377" s="163"/>
      <c r="AJ377" s="421"/>
      <c r="AK377" s="421"/>
    </row>
    <row r="378" spans="1:61" s="422" customFormat="1" ht="17.100000000000001" customHeight="1">
      <c r="A378" s="414" t="s">
        <v>1525</v>
      </c>
      <c r="B378" s="163"/>
      <c r="C378" s="164"/>
      <c r="D378" s="164"/>
      <c r="E378" s="164"/>
      <c r="F378" s="164"/>
      <c r="G378" s="164"/>
      <c r="H378" s="164"/>
      <c r="I378" s="164"/>
      <c r="J378" s="164"/>
      <c r="K378" s="164"/>
      <c r="L378" s="421"/>
      <c r="M378" s="421"/>
      <c r="N378" s="421"/>
      <c r="O378" s="421"/>
      <c r="P378" s="421"/>
      <c r="Q378" s="421"/>
      <c r="R378" s="421"/>
      <c r="S378" s="421"/>
      <c r="T378" s="421"/>
      <c r="U378" s="421"/>
      <c r="V378" s="421"/>
      <c r="W378" s="421"/>
      <c r="X378" s="421"/>
      <c r="Y378" s="421"/>
      <c r="Z378" s="421"/>
      <c r="AA378" s="421"/>
      <c r="AB378" s="421"/>
      <c r="AC378" s="421"/>
      <c r="AD378" s="421"/>
      <c r="AE378" s="421"/>
      <c r="AF378" s="421"/>
      <c r="AG378" s="163"/>
      <c r="AH378" s="163"/>
      <c r="AI378" s="163"/>
      <c r="AJ378" s="421"/>
      <c r="AK378" s="421"/>
    </row>
    <row r="379" spans="1:61" s="33" customFormat="1" ht="17.100000000000001" customHeight="1">
      <c r="A379" s="198"/>
      <c r="B379" s="619" t="s">
        <v>334</v>
      </c>
      <c r="C379" s="588" t="s">
        <v>335</v>
      </c>
      <c r="D379" s="589"/>
      <c r="E379" s="589"/>
      <c r="F379" s="589"/>
      <c r="G379" s="589"/>
      <c r="H379" s="589"/>
      <c r="I379" s="589"/>
      <c r="J379" s="589"/>
      <c r="K379" s="589"/>
      <c r="L379" s="589"/>
      <c r="M379" s="589"/>
      <c r="N379" s="589"/>
      <c r="O379" s="589"/>
      <c r="P379" s="589"/>
      <c r="Q379" s="589"/>
      <c r="R379" s="589"/>
      <c r="S379" s="589"/>
      <c r="T379" s="589"/>
      <c r="U379" s="589"/>
      <c r="V379" s="589"/>
      <c r="W379" s="589"/>
      <c r="X379" s="589"/>
      <c r="Y379" s="589"/>
      <c r="Z379" s="589"/>
      <c r="AA379" s="589"/>
      <c r="AB379" s="589"/>
      <c r="AC379" s="589"/>
      <c r="AD379" s="589"/>
      <c r="AE379" s="589"/>
      <c r="AF379" s="590"/>
      <c r="AG379" s="621"/>
      <c r="AH379" s="622"/>
      <c r="AI379" s="623"/>
      <c r="AJ379" s="198"/>
      <c r="AK379" s="198"/>
      <c r="AL379" s="422"/>
      <c r="AM379" s="422"/>
      <c r="AN379" s="422"/>
      <c r="AO379" s="422"/>
      <c r="AP379" s="422"/>
      <c r="AQ379" s="422"/>
      <c r="AR379" s="422"/>
      <c r="AS379" s="422"/>
      <c r="AT379" s="422"/>
      <c r="AU379" s="422"/>
      <c r="AV379" s="422"/>
      <c r="AW379" s="422"/>
      <c r="AX379" s="422"/>
      <c r="AY379" s="422"/>
      <c r="AZ379" s="422"/>
      <c r="BA379" s="422"/>
      <c r="BB379" s="422"/>
      <c r="BC379" s="422"/>
      <c r="BD379" s="422"/>
      <c r="BE379" s="422"/>
      <c r="BF379" s="422"/>
      <c r="BG379" s="422"/>
      <c r="BH379" s="422"/>
      <c r="BI379" s="422"/>
    </row>
    <row r="380" spans="1:61" s="21" customFormat="1" ht="17.100000000000001" customHeight="1">
      <c r="A380" s="172"/>
      <c r="B380" s="631"/>
      <c r="C380" s="599"/>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1"/>
      <c r="AG380" s="624"/>
      <c r="AH380" s="625"/>
      <c r="AI380" s="626"/>
      <c r="AJ380" s="172"/>
      <c r="AK380" s="172"/>
      <c r="AL380" s="33"/>
      <c r="AM380" s="33"/>
      <c r="AN380" s="33"/>
      <c r="AO380" s="33"/>
      <c r="AP380" s="33"/>
      <c r="AQ380" s="33"/>
      <c r="AR380" s="33"/>
      <c r="AS380" s="33"/>
      <c r="AT380" s="33"/>
      <c r="AU380" s="33"/>
      <c r="AV380" s="33"/>
      <c r="AW380" s="33"/>
      <c r="AX380" s="33"/>
      <c r="AY380" s="33"/>
      <c r="AZ380" s="33"/>
      <c r="BA380" s="33"/>
      <c r="BB380" s="33"/>
      <c r="BC380" s="33"/>
      <c r="BD380" s="33"/>
      <c r="BE380" s="33"/>
      <c r="BF380" s="33"/>
      <c r="BG380" s="33"/>
      <c r="BH380" s="33"/>
      <c r="BI380" s="33"/>
    </row>
    <row r="381" spans="1:61" s="21" customFormat="1" ht="17.100000000000001" customHeight="1">
      <c r="A381" s="172"/>
      <c r="B381" s="631"/>
      <c r="C381" s="599"/>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1"/>
      <c r="AG381" s="624"/>
      <c r="AH381" s="625"/>
      <c r="AI381" s="626"/>
      <c r="AJ381" s="172"/>
      <c r="AK381" s="172"/>
    </row>
    <row r="382" spans="1:61" s="21" customFormat="1" ht="37.5" customHeight="1">
      <c r="A382" s="172"/>
      <c r="B382" s="401" t="s">
        <v>336</v>
      </c>
      <c r="C382" s="588" t="s">
        <v>465</v>
      </c>
      <c r="D382" s="589"/>
      <c r="E382" s="589"/>
      <c r="F382" s="589"/>
      <c r="G382" s="589"/>
      <c r="H382" s="589"/>
      <c r="I382" s="589"/>
      <c r="J382" s="589"/>
      <c r="K382" s="589"/>
      <c r="L382" s="589"/>
      <c r="M382" s="589"/>
      <c r="N382" s="589"/>
      <c r="O382" s="589"/>
      <c r="P382" s="589"/>
      <c r="Q382" s="589"/>
      <c r="R382" s="589"/>
      <c r="S382" s="589"/>
      <c r="T382" s="589"/>
      <c r="U382" s="589"/>
      <c r="V382" s="589"/>
      <c r="W382" s="589"/>
      <c r="X382" s="589"/>
      <c r="Y382" s="589"/>
      <c r="Z382" s="589"/>
      <c r="AA382" s="589"/>
      <c r="AB382" s="589"/>
      <c r="AC382" s="589"/>
      <c r="AD382" s="589"/>
      <c r="AE382" s="589"/>
      <c r="AF382" s="590"/>
      <c r="AG382" s="621"/>
      <c r="AH382" s="622"/>
      <c r="AI382" s="623"/>
      <c r="AJ382" s="172"/>
      <c r="AK382" s="172"/>
      <c r="AL382" s="33"/>
      <c r="AM382" s="33"/>
      <c r="AN382" s="33"/>
      <c r="AO382" s="33"/>
      <c r="AP382" s="33"/>
      <c r="AQ382" s="33"/>
      <c r="AR382" s="33"/>
      <c r="AS382" s="33"/>
      <c r="AT382" s="33"/>
      <c r="AU382" s="33"/>
      <c r="AV382" s="33"/>
      <c r="AW382" s="33"/>
      <c r="AX382" s="33"/>
      <c r="AY382" s="33"/>
      <c r="AZ382" s="33"/>
      <c r="BA382" s="33"/>
      <c r="BB382" s="33"/>
      <c r="BC382" s="33"/>
      <c r="BD382" s="33"/>
      <c r="BE382" s="33"/>
      <c r="BF382" s="33"/>
      <c r="BG382" s="33"/>
      <c r="BH382" s="33"/>
      <c r="BI382" s="33"/>
    </row>
    <row r="383" spans="1:61" s="21" customFormat="1" ht="37.5" customHeight="1">
      <c r="A383" s="172"/>
      <c r="B383" s="401" t="s">
        <v>337</v>
      </c>
      <c r="C383" s="588" t="s">
        <v>466</v>
      </c>
      <c r="D383" s="728"/>
      <c r="E383" s="728"/>
      <c r="F383" s="728"/>
      <c r="G383" s="728"/>
      <c r="H383" s="728"/>
      <c r="I383" s="728"/>
      <c r="J383" s="728"/>
      <c r="K383" s="728"/>
      <c r="L383" s="728"/>
      <c r="M383" s="728"/>
      <c r="N383" s="728"/>
      <c r="O383" s="728"/>
      <c r="P383" s="728"/>
      <c r="Q383" s="728"/>
      <c r="R383" s="728"/>
      <c r="S383" s="728"/>
      <c r="T383" s="728"/>
      <c r="U383" s="728"/>
      <c r="V383" s="728"/>
      <c r="W383" s="728"/>
      <c r="X383" s="728"/>
      <c r="Y383" s="728"/>
      <c r="Z383" s="728"/>
      <c r="AA383" s="728"/>
      <c r="AB383" s="728"/>
      <c r="AC383" s="728"/>
      <c r="AD383" s="728"/>
      <c r="AE383" s="728"/>
      <c r="AF383" s="729"/>
      <c r="AG383" s="621"/>
      <c r="AH383" s="622"/>
      <c r="AI383" s="623"/>
      <c r="AJ383" s="172"/>
      <c r="AK383" s="172"/>
      <c r="AL383" s="422"/>
      <c r="AM383" s="422"/>
      <c r="AN383" s="422"/>
      <c r="AO383" s="422"/>
      <c r="AP383" s="422"/>
      <c r="AQ383" s="422"/>
      <c r="AR383" s="422"/>
      <c r="AS383" s="422"/>
      <c r="AT383" s="422"/>
      <c r="AU383" s="422"/>
      <c r="AV383" s="422"/>
      <c r="AW383" s="422"/>
      <c r="AX383" s="422"/>
      <c r="AY383" s="422"/>
      <c r="AZ383" s="422"/>
      <c r="BA383" s="422"/>
      <c r="BB383" s="422"/>
      <c r="BC383" s="422"/>
      <c r="BD383" s="422"/>
      <c r="BE383" s="422"/>
      <c r="BF383" s="422"/>
      <c r="BG383" s="422"/>
      <c r="BH383" s="422"/>
      <c r="BI383" s="422"/>
    </row>
    <row r="384" spans="1:61" s="21" customFormat="1" ht="54" customHeight="1">
      <c r="A384" s="172"/>
      <c r="B384" s="401" t="s">
        <v>76</v>
      </c>
      <c r="C384" s="588" t="s">
        <v>1526</v>
      </c>
      <c r="D384" s="589"/>
      <c r="E384" s="589"/>
      <c r="F384" s="589"/>
      <c r="G384" s="589"/>
      <c r="H384" s="589"/>
      <c r="I384" s="589"/>
      <c r="J384" s="589"/>
      <c r="K384" s="589"/>
      <c r="L384" s="589"/>
      <c r="M384" s="589"/>
      <c r="N384" s="589"/>
      <c r="O384" s="589"/>
      <c r="P384" s="589"/>
      <c r="Q384" s="589"/>
      <c r="R384" s="589"/>
      <c r="S384" s="589"/>
      <c r="T384" s="589"/>
      <c r="U384" s="589"/>
      <c r="V384" s="589"/>
      <c r="W384" s="589"/>
      <c r="X384" s="589"/>
      <c r="Y384" s="589"/>
      <c r="Z384" s="589"/>
      <c r="AA384" s="589"/>
      <c r="AB384" s="589"/>
      <c r="AC384" s="589"/>
      <c r="AD384" s="589"/>
      <c r="AE384" s="589"/>
      <c r="AF384" s="590"/>
      <c r="AG384" s="621"/>
      <c r="AH384" s="622"/>
      <c r="AI384" s="623"/>
      <c r="AJ384" s="172"/>
      <c r="AK384" s="172"/>
      <c r="AL384" s="33"/>
      <c r="AM384" s="33"/>
      <c r="AN384" s="33"/>
      <c r="AO384" s="33"/>
      <c r="AP384" s="33"/>
      <c r="AQ384" s="33"/>
      <c r="AR384" s="33"/>
      <c r="AS384" s="33"/>
      <c r="AT384" s="33"/>
      <c r="AU384" s="33"/>
      <c r="AV384" s="33"/>
      <c r="AW384" s="33"/>
      <c r="AX384" s="33"/>
      <c r="AY384" s="33"/>
      <c r="AZ384" s="33"/>
      <c r="BA384" s="33"/>
      <c r="BB384" s="33"/>
      <c r="BC384" s="33"/>
      <c r="BD384" s="33"/>
      <c r="BE384" s="33"/>
      <c r="BF384" s="33"/>
      <c r="BG384" s="33"/>
      <c r="BH384" s="33"/>
      <c r="BI384" s="33"/>
    </row>
    <row r="385" spans="1:61" s="21" customFormat="1" ht="49.5" customHeight="1">
      <c r="A385" s="172"/>
      <c r="B385" s="619" t="s">
        <v>25</v>
      </c>
      <c r="C385" s="588" t="s">
        <v>1527</v>
      </c>
      <c r="D385" s="589"/>
      <c r="E385" s="589"/>
      <c r="F385" s="589"/>
      <c r="G385" s="589"/>
      <c r="H385" s="589"/>
      <c r="I385" s="589"/>
      <c r="J385" s="589"/>
      <c r="K385" s="589"/>
      <c r="L385" s="589"/>
      <c r="M385" s="589"/>
      <c r="N385" s="589"/>
      <c r="O385" s="589"/>
      <c r="P385" s="589"/>
      <c r="Q385" s="589"/>
      <c r="R385" s="589"/>
      <c r="S385" s="589"/>
      <c r="T385" s="589"/>
      <c r="U385" s="589"/>
      <c r="V385" s="589"/>
      <c r="W385" s="589"/>
      <c r="X385" s="589"/>
      <c r="Y385" s="589"/>
      <c r="Z385" s="589"/>
      <c r="AA385" s="589"/>
      <c r="AB385" s="589"/>
      <c r="AC385" s="589"/>
      <c r="AD385" s="589"/>
      <c r="AE385" s="589"/>
      <c r="AF385" s="590"/>
      <c r="AG385" s="621"/>
      <c r="AH385" s="622"/>
      <c r="AI385" s="623"/>
      <c r="AJ385" s="172"/>
      <c r="AK385" s="172"/>
    </row>
    <row r="386" spans="1:61" s="21" customFormat="1" ht="1.5" hidden="1" customHeight="1">
      <c r="A386" s="172"/>
      <c r="B386" s="620"/>
      <c r="C386" s="591"/>
      <c r="D386" s="592"/>
      <c r="E386" s="592"/>
      <c r="F386" s="592"/>
      <c r="G386" s="592"/>
      <c r="H386" s="592"/>
      <c r="I386" s="592"/>
      <c r="J386" s="592"/>
      <c r="K386" s="592"/>
      <c r="L386" s="592"/>
      <c r="M386" s="592"/>
      <c r="N386" s="592"/>
      <c r="O386" s="592"/>
      <c r="P386" s="592"/>
      <c r="Q386" s="592"/>
      <c r="R386" s="592"/>
      <c r="S386" s="592"/>
      <c r="T386" s="592"/>
      <c r="U386" s="592"/>
      <c r="V386" s="592"/>
      <c r="W386" s="592"/>
      <c r="X386" s="592"/>
      <c r="Y386" s="592"/>
      <c r="Z386" s="592"/>
      <c r="AA386" s="592"/>
      <c r="AB386" s="592"/>
      <c r="AC386" s="592"/>
      <c r="AD386" s="592"/>
      <c r="AE386" s="592"/>
      <c r="AF386" s="593"/>
      <c r="AG386" s="627"/>
      <c r="AH386" s="628"/>
      <c r="AI386" s="629"/>
      <c r="AJ386" s="172"/>
      <c r="AK386" s="172"/>
    </row>
    <row r="387" spans="1:61" s="21" customFormat="1" ht="46.5" customHeight="1">
      <c r="A387" s="172"/>
      <c r="B387" s="402" t="s">
        <v>601</v>
      </c>
      <c r="C387" s="607" t="s">
        <v>641</v>
      </c>
      <c r="D387" s="608"/>
      <c r="E387" s="608"/>
      <c r="F387" s="608"/>
      <c r="G387" s="608"/>
      <c r="H387" s="608"/>
      <c r="I387" s="608"/>
      <c r="J387" s="608"/>
      <c r="K387" s="608"/>
      <c r="L387" s="608"/>
      <c r="M387" s="608"/>
      <c r="N387" s="608"/>
      <c r="O387" s="608"/>
      <c r="P387" s="608"/>
      <c r="Q387" s="608"/>
      <c r="R387" s="608"/>
      <c r="S387" s="608"/>
      <c r="T387" s="608"/>
      <c r="U387" s="608"/>
      <c r="V387" s="608"/>
      <c r="W387" s="608"/>
      <c r="X387" s="608"/>
      <c r="Y387" s="608"/>
      <c r="Z387" s="608"/>
      <c r="AA387" s="608"/>
      <c r="AB387" s="608"/>
      <c r="AC387" s="608"/>
      <c r="AD387" s="608"/>
      <c r="AE387" s="608"/>
      <c r="AF387" s="609"/>
      <c r="AG387" s="604"/>
      <c r="AH387" s="605"/>
      <c r="AI387" s="606"/>
      <c r="AJ387" s="172"/>
      <c r="AK387" s="172"/>
    </row>
    <row r="388" spans="1:61" s="21" customFormat="1" ht="45" customHeight="1">
      <c r="A388" s="172"/>
      <c r="B388" s="402" t="s">
        <v>526</v>
      </c>
      <c r="C388" s="607" t="s">
        <v>525</v>
      </c>
      <c r="D388" s="608"/>
      <c r="E388" s="608"/>
      <c r="F388" s="608"/>
      <c r="G388" s="608"/>
      <c r="H388" s="608"/>
      <c r="I388" s="608"/>
      <c r="J388" s="608"/>
      <c r="K388" s="608"/>
      <c r="L388" s="608"/>
      <c r="M388" s="608"/>
      <c r="N388" s="608"/>
      <c r="O388" s="608"/>
      <c r="P388" s="608"/>
      <c r="Q388" s="608"/>
      <c r="R388" s="608"/>
      <c r="S388" s="608"/>
      <c r="T388" s="608"/>
      <c r="U388" s="608"/>
      <c r="V388" s="608"/>
      <c r="W388" s="608"/>
      <c r="X388" s="608"/>
      <c r="Y388" s="608"/>
      <c r="Z388" s="608"/>
      <c r="AA388" s="608"/>
      <c r="AB388" s="608"/>
      <c r="AC388" s="608"/>
      <c r="AD388" s="608"/>
      <c r="AE388" s="608"/>
      <c r="AF388" s="609"/>
      <c r="AG388" s="604"/>
      <c r="AH388" s="605"/>
      <c r="AI388" s="606"/>
      <c r="AJ388" s="172"/>
      <c r="AK388" s="172"/>
    </row>
    <row r="389" spans="1:61" s="21" customFormat="1" ht="45" customHeight="1">
      <c r="A389" s="172"/>
      <c r="B389" s="402" t="s">
        <v>41</v>
      </c>
      <c r="C389" s="607" t="s">
        <v>643</v>
      </c>
      <c r="D389" s="608"/>
      <c r="E389" s="608"/>
      <c r="F389" s="608"/>
      <c r="G389" s="608"/>
      <c r="H389" s="608"/>
      <c r="I389" s="608"/>
      <c r="J389" s="608"/>
      <c r="K389" s="608"/>
      <c r="L389" s="608"/>
      <c r="M389" s="608"/>
      <c r="N389" s="608"/>
      <c r="O389" s="608"/>
      <c r="P389" s="608"/>
      <c r="Q389" s="608"/>
      <c r="R389" s="608"/>
      <c r="S389" s="608"/>
      <c r="T389" s="608"/>
      <c r="U389" s="608"/>
      <c r="V389" s="608"/>
      <c r="W389" s="608"/>
      <c r="X389" s="608"/>
      <c r="Y389" s="608"/>
      <c r="Z389" s="608"/>
      <c r="AA389" s="608"/>
      <c r="AB389" s="608"/>
      <c r="AC389" s="608"/>
      <c r="AD389" s="608"/>
      <c r="AE389" s="608"/>
      <c r="AF389" s="609"/>
      <c r="AG389" s="604"/>
      <c r="AH389" s="605"/>
      <c r="AI389" s="606"/>
      <c r="AJ389" s="172"/>
      <c r="AK389" s="172"/>
    </row>
    <row r="390" spans="1:61" s="21" customFormat="1" ht="37.5" customHeight="1">
      <c r="A390" s="172"/>
      <c r="B390" s="424" t="s">
        <v>43</v>
      </c>
      <c r="C390" s="607" t="s">
        <v>777</v>
      </c>
      <c r="D390" s="608"/>
      <c r="E390" s="608"/>
      <c r="F390" s="608"/>
      <c r="G390" s="608"/>
      <c r="H390" s="608"/>
      <c r="I390" s="608"/>
      <c r="J390" s="608"/>
      <c r="K390" s="608"/>
      <c r="L390" s="608"/>
      <c r="M390" s="608"/>
      <c r="N390" s="608"/>
      <c r="O390" s="608"/>
      <c r="P390" s="608"/>
      <c r="Q390" s="608"/>
      <c r="R390" s="608"/>
      <c r="S390" s="608"/>
      <c r="T390" s="608"/>
      <c r="U390" s="608"/>
      <c r="V390" s="608"/>
      <c r="W390" s="608"/>
      <c r="X390" s="608"/>
      <c r="Y390" s="608"/>
      <c r="Z390" s="608"/>
      <c r="AA390" s="608"/>
      <c r="AB390" s="608"/>
      <c r="AC390" s="608"/>
      <c r="AD390" s="608"/>
      <c r="AE390" s="608"/>
      <c r="AF390" s="609"/>
      <c r="AG390" s="642"/>
      <c r="AH390" s="642"/>
      <c r="AI390" s="642"/>
      <c r="AJ390" s="172"/>
      <c r="AK390" s="172"/>
    </row>
    <row r="391" spans="1:61" s="21" customFormat="1" ht="39" customHeight="1">
      <c r="A391" s="172"/>
      <c r="B391" s="401" t="s">
        <v>101</v>
      </c>
      <c r="C391" s="607" t="s">
        <v>642</v>
      </c>
      <c r="D391" s="608"/>
      <c r="E391" s="608"/>
      <c r="F391" s="608"/>
      <c r="G391" s="608"/>
      <c r="H391" s="608"/>
      <c r="I391" s="608"/>
      <c r="J391" s="608"/>
      <c r="K391" s="608"/>
      <c r="L391" s="608"/>
      <c r="M391" s="608"/>
      <c r="N391" s="608"/>
      <c r="O391" s="608"/>
      <c r="P391" s="608"/>
      <c r="Q391" s="608"/>
      <c r="R391" s="608"/>
      <c r="S391" s="608"/>
      <c r="T391" s="608"/>
      <c r="U391" s="608"/>
      <c r="V391" s="608"/>
      <c r="W391" s="608"/>
      <c r="X391" s="608"/>
      <c r="Y391" s="608"/>
      <c r="Z391" s="608"/>
      <c r="AA391" s="608"/>
      <c r="AB391" s="608"/>
      <c r="AC391" s="608"/>
      <c r="AD391" s="608"/>
      <c r="AE391" s="608"/>
      <c r="AF391" s="609"/>
      <c r="AG391" s="604"/>
      <c r="AH391" s="605"/>
      <c r="AI391" s="606"/>
      <c r="AJ391" s="172"/>
      <c r="AK391" s="172"/>
      <c r="AL391" s="422"/>
      <c r="AM391" s="422"/>
      <c r="AN391" s="422"/>
      <c r="AO391" s="422"/>
      <c r="AP391" s="422"/>
      <c r="AQ391" s="422"/>
      <c r="AR391" s="422"/>
      <c r="AS391" s="422"/>
      <c r="AT391" s="422"/>
      <c r="AU391" s="422"/>
      <c r="AV391" s="422"/>
      <c r="AW391" s="422"/>
      <c r="AX391" s="422"/>
      <c r="AY391" s="422"/>
      <c r="AZ391" s="422"/>
      <c r="BA391" s="422"/>
      <c r="BB391" s="422"/>
      <c r="BC391" s="422"/>
      <c r="BD391" s="422"/>
      <c r="BE391" s="422"/>
      <c r="BF391" s="422"/>
      <c r="BG391" s="422"/>
      <c r="BH391" s="422"/>
      <c r="BI391" s="422"/>
    </row>
    <row r="392" spans="1:61" s="21" customFormat="1" ht="41.25" customHeight="1">
      <c r="A392" s="172"/>
      <c r="B392" s="401" t="s">
        <v>102</v>
      </c>
      <c r="C392" s="607" t="s">
        <v>596</v>
      </c>
      <c r="D392" s="608"/>
      <c r="E392" s="608"/>
      <c r="F392" s="608"/>
      <c r="G392" s="608"/>
      <c r="H392" s="608"/>
      <c r="I392" s="608"/>
      <c r="J392" s="608"/>
      <c r="K392" s="608"/>
      <c r="L392" s="608"/>
      <c r="M392" s="608"/>
      <c r="N392" s="608"/>
      <c r="O392" s="608"/>
      <c r="P392" s="608"/>
      <c r="Q392" s="608"/>
      <c r="R392" s="608"/>
      <c r="S392" s="608"/>
      <c r="T392" s="608"/>
      <c r="U392" s="608"/>
      <c r="V392" s="608"/>
      <c r="W392" s="613" t="s">
        <v>340</v>
      </c>
      <c r="X392" s="1087"/>
      <c r="Y392" s="1087"/>
      <c r="Z392" s="1087"/>
      <c r="AA392" s="1087"/>
      <c r="AB392" s="1087"/>
      <c r="AC392" s="1087"/>
      <c r="AD392" s="1087"/>
      <c r="AE392" s="1087"/>
      <c r="AF392" s="1087"/>
      <c r="AG392" s="1087"/>
      <c r="AH392" s="1087"/>
      <c r="AI392" s="1088"/>
      <c r="AJ392" s="172"/>
      <c r="AK392" s="172"/>
      <c r="AL392" s="33"/>
      <c r="AM392" s="33"/>
      <c r="AN392" s="33"/>
      <c r="AO392" s="33"/>
      <c r="AP392" s="33"/>
      <c r="AQ392" s="33"/>
      <c r="AR392" s="33"/>
      <c r="AS392" s="33"/>
      <c r="AT392" s="33"/>
      <c r="AU392" s="33"/>
      <c r="AV392" s="33"/>
      <c r="AW392" s="33"/>
      <c r="AX392" s="33"/>
      <c r="AY392" s="33"/>
      <c r="AZ392" s="33"/>
      <c r="BA392" s="33"/>
      <c r="BB392" s="33"/>
      <c r="BC392" s="33"/>
      <c r="BD392" s="33"/>
      <c r="BE392" s="33"/>
      <c r="BF392" s="33"/>
      <c r="BG392" s="33"/>
      <c r="BH392" s="33"/>
      <c r="BI392" s="33"/>
    </row>
    <row r="393" spans="1:61" s="21" customFormat="1" ht="45.75" customHeight="1">
      <c r="A393" s="172"/>
      <c r="B393" s="401" t="s">
        <v>104</v>
      </c>
      <c r="C393" s="588" t="s">
        <v>622</v>
      </c>
      <c r="D393" s="589"/>
      <c r="E393" s="589"/>
      <c r="F393" s="589"/>
      <c r="G393" s="589"/>
      <c r="H393" s="589"/>
      <c r="I393" s="589"/>
      <c r="J393" s="589"/>
      <c r="K393" s="589"/>
      <c r="L393" s="589"/>
      <c r="M393" s="589"/>
      <c r="N393" s="589"/>
      <c r="O393" s="589"/>
      <c r="P393" s="589"/>
      <c r="Q393" s="589"/>
      <c r="R393" s="589"/>
      <c r="S393" s="589"/>
      <c r="T393" s="589"/>
      <c r="U393" s="589"/>
      <c r="V393" s="589"/>
      <c r="W393" s="589"/>
      <c r="X393" s="589"/>
      <c r="Y393" s="589"/>
      <c r="Z393" s="589"/>
      <c r="AA393" s="589"/>
      <c r="AB393" s="589"/>
      <c r="AC393" s="589"/>
      <c r="AD393" s="589"/>
      <c r="AE393" s="589"/>
      <c r="AF393" s="590"/>
      <c r="AG393" s="621"/>
      <c r="AH393" s="622"/>
      <c r="AI393" s="623"/>
      <c r="AJ393" s="172"/>
      <c r="AK393" s="172"/>
    </row>
    <row r="394" spans="1:61" s="21" customFormat="1" ht="45" customHeight="1">
      <c r="A394" s="172"/>
      <c r="B394" s="401" t="s">
        <v>598</v>
      </c>
      <c r="C394" s="588" t="s">
        <v>599</v>
      </c>
      <c r="D394" s="589"/>
      <c r="E394" s="589"/>
      <c r="F394" s="589"/>
      <c r="G394" s="589"/>
      <c r="H394" s="589"/>
      <c r="I394" s="589"/>
      <c r="J394" s="589"/>
      <c r="K394" s="589"/>
      <c r="L394" s="589"/>
      <c r="M394" s="589"/>
      <c r="N394" s="589"/>
      <c r="O394" s="589"/>
      <c r="P394" s="589"/>
      <c r="Q394" s="589"/>
      <c r="R394" s="589"/>
      <c r="S394" s="589"/>
      <c r="T394" s="589"/>
      <c r="U394" s="589"/>
      <c r="V394" s="589"/>
      <c r="W394" s="589"/>
      <c r="X394" s="589"/>
      <c r="Y394" s="589"/>
      <c r="Z394" s="589"/>
      <c r="AA394" s="589"/>
      <c r="AB394" s="589"/>
      <c r="AC394" s="589"/>
      <c r="AD394" s="589"/>
      <c r="AE394" s="589"/>
      <c r="AF394" s="590"/>
      <c r="AG394" s="621"/>
      <c r="AH394" s="622"/>
      <c r="AI394" s="623"/>
      <c r="AJ394" s="172"/>
      <c r="AK394" s="172"/>
    </row>
    <row r="395" spans="1:61" s="21" customFormat="1" ht="37.5" customHeight="1">
      <c r="A395" s="172"/>
      <c r="B395" s="401" t="s">
        <v>485</v>
      </c>
      <c r="C395" s="588" t="s">
        <v>467</v>
      </c>
      <c r="D395" s="589"/>
      <c r="E395" s="589"/>
      <c r="F395" s="589"/>
      <c r="G395" s="589"/>
      <c r="H395" s="589"/>
      <c r="I395" s="589"/>
      <c r="J395" s="589"/>
      <c r="K395" s="589"/>
      <c r="L395" s="589"/>
      <c r="M395" s="589"/>
      <c r="N395" s="589"/>
      <c r="O395" s="589"/>
      <c r="P395" s="589"/>
      <c r="Q395" s="589"/>
      <c r="R395" s="589"/>
      <c r="S395" s="589"/>
      <c r="T395" s="589"/>
      <c r="U395" s="589"/>
      <c r="V395" s="589"/>
      <c r="W395" s="589"/>
      <c r="X395" s="589"/>
      <c r="Y395" s="589"/>
      <c r="Z395" s="589"/>
      <c r="AA395" s="589"/>
      <c r="AB395" s="589"/>
      <c r="AC395" s="589"/>
      <c r="AD395" s="589"/>
      <c r="AE395" s="589"/>
      <c r="AF395" s="590"/>
      <c r="AG395" s="621"/>
      <c r="AH395" s="622"/>
      <c r="AI395" s="623"/>
      <c r="AJ395" s="172"/>
      <c r="AK395" s="172"/>
    </row>
    <row r="396" spans="1:61" s="21" customFormat="1" ht="37.5" customHeight="1">
      <c r="A396" s="172"/>
      <c r="B396" s="401" t="s">
        <v>521</v>
      </c>
      <c r="C396" s="588" t="s">
        <v>623</v>
      </c>
      <c r="D396" s="589"/>
      <c r="E396" s="589"/>
      <c r="F396" s="589"/>
      <c r="G396" s="589"/>
      <c r="H396" s="589"/>
      <c r="I396" s="589"/>
      <c r="J396" s="589"/>
      <c r="K396" s="589"/>
      <c r="L396" s="589"/>
      <c r="M396" s="589"/>
      <c r="N396" s="589"/>
      <c r="O396" s="589"/>
      <c r="P396" s="589"/>
      <c r="Q396" s="589"/>
      <c r="R396" s="589"/>
      <c r="S396" s="589"/>
      <c r="T396" s="589"/>
      <c r="U396" s="589"/>
      <c r="V396" s="589"/>
      <c r="W396" s="589"/>
      <c r="X396" s="589"/>
      <c r="Y396" s="589"/>
      <c r="Z396" s="589"/>
      <c r="AA396" s="589"/>
      <c r="AB396" s="589"/>
      <c r="AC396" s="589"/>
      <c r="AD396" s="589"/>
      <c r="AE396" s="589"/>
      <c r="AF396" s="590"/>
      <c r="AG396" s="604"/>
      <c r="AH396" s="605"/>
      <c r="AI396" s="606"/>
      <c r="AJ396" s="172"/>
      <c r="AK396" s="172"/>
    </row>
    <row r="397" spans="1:61" s="21" customFormat="1" ht="31.5" customHeight="1">
      <c r="A397" s="172"/>
      <c r="B397" s="401" t="s">
        <v>522</v>
      </c>
      <c r="C397" s="588" t="s">
        <v>597</v>
      </c>
      <c r="D397" s="589"/>
      <c r="E397" s="589"/>
      <c r="F397" s="589"/>
      <c r="G397" s="589"/>
      <c r="H397" s="589"/>
      <c r="I397" s="589"/>
      <c r="J397" s="589"/>
      <c r="K397" s="589"/>
      <c r="L397" s="589"/>
      <c r="M397" s="589"/>
      <c r="N397" s="589"/>
      <c r="O397" s="589"/>
      <c r="P397" s="589"/>
      <c r="Q397" s="589"/>
      <c r="R397" s="589"/>
      <c r="S397" s="589"/>
      <c r="T397" s="589"/>
      <c r="U397" s="589"/>
      <c r="V397" s="589"/>
      <c r="W397" s="589"/>
      <c r="X397" s="589"/>
      <c r="Y397" s="589"/>
      <c r="Z397" s="589"/>
      <c r="AA397" s="589"/>
      <c r="AB397" s="589"/>
      <c r="AC397" s="589"/>
      <c r="AD397" s="589"/>
      <c r="AE397" s="589"/>
      <c r="AF397" s="590"/>
      <c r="AG397" s="621"/>
      <c r="AH397" s="622"/>
      <c r="AI397" s="623"/>
      <c r="AJ397" s="172"/>
      <c r="AK397" s="172"/>
    </row>
    <row r="398" spans="1:61" s="21" customFormat="1" ht="27.75" customHeight="1">
      <c r="A398" s="172"/>
      <c r="B398" s="401" t="s">
        <v>523</v>
      </c>
      <c r="C398" s="588" t="s">
        <v>342</v>
      </c>
      <c r="D398" s="589"/>
      <c r="E398" s="589"/>
      <c r="F398" s="589"/>
      <c r="G398" s="589"/>
      <c r="H398" s="589"/>
      <c r="I398" s="589"/>
      <c r="J398" s="589"/>
      <c r="K398" s="589"/>
      <c r="L398" s="589"/>
      <c r="M398" s="589"/>
      <c r="N398" s="589"/>
      <c r="O398" s="589"/>
      <c r="P398" s="589"/>
      <c r="Q398" s="589"/>
      <c r="R398" s="589"/>
      <c r="S398" s="589"/>
      <c r="T398" s="589"/>
      <c r="U398" s="589"/>
      <c r="V398" s="589"/>
      <c r="W398" s="589"/>
      <c r="X398" s="589"/>
      <c r="Y398" s="589"/>
      <c r="Z398" s="589"/>
      <c r="AA398" s="589"/>
      <c r="AB398" s="589"/>
      <c r="AC398" s="589"/>
      <c r="AD398" s="589"/>
      <c r="AE398" s="589"/>
      <c r="AF398" s="590"/>
      <c r="AG398" s="621"/>
      <c r="AH398" s="622"/>
      <c r="AI398" s="623"/>
      <c r="AJ398" s="172"/>
      <c r="AK398" s="172"/>
    </row>
    <row r="399" spans="1:61" s="21" customFormat="1" ht="27" customHeight="1">
      <c r="A399" s="172"/>
      <c r="B399" s="424" t="s">
        <v>600</v>
      </c>
      <c r="C399" s="607" t="s">
        <v>468</v>
      </c>
      <c r="D399" s="608"/>
      <c r="E399" s="608"/>
      <c r="F399" s="608"/>
      <c r="G399" s="608"/>
      <c r="H399" s="608"/>
      <c r="I399" s="608"/>
      <c r="J399" s="608"/>
      <c r="K399" s="608"/>
      <c r="L399" s="608"/>
      <c r="M399" s="608"/>
      <c r="N399" s="608"/>
      <c r="O399" s="608"/>
      <c r="P399" s="608"/>
      <c r="Q399" s="608"/>
      <c r="R399" s="608"/>
      <c r="S399" s="608"/>
      <c r="T399" s="608"/>
      <c r="U399" s="608"/>
      <c r="V399" s="608"/>
      <c r="W399" s="608"/>
      <c r="X399" s="608"/>
      <c r="Y399" s="608"/>
      <c r="Z399" s="608"/>
      <c r="AA399" s="608"/>
      <c r="AB399" s="608"/>
      <c r="AC399" s="608"/>
      <c r="AD399" s="608"/>
      <c r="AE399" s="608"/>
      <c r="AF399" s="609"/>
      <c r="AG399" s="604"/>
      <c r="AH399" s="605"/>
      <c r="AI399" s="606"/>
      <c r="AJ399" s="172"/>
      <c r="AK399" s="172"/>
    </row>
    <row r="400" spans="1:61" s="21" customFormat="1" ht="15" customHeight="1">
      <c r="A400" s="172"/>
      <c r="B400" s="103"/>
      <c r="C400" s="148"/>
      <c r="D400" s="148"/>
      <c r="E400" s="148"/>
      <c r="F400" s="148"/>
      <c r="G400" s="148"/>
      <c r="H400" s="148"/>
      <c r="I400" s="148"/>
      <c r="J400" s="148"/>
      <c r="K400" s="148"/>
      <c r="L400" s="148"/>
      <c r="M400" s="148"/>
      <c r="N400" s="148"/>
      <c r="O400" s="148"/>
      <c r="P400" s="148"/>
      <c r="Q400" s="148"/>
      <c r="R400" s="148"/>
      <c r="S400" s="148"/>
      <c r="T400" s="148"/>
      <c r="U400" s="148"/>
      <c r="V400" s="148"/>
      <c r="W400" s="148"/>
      <c r="X400" s="148"/>
      <c r="Y400" s="148"/>
      <c r="Z400" s="148"/>
      <c r="AA400" s="148"/>
      <c r="AB400" s="148"/>
      <c r="AC400" s="148"/>
      <c r="AD400" s="148"/>
      <c r="AE400" s="148"/>
      <c r="AF400" s="148"/>
      <c r="AG400" s="163"/>
      <c r="AH400" s="163"/>
      <c r="AI400" s="163"/>
      <c r="AJ400" s="172"/>
      <c r="AK400" s="172"/>
    </row>
    <row r="401" spans="1:61" s="422" customFormat="1" ht="17.100000000000001" customHeight="1">
      <c r="A401" s="414" t="s">
        <v>343</v>
      </c>
      <c r="B401" s="163"/>
      <c r="C401" s="164"/>
      <c r="D401" s="164"/>
      <c r="E401" s="164"/>
      <c r="F401" s="164"/>
      <c r="G401" s="164"/>
      <c r="H401" s="164"/>
      <c r="I401" s="164"/>
      <c r="J401" s="164"/>
      <c r="K401" s="164"/>
      <c r="L401" s="421"/>
      <c r="M401" s="421"/>
      <c r="N401" s="421"/>
      <c r="O401" s="421"/>
      <c r="P401" s="421"/>
      <c r="Q401" s="421"/>
      <c r="R401" s="421"/>
      <c r="S401" s="421"/>
      <c r="T401" s="421"/>
      <c r="U401" s="421"/>
      <c r="V401" s="421"/>
      <c r="W401" s="421"/>
      <c r="X401" s="421"/>
      <c r="Y401" s="421"/>
      <c r="Z401" s="421"/>
      <c r="AA401" s="421"/>
      <c r="AB401" s="421"/>
      <c r="AC401" s="421"/>
      <c r="AD401" s="421"/>
      <c r="AE401" s="421"/>
      <c r="AF401" s="421"/>
      <c r="AG401" s="163"/>
      <c r="AH401" s="163"/>
      <c r="AI401" s="163"/>
      <c r="AJ401" s="421"/>
      <c r="AK401" s="421"/>
      <c r="AL401" s="21"/>
      <c r="AM401" s="21"/>
      <c r="AN401" s="21"/>
      <c r="AO401" s="21"/>
      <c r="AP401" s="21"/>
      <c r="AQ401" s="21"/>
      <c r="AR401" s="21"/>
      <c r="AS401" s="21"/>
      <c r="AT401" s="21"/>
      <c r="AU401" s="21"/>
      <c r="AV401" s="21"/>
      <c r="AW401" s="21"/>
      <c r="AX401" s="21"/>
      <c r="AY401" s="21"/>
      <c r="AZ401" s="21"/>
      <c r="BA401" s="21"/>
      <c r="BB401" s="21"/>
      <c r="BC401" s="21"/>
      <c r="BD401" s="21"/>
      <c r="BE401" s="21"/>
      <c r="BF401" s="21"/>
      <c r="BG401" s="21"/>
      <c r="BH401" s="21"/>
      <c r="BI401" s="21"/>
    </row>
    <row r="402" spans="1:61" s="2" customFormat="1" ht="37.5" customHeight="1">
      <c r="A402" s="195"/>
      <c r="B402" s="401" t="s">
        <v>344</v>
      </c>
      <c r="C402" s="588" t="s">
        <v>469</v>
      </c>
      <c r="D402" s="589"/>
      <c r="E402" s="589"/>
      <c r="F402" s="589"/>
      <c r="G402" s="589"/>
      <c r="H402" s="589"/>
      <c r="I402" s="589"/>
      <c r="J402" s="589"/>
      <c r="K402" s="589"/>
      <c r="L402" s="589"/>
      <c r="M402" s="589"/>
      <c r="N402" s="589"/>
      <c r="O402" s="589"/>
      <c r="P402" s="589"/>
      <c r="Q402" s="589"/>
      <c r="R402" s="589"/>
      <c r="S402" s="589"/>
      <c r="T402" s="589"/>
      <c r="U402" s="589"/>
      <c r="V402" s="589"/>
      <c r="W402" s="589"/>
      <c r="X402" s="589"/>
      <c r="Y402" s="589"/>
      <c r="Z402" s="589"/>
      <c r="AA402" s="589"/>
      <c r="AB402" s="589"/>
      <c r="AC402" s="589"/>
      <c r="AD402" s="589"/>
      <c r="AE402" s="589"/>
      <c r="AF402" s="590"/>
      <c r="AG402" s="983"/>
      <c r="AH402" s="984"/>
      <c r="AI402" s="985"/>
      <c r="AJ402" s="195"/>
      <c r="AK402" s="195"/>
      <c r="AL402" s="21"/>
      <c r="AM402" s="21"/>
      <c r="AN402" s="21"/>
      <c r="AO402" s="21"/>
      <c r="AP402" s="21"/>
      <c r="AQ402" s="21"/>
      <c r="AR402" s="21"/>
      <c r="AS402" s="21"/>
      <c r="AT402" s="21"/>
      <c r="AU402" s="21"/>
      <c r="AV402" s="21"/>
      <c r="AW402" s="21"/>
      <c r="AX402" s="21"/>
      <c r="AY402" s="21"/>
      <c r="AZ402" s="21"/>
      <c r="BA402" s="21"/>
      <c r="BB402" s="21"/>
      <c r="BC402" s="21"/>
      <c r="BD402" s="21"/>
      <c r="BE402" s="21"/>
      <c r="BF402" s="21"/>
      <c r="BG402" s="21"/>
      <c r="BH402" s="21"/>
      <c r="BI402" s="21"/>
    </row>
    <row r="403" spans="1:61" s="21" customFormat="1" ht="17.100000000000001" customHeight="1">
      <c r="A403" s="172"/>
      <c r="B403" s="619" t="s">
        <v>345</v>
      </c>
      <c r="C403" s="857" t="s">
        <v>346</v>
      </c>
      <c r="D403" s="858"/>
      <c r="E403" s="858"/>
      <c r="F403" s="858"/>
      <c r="G403" s="858"/>
      <c r="H403" s="858"/>
      <c r="I403" s="858"/>
      <c r="J403" s="858"/>
      <c r="K403" s="858"/>
      <c r="L403" s="858"/>
      <c r="M403" s="858"/>
      <c r="N403" s="858"/>
      <c r="O403" s="858"/>
      <c r="P403" s="858"/>
      <c r="Q403" s="858"/>
      <c r="R403" s="858"/>
      <c r="S403" s="858"/>
      <c r="T403" s="858"/>
      <c r="U403" s="858"/>
      <c r="V403" s="858"/>
      <c r="W403" s="858"/>
      <c r="X403" s="858"/>
      <c r="Y403" s="858"/>
      <c r="Z403" s="858"/>
      <c r="AA403" s="858"/>
      <c r="AB403" s="858"/>
      <c r="AC403" s="858"/>
      <c r="AD403" s="858"/>
      <c r="AE403" s="858"/>
      <c r="AF403" s="859"/>
      <c r="AG403" s="621"/>
      <c r="AH403" s="622"/>
      <c r="AI403" s="623"/>
      <c r="AJ403" s="172"/>
      <c r="AK403" s="172"/>
    </row>
    <row r="404" spans="1:61" s="21" customFormat="1" ht="17.100000000000001" customHeight="1">
      <c r="A404" s="172"/>
      <c r="B404" s="631"/>
      <c r="C404" s="860"/>
      <c r="D404" s="861"/>
      <c r="E404" s="861"/>
      <c r="F404" s="861"/>
      <c r="G404" s="861"/>
      <c r="H404" s="861"/>
      <c r="I404" s="861"/>
      <c r="J404" s="861"/>
      <c r="K404" s="861"/>
      <c r="L404" s="861"/>
      <c r="M404" s="861"/>
      <c r="N404" s="861"/>
      <c r="O404" s="861"/>
      <c r="P404" s="861"/>
      <c r="Q404" s="861"/>
      <c r="R404" s="861"/>
      <c r="S404" s="861"/>
      <c r="T404" s="861"/>
      <c r="U404" s="861"/>
      <c r="V404" s="861"/>
      <c r="W404" s="861"/>
      <c r="X404" s="861"/>
      <c r="Y404" s="861"/>
      <c r="Z404" s="861"/>
      <c r="AA404" s="861"/>
      <c r="AB404" s="861"/>
      <c r="AC404" s="861"/>
      <c r="AD404" s="861"/>
      <c r="AE404" s="861"/>
      <c r="AF404" s="862"/>
      <c r="AG404" s="624"/>
      <c r="AH404" s="625"/>
      <c r="AI404" s="626"/>
      <c r="AJ404" s="172"/>
      <c r="AK404" s="172"/>
    </row>
    <row r="405" spans="1:61" s="33" customFormat="1" ht="22.5" customHeight="1">
      <c r="A405" s="198"/>
      <c r="B405" s="620"/>
      <c r="C405" s="863"/>
      <c r="D405" s="864"/>
      <c r="E405" s="864"/>
      <c r="F405" s="864"/>
      <c r="G405" s="864"/>
      <c r="H405" s="864"/>
      <c r="I405" s="864"/>
      <c r="J405" s="864"/>
      <c r="K405" s="864"/>
      <c r="L405" s="864"/>
      <c r="M405" s="864"/>
      <c r="N405" s="864"/>
      <c r="O405" s="864"/>
      <c r="P405" s="864"/>
      <c r="Q405" s="864"/>
      <c r="R405" s="864"/>
      <c r="S405" s="864"/>
      <c r="T405" s="864"/>
      <c r="U405" s="864"/>
      <c r="V405" s="864"/>
      <c r="W405" s="864"/>
      <c r="X405" s="864"/>
      <c r="Y405" s="864"/>
      <c r="Z405" s="864"/>
      <c r="AA405" s="864"/>
      <c r="AB405" s="864"/>
      <c r="AC405" s="864"/>
      <c r="AD405" s="864"/>
      <c r="AE405" s="864"/>
      <c r="AF405" s="865"/>
      <c r="AG405" s="627"/>
      <c r="AH405" s="628"/>
      <c r="AI405" s="629"/>
      <c r="AJ405" s="198"/>
      <c r="AK405" s="198"/>
      <c r="AL405" s="21"/>
      <c r="AM405" s="21"/>
      <c r="AN405" s="21"/>
      <c r="AO405" s="21"/>
      <c r="AP405" s="21"/>
      <c r="AQ405" s="21"/>
      <c r="AR405" s="21"/>
      <c r="AS405" s="21"/>
      <c r="AT405" s="21"/>
      <c r="AU405" s="21"/>
      <c r="AV405" s="21"/>
      <c r="AW405" s="21"/>
      <c r="AX405" s="21"/>
      <c r="AY405" s="21"/>
      <c r="AZ405" s="21"/>
      <c r="BA405" s="21"/>
      <c r="BB405" s="21"/>
      <c r="BC405" s="21"/>
      <c r="BD405" s="21"/>
      <c r="BE405" s="21"/>
      <c r="BF405" s="21"/>
      <c r="BG405" s="21"/>
      <c r="BH405" s="21"/>
      <c r="BI405" s="21"/>
    </row>
    <row r="406" spans="1:61" s="21" customFormat="1" ht="37.5" customHeight="1">
      <c r="A406" s="172"/>
      <c r="B406" s="424" t="s">
        <v>294</v>
      </c>
      <c r="C406" s="607" t="s">
        <v>347</v>
      </c>
      <c r="D406" s="646"/>
      <c r="E406" s="646"/>
      <c r="F406" s="646"/>
      <c r="G406" s="646"/>
      <c r="H406" s="646"/>
      <c r="I406" s="646"/>
      <c r="J406" s="646"/>
      <c r="K406" s="646"/>
      <c r="L406" s="646"/>
      <c r="M406" s="646"/>
      <c r="N406" s="646"/>
      <c r="O406" s="646"/>
      <c r="P406" s="646"/>
      <c r="Q406" s="646"/>
      <c r="R406" s="646"/>
      <c r="S406" s="646"/>
      <c r="T406" s="646"/>
      <c r="U406" s="646"/>
      <c r="V406" s="646"/>
      <c r="W406" s="646"/>
      <c r="X406" s="646"/>
      <c r="Y406" s="646"/>
      <c r="Z406" s="646"/>
      <c r="AA406" s="646"/>
      <c r="AB406" s="646"/>
      <c r="AC406" s="646"/>
      <c r="AD406" s="646"/>
      <c r="AE406" s="646"/>
      <c r="AF406" s="647"/>
      <c r="AG406" s="604"/>
      <c r="AH406" s="605"/>
      <c r="AI406" s="606"/>
      <c r="AJ406" s="172"/>
      <c r="AK406" s="172"/>
      <c r="AL406" s="422"/>
      <c r="AM406" s="422"/>
      <c r="AN406" s="422"/>
      <c r="AO406" s="422"/>
      <c r="AP406" s="422"/>
      <c r="AQ406" s="422"/>
      <c r="AR406" s="422"/>
      <c r="AS406" s="422"/>
      <c r="AT406" s="422"/>
      <c r="AU406" s="422"/>
      <c r="AV406" s="422"/>
      <c r="AW406" s="422"/>
      <c r="AX406" s="422"/>
      <c r="AY406" s="422"/>
      <c r="AZ406" s="422"/>
      <c r="BA406" s="422"/>
      <c r="BB406" s="422"/>
      <c r="BC406" s="422"/>
      <c r="BD406" s="422"/>
      <c r="BE406" s="422"/>
      <c r="BF406" s="422"/>
      <c r="BG406" s="422"/>
      <c r="BH406" s="422"/>
      <c r="BI406" s="422"/>
    </row>
    <row r="407" spans="1:61" s="21" customFormat="1" ht="15" customHeight="1">
      <c r="A407" s="172"/>
      <c r="B407" s="103"/>
      <c r="C407" s="148"/>
      <c r="D407" s="148"/>
      <c r="E407" s="148"/>
      <c r="F407" s="148"/>
      <c r="G407" s="148"/>
      <c r="H407" s="148"/>
      <c r="I407" s="148"/>
      <c r="J407" s="148"/>
      <c r="K407" s="148"/>
      <c r="L407" s="148"/>
      <c r="M407" s="148"/>
      <c r="N407" s="148"/>
      <c r="O407" s="148"/>
      <c r="P407" s="148"/>
      <c r="Q407" s="148"/>
      <c r="R407" s="148"/>
      <c r="S407" s="148"/>
      <c r="T407" s="148"/>
      <c r="U407" s="148"/>
      <c r="V407" s="148"/>
      <c r="W407" s="148"/>
      <c r="X407" s="148"/>
      <c r="Y407" s="148"/>
      <c r="Z407" s="148"/>
      <c r="AA407" s="148"/>
      <c r="AB407" s="148"/>
      <c r="AC407" s="148"/>
      <c r="AD407" s="148"/>
      <c r="AE407" s="148"/>
      <c r="AF407" s="148"/>
      <c r="AG407" s="163"/>
      <c r="AH407" s="163"/>
      <c r="AI407" s="163"/>
      <c r="AJ407" s="172"/>
      <c r="AK407" s="172"/>
      <c r="AL407" s="33"/>
      <c r="AM407" s="33"/>
      <c r="AN407" s="33"/>
      <c r="AO407" s="33"/>
      <c r="AP407" s="33"/>
      <c r="AQ407" s="33"/>
      <c r="AR407" s="33"/>
      <c r="AS407" s="33"/>
      <c r="AT407" s="33"/>
      <c r="AU407" s="33"/>
      <c r="AV407" s="33"/>
      <c r="AW407" s="33"/>
      <c r="AX407" s="33"/>
      <c r="AY407" s="33"/>
      <c r="AZ407" s="33"/>
      <c r="BA407" s="33"/>
      <c r="BB407" s="33"/>
      <c r="BC407" s="33"/>
      <c r="BD407" s="33"/>
      <c r="BE407" s="33"/>
      <c r="BF407" s="33"/>
      <c r="BG407" s="33"/>
      <c r="BH407" s="33"/>
      <c r="BI407" s="33"/>
    </row>
    <row r="408" spans="1:61" s="422" customFormat="1" ht="17.100000000000001" customHeight="1">
      <c r="A408" s="414" t="s">
        <v>348</v>
      </c>
      <c r="B408" s="163"/>
      <c r="C408" s="164"/>
      <c r="D408" s="164"/>
      <c r="E408" s="164"/>
      <c r="F408" s="164"/>
      <c r="G408" s="164"/>
      <c r="H408" s="164"/>
      <c r="I408" s="164"/>
      <c r="J408" s="164"/>
      <c r="K408" s="164"/>
      <c r="L408" s="421"/>
      <c r="M408" s="421"/>
      <c r="N408" s="421"/>
      <c r="O408" s="421"/>
      <c r="P408" s="421"/>
      <c r="Q408" s="421"/>
      <c r="R408" s="421"/>
      <c r="S408" s="421"/>
      <c r="T408" s="421"/>
      <c r="U408" s="421"/>
      <c r="V408" s="421"/>
      <c r="W408" s="421"/>
      <c r="X408" s="421"/>
      <c r="Y408" s="421"/>
      <c r="Z408" s="421"/>
      <c r="AA408" s="421"/>
      <c r="AB408" s="421"/>
      <c r="AC408" s="421"/>
      <c r="AD408" s="421"/>
      <c r="AE408" s="421"/>
      <c r="AF408" s="421"/>
      <c r="AG408" s="163"/>
      <c r="AH408" s="163"/>
      <c r="AI408" s="163"/>
      <c r="AJ408" s="421"/>
      <c r="AK408" s="421"/>
      <c r="AL408" s="21"/>
      <c r="AM408" s="21"/>
      <c r="AN408" s="21"/>
      <c r="AO408" s="21"/>
      <c r="AP408" s="21"/>
      <c r="AQ408" s="21"/>
      <c r="AR408" s="21"/>
      <c r="AS408" s="21"/>
      <c r="AT408" s="21"/>
      <c r="AU408" s="21"/>
      <c r="AV408" s="21"/>
      <c r="AW408" s="21"/>
      <c r="AX408" s="21"/>
      <c r="AY408" s="21"/>
      <c r="AZ408" s="21"/>
      <c r="BA408" s="21"/>
      <c r="BB408" s="21"/>
      <c r="BC408" s="21"/>
      <c r="BD408" s="21"/>
      <c r="BE408" s="21"/>
      <c r="BF408" s="21"/>
      <c r="BG408" s="21"/>
      <c r="BH408" s="21"/>
      <c r="BI408" s="21"/>
    </row>
    <row r="409" spans="1:61" s="422" customFormat="1" ht="17.100000000000001" customHeight="1">
      <c r="A409" s="414"/>
      <c r="B409" s="619" t="s">
        <v>79</v>
      </c>
      <c r="C409" s="588" t="s">
        <v>645</v>
      </c>
      <c r="D409" s="589"/>
      <c r="E409" s="589"/>
      <c r="F409" s="589"/>
      <c r="G409" s="589"/>
      <c r="H409" s="589"/>
      <c r="I409" s="589"/>
      <c r="J409" s="589"/>
      <c r="K409" s="589"/>
      <c r="L409" s="589"/>
      <c r="M409" s="589"/>
      <c r="N409" s="589"/>
      <c r="O409" s="589"/>
      <c r="P409" s="589"/>
      <c r="Q409" s="589"/>
      <c r="R409" s="589"/>
      <c r="S409" s="589"/>
      <c r="T409" s="589"/>
      <c r="U409" s="589"/>
      <c r="V409" s="589"/>
      <c r="W409" s="589"/>
      <c r="X409" s="589"/>
      <c r="Y409" s="589"/>
      <c r="Z409" s="589"/>
      <c r="AA409" s="589"/>
      <c r="AB409" s="589"/>
      <c r="AC409" s="589"/>
      <c r="AD409" s="589"/>
      <c r="AE409" s="589"/>
      <c r="AF409" s="590"/>
      <c r="AG409" s="621"/>
      <c r="AH409" s="622"/>
      <c r="AI409" s="623"/>
      <c r="AJ409" s="421"/>
      <c r="AK409" s="421"/>
      <c r="AL409" s="21"/>
      <c r="AM409" s="21"/>
      <c r="AN409" s="21"/>
      <c r="AO409" s="21"/>
      <c r="AP409" s="21"/>
      <c r="AQ409" s="21"/>
      <c r="AR409" s="21"/>
      <c r="AS409" s="21"/>
      <c r="AT409" s="21"/>
      <c r="AU409" s="21"/>
      <c r="AV409" s="21"/>
      <c r="AW409" s="21"/>
      <c r="AX409" s="21"/>
      <c r="AY409" s="21"/>
      <c r="AZ409" s="21"/>
      <c r="BA409" s="21"/>
      <c r="BB409" s="21"/>
      <c r="BC409" s="21"/>
      <c r="BD409" s="21"/>
      <c r="BE409" s="21"/>
      <c r="BF409" s="21"/>
      <c r="BG409" s="21"/>
      <c r="BH409" s="21"/>
      <c r="BI409" s="21"/>
    </row>
    <row r="410" spans="1:61" s="422" customFormat="1" ht="17.100000000000001" customHeight="1">
      <c r="A410" s="414"/>
      <c r="B410" s="620"/>
      <c r="C410" s="591"/>
      <c r="D410" s="592"/>
      <c r="E410" s="592"/>
      <c r="F410" s="592"/>
      <c r="G410" s="592"/>
      <c r="H410" s="592"/>
      <c r="I410" s="592"/>
      <c r="J410" s="592"/>
      <c r="K410" s="592"/>
      <c r="L410" s="592"/>
      <c r="M410" s="592"/>
      <c r="N410" s="592"/>
      <c r="O410" s="592"/>
      <c r="P410" s="592"/>
      <c r="Q410" s="592"/>
      <c r="R410" s="592"/>
      <c r="S410" s="592"/>
      <c r="T410" s="592"/>
      <c r="U410" s="592"/>
      <c r="V410" s="592"/>
      <c r="W410" s="592"/>
      <c r="X410" s="592"/>
      <c r="Y410" s="592"/>
      <c r="Z410" s="592"/>
      <c r="AA410" s="592"/>
      <c r="AB410" s="592"/>
      <c r="AC410" s="592"/>
      <c r="AD410" s="592"/>
      <c r="AE410" s="592"/>
      <c r="AF410" s="593"/>
      <c r="AG410" s="627"/>
      <c r="AH410" s="628"/>
      <c r="AI410" s="629"/>
      <c r="AJ410" s="421"/>
      <c r="AK410" s="421"/>
      <c r="AL410" s="21"/>
      <c r="AM410" s="21"/>
      <c r="AN410" s="21"/>
      <c r="AO410" s="21"/>
      <c r="AP410" s="21"/>
      <c r="AQ410" s="21"/>
      <c r="AR410" s="21"/>
      <c r="AS410" s="21"/>
      <c r="AT410" s="21"/>
      <c r="AU410" s="21"/>
      <c r="AV410" s="21"/>
      <c r="AW410" s="21"/>
      <c r="AX410" s="21"/>
      <c r="AY410" s="21"/>
      <c r="AZ410" s="21"/>
      <c r="BA410" s="21"/>
      <c r="BB410" s="21"/>
      <c r="BC410" s="21"/>
      <c r="BD410" s="21"/>
      <c r="BE410" s="21"/>
      <c r="BF410" s="21"/>
      <c r="BG410" s="21"/>
      <c r="BH410" s="21"/>
      <c r="BI410" s="21"/>
    </row>
    <row r="411" spans="1:61" s="422" customFormat="1" ht="17.100000000000001" customHeight="1">
      <c r="A411" s="414"/>
      <c r="B411" s="619" t="s">
        <v>71</v>
      </c>
      <c r="C411" s="588" t="s">
        <v>646</v>
      </c>
      <c r="D411" s="589"/>
      <c r="E411" s="589"/>
      <c r="F411" s="589"/>
      <c r="G411" s="589"/>
      <c r="H411" s="589"/>
      <c r="I411" s="589"/>
      <c r="J411" s="589"/>
      <c r="K411" s="589"/>
      <c r="L411" s="589"/>
      <c r="M411" s="589"/>
      <c r="N411" s="589"/>
      <c r="O411" s="589"/>
      <c r="P411" s="589"/>
      <c r="Q411" s="589"/>
      <c r="R411" s="589"/>
      <c r="S411" s="589"/>
      <c r="T411" s="589"/>
      <c r="U411" s="589"/>
      <c r="V411" s="589"/>
      <c r="W411" s="589"/>
      <c r="X411" s="589"/>
      <c r="Y411" s="589"/>
      <c r="Z411" s="589"/>
      <c r="AA411" s="589"/>
      <c r="AB411" s="589"/>
      <c r="AC411" s="589"/>
      <c r="AD411" s="589"/>
      <c r="AE411" s="589"/>
      <c r="AF411" s="590"/>
      <c r="AG411" s="621"/>
      <c r="AH411" s="622"/>
      <c r="AI411" s="623"/>
      <c r="AJ411" s="421"/>
      <c r="AK411" s="421"/>
      <c r="AL411" s="21"/>
      <c r="AM411" s="21"/>
      <c r="AN411" s="21"/>
      <c r="AO411" s="21"/>
      <c r="AP411" s="21"/>
      <c r="AQ411" s="21"/>
      <c r="AR411" s="21"/>
      <c r="AS411" s="21"/>
      <c r="AT411" s="21"/>
      <c r="AU411" s="21"/>
      <c r="AV411" s="21"/>
      <c r="AW411" s="21"/>
      <c r="AX411" s="21"/>
      <c r="AY411" s="21"/>
      <c r="AZ411" s="21"/>
      <c r="BA411" s="21"/>
      <c r="BB411" s="21"/>
      <c r="BC411" s="21"/>
      <c r="BD411" s="21"/>
      <c r="BE411" s="21"/>
      <c r="BF411" s="21"/>
      <c r="BG411" s="21"/>
      <c r="BH411" s="21"/>
      <c r="BI411" s="21"/>
    </row>
    <row r="412" spans="1:61" s="422" customFormat="1" ht="17.100000000000001" customHeight="1">
      <c r="A412" s="414"/>
      <c r="B412" s="631"/>
      <c r="C412" s="599"/>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1"/>
      <c r="AG412" s="624"/>
      <c r="AH412" s="625"/>
      <c r="AI412" s="626"/>
      <c r="AJ412" s="421"/>
      <c r="AK412" s="421"/>
      <c r="AL412" s="21"/>
      <c r="AM412" s="21"/>
      <c r="AN412" s="21"/>
      <c r="AO412" s="21"/>
      <c r="AP412" s="21"/>
      <c r="AQ412" s="21"/>
      <c r="AR412" s="21"/>
      <c r="AS412" s="21"/>
      <c r="AT412" s="21"/>
      <c r="AU412" s="21"/>
      <c r="AV412" s="21"/>
      <c r="AW412" s="21"/>
      <c r="AX412" s="21"/>
      <c r="AY412" s="21"/>
      <c r="AZ412" s="21"/>
      <c r="BA412" s="21"/>
      <c r="BB412" s="21"/>
      <c r="BC412" s="21"/>
      <c r="BD412" s="21"/>
      <c r="BE412" s="21"/>
      <c r="BF412" s="21"/>
      <c r="BG412" s="21"/>
      <c r="BH412" s="21"/>
      <c r="BI412" s="21"/>
    </row>
    <row r="413" spans="1:61" s="422" customFormat="1" ht="17.100000000000001" customHeight="1">
      <c r="A413" s="414"/>
      <c r="B413" s="620"/>
      <c r="C413" s="591"/>
      <c r="D413" s="592"/>
      <c r="E413" s="592"/>
      <c r="F413" s="592"/>
      <c r="G413" s="592"/>
      <c r="H413" s="592"/>
      <c r="I413" s="592"/>
      <c r="J413" s="592"/>
      <c r="K413" s="592"/>
      <c r="L413" s="592"/>
      <c r="M413" s="592"/>
      <c r="N413" s="592"/>
      <c r="O413" s="592"/>
      <c r="P413" s="592"/>
      <c r="Q413" s="592"/>
      <c r="R413" s="592"/>
      <c r="S413" s="592"/>
      <c r="T413" s="592"/>
      <c r="U413" s="592"/>
      <c r="V413" s="592"/>
      <c r="W413" s="592"/>
      <c r="X413" s="592"/>
      <c r="Y413" s="592"/>
      <c r="Z413" s="592"/>
      <c r="AA413" s="592"/>
      <c r="AB413" s="592"/>
      <c r="AC413" s="592"/>
      <c r="AD413" s="592"/>
      <c r="AE413" s="592"/>
      <c r="AF413" s="593"/>
      <c r="AG413" s="627"/>
      <c r="AH413" s="628"/>
      <c r="AI413" s="629"/>
      <c r="AJ413" s="421"/>
      <c r="AK413" s="421"/>
      <c r="AL413" s="21"/>
      <c r="AM413" s="21"/>
      <c r="AN413" s="21"/>
      <c r="AO413" s="21"/>
      <c r="AP413" s="21"/>
      <c r="AQ413" s="21"/>
      <c r="AR413" s="21"/>
      <c r="AS413" s="21"/>
      <c r="AT413" s="21"/>
      <c r="AU413" s="21"/>
      <c r="AV413" s="21"/>
      <c r="AW413" s="21"/>
      <c r="AX413" s="21"/>
      <c r="AY413" s="21"/>
      <c r="AZ413" s="21"/>
      <c r="BA413" s="21"/>
      <c r="BB413" s="21"/>
      <c r="BC413" s="21"/>
      <c r="BD413" s="21"/>
      <c r="BE413" s="21"/>
      <c r="BF413" s="21"/>
      <c r="BG413" s="21"/>
      <c r="BH413" s="21"/>
      <c r="BI413" s="21"/>
    </row>
    <row r="414" spans="1:61" s="33" customFormat="1" ht="17.100000000000001" customHeight="1">
      <c r="A414" s="198"/>
      <c r="B414" s="619" t="s">
        <v>74</v>
      </c>
      <c r="C414" s="588" t="s">
        <v>349</v>
      </c>
      <c r="D414" s="589"/>
      <c r="E414" s="589"/>
      <c r="F414" s="589"/>
      <c r="G414" s="589"/>
      <c r="H414" s="589"/>
      <c r="I414" s="589"/>
      <c r="J414" s="589"/>
      <c r="K414" s="589"/>
      <c r="L414" s="589"/>
      <c r="M414" s="589"/>
      <c r="N414" s="589"/>
      <c r="O414" s="589"/>
      <c r="P414" s="589"/>
      <c r="Q414" s="589"/>
      <c r="R414" s="589"/>
      <c r="S414" s="589"/>
      <c r="T414" s="589"/>
      <c r="U414" s="589"/>
      <c r="V414" s="589"/>
      <c r="W414" s="589"/>
      <c r="X414" s="589"/>
      <c r="Y414" s="589"/>
      <c r="Z414" s="589"/>
      <c r="AA414" s="589"/>
      <c r="AB414" s="589"/>
      <c r="AC414" s="589"/>
      <c r="AD414" s="589"/>
      <c r="AE414" s="589"/>
      <c r="AF414" s="590"/>
      <c r="AG414" s="621"/>
      <c r="AH414" s="622"/>
      <c r="AI414" s="623"/>
      <c r="AJ414" s="198"/>
      <c r="AK414" s="198"/>
      <c r="AL414" s="21"/>
      <c r="AM414" s="21"/>
      <c r="AN414" s="21"/>
      <c r="AO414" s="21"/>
      <c r="AP414" s="21"/>
      <c r="AQ414" s="21"/>
      <c r="AR414" s="21"/>
      <c r="AS414" s="21"/>
      <c r="AT414" s="21"/>
      <c r="AU414" s="21"/>
      <c r="AV414" s="21"/>
      <c r="AW414" s="21"/>
      <c r="AX414" s="21"/>
      <c r="AY414" s="21"/>
      <c r="AZ414" s="21"/>
      <c r="BA414" s="21"/>
      <c r="BB414" s="21"/>
      <c r="BC414" s="21"/>
      <c r="BD414" s="21"/>
      <c r="BE414" s="21"/>
      <c r="BF414" s="21"/>
      <c r="BG414" s="21"/>
      <c r="BH414" s="21"/>
      <c r="BI414" s="21"/>
    </row>
    <row r="415" spans="1:61" s="21" customFormat="1" ht="17.100000000000001" customHeight="1">
      <c r="A415" s="172"/>
      <c r="B415" s="631"/>
      <c r="C415" s="599"/>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1"/>
      <c r="AG415" s="624"/>
      <c r="AH415" s="625"/>
      <c r="AI415" s="626"/>
      <c r="AJ415" s="172"/>
      <c r="AK415" s="172"/>
    </row>
    <row r="416" spans="1:61" s="21" customFormat="1" ht="17.100000000000001" customHeight="1">
      <c r="A416" s="172"/>
      <c r="B416" s="631"/>
      <c r="C416" s="599"/>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1"/>
      <c r="AG416" s="624"/>
      <c r="AH416" s="625"/>
      <c r="AI416" s="626"/>
      <c r="AJ416" s="172"/>
      <c r="AK416" s="172"/>
    </row>
    <row r="417" spans="1:61" s="21" customFormat="1" ht="17.100000000000001" customHeight="1">
      <c r="A417" s="172"/>
      <c r="B417" s="619" t="s">
        <v>647</v>
      </c>
      <c r="C417" s="588" t="s">
        <v>350</v>
      </c>
      <c r="D417" s="589"/>
      <c r="E417" s="589"/>
      <c r="F417" s="589"/>
      <c r="G417" s="589"/>
      <c r="H417" s="589"/>
      <c r="I417" s="589"/>
      <c r="J417" s="589"/>
      <c r="K417" s="589"/>
      <c r="L417" s="589"/>
      <c r="M417" s="589"/>
      <c r="N417" s="589"/>
      <c r="O417" s="589"/>
      <c r="P417" s="589"/>
      <c r="Q417" s="589"/>
      <c r="R417" s="589"/>
      <c r="S417" s="589"/>
      <c r="T417" s="589"/>
      <c r="U417" s="589"/>
      <c r="V417" s="589"/>
      <c r="W417" s="589"/>
      <c r="X417" s="589"/>
      <c r="Y417" s="589"/>
      <c r="Z417" s="589"/>
      <c r="AA417" s="589"/>
      <c r="AB417" s="589"/>
      <c r="AC417" s="589"/>
      <c r="AD417" s="589"/>
      <c r="AE417" s="589"/>
      <c r="AF417" s="590"/>
      <c r="AG417" s="621"/>
      <c r="AH417" s="622"/>
      <c r="AI417" s="623"/>
      <c r="AJ417" s="172"/>
      <c r="AK417" s="172"/>
    </row>
    <row r="418" spans="1:61" s="21" customFormat="1" ht="17.100000000000001" customHeight="1">
      <c r="A418" s="172"/>
      <c r="B418" s="631"/>
      <c r="C418" s="599"/>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1"/>
      <c r="AG418" s="624"/>
      <c r="AH418" s="625"/>
      <c r="AI418" s="626"/>
      <c r="AJ418" s="172"/>
      <c r="AK418" s="172"/>
    </row>
    <row r="419" spans="1:61" s="33" customFormat="1" ht="17.100000000000001" customHeight="1">
      <c r="A419" s="198"/>
      <c r="B419" s="620"/>
      <c r="C419" s="591"/>
      <c r="D419" s="592"/>
      <c r="E419" s="592"/>
      <c r="F419" s="592"/>
      <c r="G419" s="592"/>
      <c r="H419" s="592"/>
      <c r="I419" s="592"/>
      <c r="J419" s="592"/>
      <c r="K419" s="592"/>
      <c r="L419" s="592"/>
      <c r="M419" s="592"/>
      <c r="N419" s="592"/>
      <c r="O419" s="592"/>
      <c r="P419" s="592"/>
      <c r="Q419" s="592"/>
      <c r="R419" s="592"/>
      <c r="S419" s="592"/>
      <c r="T419" s="592"/>
      <c r="U419" s="592"/>
      <c r="V419" s="592"/>
      <c r="W419" s="592"/>
      <c r="X419" s="592"/>
      <c r="Y419" s="592"/>
      <c r="Z419" s="592"/>
      <c r="AA419" s="592"/>
      <c r="AB419" s="592"/>
      <c r="AC419" s="592"/>
      <c r="AD419" s="592"/>
      <c r="AE419" s="592"/>
      <c r="AF419" s="593"/>
      <c r="AG419" s="627"/>
      <c r="AH419" s="628"/>
      <c r="AI419" s="629"/>
      <c r="AJ419" s="198"/>
      <c r="AK419" s="198"/>
      <c r="AL419" s="21"/>
      <c r="AM419" s="21"/>
      <c r="AN419" s="21"/>
      <c r="AO419" s="21"/>
      <c r="AP419" s="21"/>
      <c r="AQ419" s="21"/>
      <c r="AR419" s="21"/>
      <c r="AS419" s="21"/>
      <c r="AT419" s="21"/>
      <c r="AU419" s="21"/>
      <c r="AV419" s="21"/>
      <c r="AW419" s="21"/>
      <c r="AX419" s="21"/>
      <c r="AY419" s="21"/>
      <c r="AZ419" s="21"/>
      <c r="BA419" s="21"/>
      <c r="BB419" s="21"/>
      <c r="BC419" s="21"/>
      <c r="BD419" s="21"/>
      <c r="BE419" s="21"/>
      <c r="BF419" s="21"/>
      <c r="BG419" s="21"/>
      <c r="BH419" s="21"/>
      <c r="BI419" s="21"/>
    </row>
    <row r="420" spans="1:61" s="21" customFormat="1" ht="17.100000000000001" customHeight="1">
      <c r="A420" s="172"/>
      <c r="B420" s="619" t="s">
        <v>25</v>
      </c>
      <c r="C420" s="588" t="s">
        <v>351</v>
      </c>
      <c r="D420" s="728"/>
      <c r="E420" s="728"/>
      <c r="F420" s="728"/>
      <c r="G420" s="728"/>
      <c r="H420" s="728"/>
      <c r="I420" s="728"/>
      <c r="J420" s="728"/>
      <c r="K420" s="728"/>
      <c r="L420" s="728"/>
      <c r="M420" s="728"/>
      <c r="N420" s="728"/>
      <c r="O420" s="728"/>
      <c r="P420" s="728"/>
      <c r="Q420" s="728"/>
      <c r="R420" s="728"/>
      <c r="S420" s="728"/>
      <c r="T420" s="728"/>
      <c r="U420" s="728"/>
      <c r="V420" s="728"/>
      <c r="W420" s="728"/>
      <c r="X420" s="728"/>
      <c r="Y420" s="728"/>
      <c r="Z420" s="728"/>
      <c r="AA420" s="728"/>
      <c r="AB420" s="728"/>
      <c r="AC420" s="728"/>
      <c r="AD420" s="728"/>
      <c r="AE420" s="728"/>
      <c r="AF420" s="729"/>
      <c r="AG420" s="621"/>
      <c r="AH420" s="622"/>
      <c r="AI420" s="623"/>
      <c r="AJ420" s="172"/>
      <c r="AK420" s="172"/>
    </row>
    <row r="421" spans="1:61" s="21" customFormat="1" ht="17.100000000000001" customHeight="1">
      <c r="A421" s="172"/>
      <c r="B421" s="631"/>
      <c r="C421" s="599"/>
      <c r="D421" s="866"/>
      <c r="E421" s="866"/>
      <c r="F421" s="866"/>
      <c r="G421" s="866"/>
      <c r="H421" s="866"/>
      <c r="I421" s="866"/>
      <c r="J421" s="866"/>
      <c r="K421" s="866"/>
      <c r="L421" s="866"/>
      <c r="M421" s="866"/>
      <c r="N421" s="866"/>
      <c r="O421" s="866"/>
      <c r="P421" s="866"/>
      <c r="Q421" s="866"/>
      <c r="R421" s="866"/>
      <c r="S421" s="866"/>
      <c r="T421" s="866"/>
      <c r="U421" s="866"/>
      <c r="V421" s="866"/>
      <c r="W421" s="866"/>
      <c r="X421" s="866"/>
      <c r="Y421" s="866"/>
      <c r="Z421" s="866"/>
      <c r="AA421" s="866"/>
      <c r="AB421" s="866"/>
      <c r="AC421" s="866"/>
      <c r="AD421" s="866"/>
      <c r="AE421" s="866"/>
      <c r="AF421" s="867"/>
      <c r="AG421" s="624"/>
      <c r="AH421" s="625"/>
      <c r="AI421" s="626"/>
      <c r="AJ421" s="172"/>
      <c r="AK421" s="172"/>
    </row>
    <row r="422" spans="1:61" s="21" customFormat="1" ht="17.100000000000001" customHeight="1">
      <c r="A422" s="172"/>
      <c r="B422" s="620"/>
      <c r="C422" s="736"/>
      <c r="D422" s="737"/>
      <c r="E422" s="737"/>
      <c r="F422" s="737"/>
      <c r="G422" s="737"/>
      <c r="H422" s="737"/>
      <c r="I422" s="737"/>
      <c r="J422" s="737"/>
      <c r="K422" s="737"/>
      <c r="L422" s="737"/>
      <c r="M422" s="737"/>
      <c r="N422" s="737"/>
      <c r="O422" s="737"/>
      <c r="P422" s="737"/>
      <c r="Q422" s="737"/>
      <c r="R422" s="737"/>
      <c r="S422" s="737"/>
      <c r="T422" s="737"/>
      <c r="U422" s="737"/>
      <c r="V422" s="737"/>
      <c r="W422" s="737"/>
      <c r="X422" s="737"/>
      <c r="Y422" s="737"/>
      <c r="Z422" s="737"/>
      <c r="AA422" s="737"/>
      <c r="AB422" s="737"/>
      <c r="AC422" s="737"/>
      <c r="AD422" s="737"/>
      <c r="AE422" s="737"/>
      <c r="AF422" s="738"/>
      <c r="AG422" s="627"/>
      <c r="AH422" s="628"/>
      <c r="AI422" s="629"/>
      <c r="AJ422" s="172"/>
      <c r="AK422" s="172"/>
    </row>
    <row r="423" spans="1:61" s="21" customFormat="1" ht="45" customHeight="1">
      <c r="A423" s="172"/>
      <c r="B423" s="424" t="s">
        <v>27</v>
      </c>
      <c r="C423" s="607" t="s">
        <v>352</v>
      </c>
      <c r="D423" s="646"/>
      <c r="E423" s="646"/>
      <c r="F423" s="646"/>
      <c r="G423" s="646"/>
      <c r="H423" s="646"/>
      <c r="I423" s="646"/>
      <c r="J423" s="646"/>
      <c r="K423" s="646"/>
      <c r="L423" s="646"/>
      <c r="M423" s="646"/>
      <c r="N423" s="646"/>
      <c r="O423" s="646"/>
      <c r="P423" s="646"/>
      <c r="Q423" s="646"/>
      <c r="R423" s="646"/>
      <c r="S423" s="646"/>
      <c r="T423" s="646"/>
      <c r="U423" s="646"/>
      <c r="V423" s="646"/>
      <c r="W423" s="646"/>
      <c r="X423" s="646"/>
      <c r="Y423" s="646"/>
      <c r="Z423" s="646"/>
      <c r="AA423" s="646"/>
      <c r="AB423" s="646"/>
      <c r="AC423" s="646"/>
      <c r="AD423" s="646"/>
      <c r="AE423" s="646"/>
      <c r="AF423" s="647"/>
      <c r="AG423" s="604"/>
      <c r="AH423" s="605"/>
      <c r="AI423" s="606"/>
      <c r="AJ423" s="172"/>
      <c r="AK423" s="172"/>
    </row>
    <row r="424" spans="1:61" s="21" customFormat="1" ht="17.100000000000001" customHeight="1">
      <c r="A424" s="172"/>
      <c r="B424" s="103"/>
      <c r="C424" s="148"/>
      <c r="D424" s="148"/>
      <c r="E424" s="148"/>
      <c r="F424" s="148"/>
      <c r="G424" s="148"/>
      <c r="H424" s="148"/>
      <c r="I424" s="148"/>
      <c r="J424" s="148"/>
      <c r="K424" s="148"/>
      <c r="L424" s="148"/>
      <c r="M424" s="148"/>
      <c r="N424" s="148"/>
      <c r="O424" s="148"/>
      <c r="P424" s="148"/>
      <c r="Q424" s="148"/>
      <c r="R424" s="148"/>
      <c r="S424" s="148"/>
      <c r="T424" s="148"/>
      <c r="U424" s="148"/>
      <c r="V424" s="148"/>
      <c r="W424" s="148"/>
      <c r="X424" s="148"/>
      <c r="Y424" s="148"/>
      <c r="Z424" s="148"/>
      <c r="AA424" s="148"/>
      <c r="AB424" s="148"/>
      <c r="AC424" s="148"/>
      <c r="AD424" s="148"/>
      <c r="AE424" s="148"/>
      <c r="AF424" s="148"/>
      <c r="AG424" s="163"/>
      <c r="AH424" s="163"/>
      <c r="AI424" s="163"/>
      <c r="AJ424" s="172"/>
      <c r="AK424" s="172"/>
    </row>
    <row r="425" spans="1:61" s="422" customFormat="1" ht="17.100000000000001" customHeight="1">
      <c r="A425" s="414" t="s">
        <v>353</v>
      </c>
      <c r="B425" s="163"/>
      <c r="C425" s="164"/>
      <c r="D425" s="164"/>
      <c r="E425" s="164"/>
      <c r="F425" s="164"/>
      <c r="G425" s="164"/>
      <c r="H425" s="164"/>
      <c r="I425" s="164"/>
      <c r="J425" s="164"/>
      <c r="K425" s="164"/>
      <c r="L425" s="421"/>
      <c r="M425" s="421"/>
      <c r="N425" s="421"/>
      <c r="O425" s="421"/>
      <c r="P425" s="421"/>
      <c r="Q425" s="421"/>
      <c r="R425" s="421"/>
      <c r="S425" s="421"/>
      <c r="T425" s="421"/>
      <c r="U425" s="421"/>
      <c r="V425" s="421"/>
      <c r="W425" s="421"/>
      <c r="X425" s="421"/>
      <c r="Y425" s="421"/>
      <c r="Z425" s="421"/>
      <c r="AA425" s="421"/>
      <c r="AB425" s="421"/>
      <c r="AC425" s="421"/>
      <c r="AD425" s="421"/>
      <c r="AE425" s="421"/>
      <c r="AF425" s="421"/>
      <c r="AG425" s="163"/>
      <c r="AH425" s="163"/>
      <c r="AI425" s="163"/>
      <c r="AJ425" s="421"/>
      <c r="AK425" s="421"/>
      <c r="AL425" s="21"/>
      <c r="AM425" s="21"/>
      <c r="AN425" s="21"/>
      <c r="AO425" s="21"/>
      <c r="AP425" s="21"/>
      <c r="AQ425" s="21"/>
      <c r="AR425" s="21"/>
      <c r="AS425" s="21"/>
      <c r="AT425" s="21"/>
      <c r="AU425" s="21"/>
      <c r="AV425" s="21"/>
      <c r="AW425" s="21"/>
      <c r="AX425" s="21"/>
      <c r="AY425" s="21"/>
      <c r="AZ425" s="21"/>
      <c r="BA425" s="21"/>
      <c r="BB425" s="21"/>
      <c r="BC425" s="21"/>
      <c r="BD425" s="21"/>
      <c r="BE425" s="21"/>
      <c r="BF425" s="21"/>
      <c r="BG425" s="21"/>
      <c r="BH425" s="21"/>
      <c r="BI425" s="21"/>
    </row>
    <row r="426" spans="1:61" s="33" customFormat="1" ht="15" customHeight="1">
      <c r="A426" s="198"/>
      <c r="B426" s="619" t="s">
        <v>344</v>
      </c>
      <c r="C426" s="588" t="s">
        <v>354</v>
      </c>
      <c r="D426" s="589"/>
      <c r="E426" s="589"/>
      <c r="F426" s="589"/>
      <c r="G426" s="589"/>
      <c r="H426" s="589"/>
      <c r="I426" s="589"/>
      <c r="J426" s="589"/>
      <c r="K426" s="589"/>
      <c r="L426" s="589"/>
      <c r="M426" s="589"/>
      <c r="N426" s="589"/>
      <c r="O426" s="589"/>
      <c r="P426" s="589"/>
      <c r="Q426" s="589"/>
      <c r="R426" s="589"/>
      <c r="S426" s="589"/>
      <c r="T426" s="589"/>
      <c r="U426" s="589"/>
      <c r="V426" s="589"/>
      <c r="W426" s="589"/>
      <c r="X426" s="589"/>
      <c r="Y426" s="589"/>
      <c r="Z426" s="589"/>
      <c r="AA426" s="589"/>
      <c r="AB426" s="589"/>
      <c r="AC426" s="589"/>
      <c r="AD426" s="589"/>
      <c r="AE426" s="589"/>
      <c r="AF426" s="590"/>
      <c r="AG426" s="621"/>
      <c r="AH426" s="622"/>
      <c r="AI426" s="623"/>
      <c r="AJ426" s="198"/>
      <c r="AK426" s="198"/>
      <c r="AL426" s="21"/>
      <c r="AM426" s="21"/>
      <c r="AN426" s="21"/>
      <c r="AO426" s="21"/>
      <c r="AP426" s="21"/>
      <c r="AQ426" s="21"/>
      <c r="AR426" s="21"/>
      <c r="AS426" s="21"/>
      <c r="AT426" s="21"/>
      <c r="AU426" s="21"/>
      <c r="AV426" s="21"/>
      <c r="AW426" s="21"/>
      <c r="AX426" s="21"/>
      <c r="AY426" s="21"/>
      <c r="AZ426" s="21"/>
      <c r="BA426" s="21"/>
      <c r="BB426" s="21"/>
      <c r="BC426" s="21"/>
      <c r="BD426" s="21"/>
      <c r="BE426" s="21"/>
      <c r="BF426" s="21"/>
      <c r="BG426" s="21"/>
      <c r="BH426" s="21"/>
      <c r="BI426" s="21"/>
    </row>
    <row r="427" spans="1:61" s="21" customFormat="1" ht="15" customHeight="1">
      <c r="A427" s="172"/>
      <c r="B427" s="631"/>
      <c r="C427" s="599"/>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1"/>
      <c r="AG427" s="624"/>
      <c r="AH427" s="625"/>
      <c r="AI427" s="626"/>
      <c r="AJ427" s="172"/>
      <c r="AK427" s="172"/>
    </row>
    <row r="428" spans="1:61" s="21" customFormat="1" ht="15" customHeight="1">
      <c r="A428" s="172"/>
      <c r="B428" s="631"/>
      <c r="C428" s="599"/>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1"/>
      <c r="AG428" s="624"/>
      <c r="AH428" s="625"/>
      <c r="AI428" s="626"/>
      <c r="AJ428" s="172"/>
      <c r="AK428" s="172"/>
    </row>
    <row r="429" spans="1:61" s="21" customFormat="1" ht="15" customHeight="1">
      <c r="A429" s="172"/>
      <c r="B429" s="620"/>
      <c r="C429" s="591"/>
      <c r="D429" s="592"/>
      <c r="E429" s="592"/>
      <c r="F429" s="592"/>
      <c r="G429" s="592"/>
      <c r="H429" s="592"/>
      <c r="I429" s="592"/>
      <c r="J429" s="592"/>
      <c r="K429" s="592"/>
      <c r="L429" s="592"/>
      <c r="M429" s="592"/>
      <c r="N429" s="592"/>
      <c r="O429" s="592"/>
      <c r="P429" s="592"/>
      <c r="Q429" s="592"/>
      <c r="R429" s="592"/>
      <c r="S429" s="592"/>
      <c r="T429" s="592"/>
      <c r="U429" s="592"/>
      <c r="V429" s="592"/>
      <c r="W429" s="592"/>
      <c r="X429" s="592"/>
      <c r="Y429" s="592"/>
      <c r="Z429" s="592"/>
      <c r="AA429" s="592"/>
      <c r="AB429" s="592"/>
      <c r="AC429" s="592"/>
      <c r="AD429" s="592"/>
      <c r="AE429" s="592"/>
      <c r="AF429" s="593"/>
      <c r="AG429" s="627"/>
      <c r="AH429" s="628"/>
      <c r="AI429" s="629"/>
      <c r="AJ429" s="172"/>
      <c r="AK429" s="172"/>
      <c r="AL429" s="422"/>
      <c r="AM429" s="422"/>
      <c r="AN429" s="422"/>
      <c r="AO429" s="422"/>
      <c r="AP429" s="422"/>
      <c r="AQ429" s="422"/>
      <c r="AR429" s="422"/>
      <c r="AS429" s="422"/>
      <c r="AT429" s="422"/>
      <c r="AU429" s="422"/>
      <c r="AV429" s="422"/>
      <c r="AW429" s="422"/>
      <c r="AX429" s="422"/>
      <c r="AY429" s="422"/>
      <c r="AZ429" s="422"/>
      <c r="BA429" s="422"/>
      <c r="BB429" s="422"/>
      <c r="BC429" s="422"/>
      <c r="BD429" s="422"/>
      <c r="BE429" s="422"/>
      <c r="BF429" s="422"/>
      <c r="BG429" s="422"/>
      <c r="BH429" s="422"/>
      <c r="BI429" s="422"/>
    </row>
    <row r="430" spans="1:61" s="21" customFormat="1" ht="15" customHeight="1">
      <c r="A430" s="172"/>
      <c r="B430" s="619" t="s">
        <v>71</v>
      </c>
      <c r="C430" s="588" t="s">
        <v>507</v>
      </c>
      <c r="D430" s="589"/>
      <c r="E430" s="589"/>
      <c r="F430" s="589"/>
      <c r="G430" s="589"/>
      <c r="H430" s="589"/>
      <c r="I430" s="589"/>
      <c r="J430" s="589"/>
      <c r="K430" s="589"/>
      <c r="L430" s="589"/>
      <c r="M430" s="589"/>
      <c r="N430" s="589"/>
      <c r="O430" s="589"/>
      <c r="P430" s="589"/>
      <c r="Q430" s="589"/>
      <c r="R430" s="589"/>
      <c r="S430" s="589"/>
      <c r="T430" s="589"/>
      <c r="U430" s="589"/>
      <c r="V430" s="589"/>
      <c r="W430" s="589"/>
      <c r="X430" s="589"/>
      <c r="Y430" s="589"/>
      <c r="Z430" s="589"/>
      <c r="AA430" s="589"/>
      <c r="AB430" s="589"/>
      <c r="AC430" s="589"/>
      <c r="AD430" s="589"/>
      <c r="AE430" s="589"/>
      <c r="AF430" s="590"/>
      <c r="AG430" s="621"/>
      <c r="AH430" s="622"/>
      <c r="AI430" s="623"/>
      <c r="AJ430" s="172"/>
      <c r="AK430" s="172"/>
      <c r="AL430" s="33"/>
      <c r="AM430" s="33"/>
      <c r="AN430" s="33"/>
      <c r="AO430" s="33"/>
      <c r="AP430" s="33"/>
      <c r="AQ430" s="33"/>
      <c r="AR430" s="33"/>
      <c r="AS430" s="33"/>
      <c r="AT430" s="33"/>
      <c r="AU430" s="33"/>
      <c r="AV430" s="33"/>
      <c r="AW430" s="33"/>
      <c r="AX430" s="33"/>
      <c r="AY430" s="33"/>
      <c r="AZ430" s="33"/>
      <c r="BA430" s="33"/>
      <c r="BB430" s="33"/>
      <c r="BC430" s="33"/>
      <c r="BD430" s="33"/>
      <c r="BE430" s="33"/>
      <c r="BF430" s="33"/>
      <c r="BG430" s="33"/>
      <c r="BH430" s="33"/>
      <c r="BI430" s="33"/>
    </row>
    <row r="431" spans="1:61" s="21" customFormat="1" ht="15" customHeight="1">
      <c r="A431" s="172"/>
      <c r="B431" s="631"/>
      <c r="C431" s="599"/>
      <c r="D431" s="580"/>
      <c r="E431" s="580"/>
      <c r="F431" s="580"/>
      <c r="G431" s="580"/>
      <c r="H431" s="580"/>
      <c r="I431" s="580"/>
      <c r="J431" s="580"/>
      <c r="K431" s="580"/>
      <c r="L431" s="580"/>
      <c r="M431" s="580"/>
      <c r="N431" s="580"/>
      <c r="O431" s="580"/>
      <c r="P431" s="580"/>
      <c r="Q431" s="580"/>
      <c r="R431" s="580"/>
      <c r="S431" s="580"/>
      <c r="T431" s="580"/>
      <c r="U431" s="580"/>
      <c r="V431" s="580"/>
      <c r="W431" s="580"/>
      <c r="X431" s="580"/>
      <c r="Y431" s="580"/>
      <c r="Z431" s="580"/>
      <c r="AA431" s="580"/>
      <c r="AB431" s="580"/>
      <c r="AC431" s="580"/>
      <c r="AD431" s="580"/>
      <c r="AE431" s="580"/>
      <c r="AF431" s="581"/>
      <c r="AG431" s="624"/>
      <c r="AH431" s="625"/>
      <c r="AI431" s="626"/>
      <c r="AJ431" s="172"/>
      <c r="AK431" s="172"/>
    </row>
    <row r="432" spans="1:61" s="21" customFormat="1" ht="15" customHeight="1">
      <c r="A432" s="172"/>
      <c r="B432" s="620"/>
      <c r="C432" s="591"/>
      <c r="D432" s="592"/>
      <c r="E432" s="592"/>
      <c r="F432" s="592"/>
      <c r="G432" s="592"/>
      <c r="H432" s="592"/>
      <c r="I432" s="592"/>
      <c r="J432" s="592"/>
      <c r="K432" s="592"/>
      <c r="L432" s="592"/>
      <c r="M432" s="592"/>
      <c r="N432" s="592"/>
      <c r="O432" s="592"/>
      <c r="P432" s="592"/>
      <c r="Q432" s="592"/>
      <c r="R432" s="592"/>
      <c r="S432" s="592"/>
      <c r="T432" s="592"/>
      <c r="U432" s="592"/>
      <c r="V432" s="592"/>
      <c r="W432" s="592"/>
      <c r="X432" s="592"/>
      <c r="Y432" s="592"/>
      <c r="Z432" s="592"/>
      <c r="AA432" s="592"/>
      <c r="AB432" s="592"/>
      <c r="AC432" s="592"/>
      <c r="AD432" s="592"/>
      <c r="AE432" s="592"/>
      <c r="AF432" s="593"/>
      <c r="AG432" s="627"/>
      <c r="AH432" s="628"/>
      <c r="AI432" s="629"/>
      <c r="AJ432" s="172"/>
      <c r="AK432" s="172"/>
      <c r="AL432" s="422"/>
      <c r="AM432" s="422"/>
      <c r="AN432" s="422"/>
      <c r="AO432" s="422"/>
      <c r="AP432" s="422"/>
      <c r="AQ432" s="422"/>
      <c r="AR432" s="422"/>
      <c r="AS432" s="422"/>
      <c r="AT432" s="422"/>
      <c r="AU432" s="422"/>
      <c r="AV432" s="422"/>
      <c r="AW432" s="422"/>
      <c r="AX432" s="422"/>
      <c r="AY432" s="422"/>
      <c r="AZ432" s="422"/>
      <c r="BA432" s="422"/>
      <c r="BB432" s="422"/>
      <c r="BC432" s="422"/>
      <c r="BD432" s="422"/>
      <c r="BE432" s="422"/>
      <c r="BF432" s="422"/>
      <c r="BG432" s="422"/>
      <c r="BH432" s="422"/>
      <c r="BI432" s="422"/>
    </row>
    <row r="433" spans="1:61" s="21" customFormat="1" ht="17.100000000000001" customHeight="1">
      <c r="A433" s="172"/>
      <c r="B433" s="619" t="s">
        <v>480</v>
      </c>
      <c r="C433" s="588" t="s">
        <v>355</v>
      </c>
      <c r="D433" s="728"/>
      <c r="E433" s="728"/>
      <c r="F433" s="728"/>
      <c r="G433" s="728"/>
      <c r="H433" s="728"/>
      <c r="I433" s="728"/>
      <c r="J433" s="728"/>
      <c r="K433" s="728"/>
      <c r="L433" s="728"/>
      <c r="M433" s="728"/>
      <c r="N433" s="728"/>
      <c r="O433" s="728"/>
      <c r="P433" s="728"/>
      <c r="Q433" s="728"/>
      <c r="R433" s="728"/>
      <c r="S433" s="728"/>
      <c r="T433" s="728"/>
      <c r="U433" s="728"/>
      <c r="V433" s="728"/>
      <c r="W433" s="728"/>
      <c r="X433" s="728"/>
      <c r="Y433" s="728"/>
      <c r="Z433" s="728"/>
      <c r="AA433" s="728"/>
      <c r="AB433" s="728"/>
      <c r="AC433" s="728"/>
      <c r="AD433" s="728"/>
      <c r="AE433" s="728"/>
      <c r="AF433" s="729"/>
      <c r="AG433" s="621"/>
      <c r="AH433" s="622"/>
      <c r="AI433" s="623"/>
      <c r="AJ433" s="172"/>
      <c r="AK433" s="172"/>
      <c r="AL433" s="33"/>
      <c r="AM433" s="33"/>
      <c r="AN433" s="33"/>
      <c r="AO433" s="33"/>
      <c r="AP433" s="33"/>
      <c r="AQ433" s="33"/>
      <c r="AR433" s="33"/>
      <c r="AS433" s="33"/>
      <c r="AT433" s="33"/>
      <c r="AU433" s="33"/>
      <c r="AV433" s="33"/>
      <c r="AW433" s="33"/>
      <c r="AX433" s="33"/>
      <c r="AY433" s="33"/>
      <c r="AZ433" s="33"/>
      <c r="BA433" s="33"/>
      <c r="BB433" s="33"/>
      <c r="BC433" s="33"/>
      <c r="BD433" s="33"/>
      <c r="BE433" s="33"/>
      <c r="BF433" s="33"/>
      <c r="BG433" s="33"/>
      <c r="BH433" s="33"/>
      <c r="BI433" s="33"/>
    </row>
    <row r="434" spans="1:61" s="21" customFormat="1" ht="17.100000000000001" customHeight="1">
      <c r="A434" s="172"/>
      <c r="B434" s="631"/>
      <c r="C434" s="599"/>
      <c r="D434" s="866"/>
      <c r="E434" s="866"/>
      <c r="F434" s="866"/>
      <c r="G434" s="866"/>
      <c r="H434" s="866"/>
      <c r="I434" s="866"/>
      <c r="J434" s="866"/>
      <c r="K434" s="866"/>
      <c r="L434" s="866"/>
      <c r="M434" s="866"/>
      <c r="N434" s="866"/>
      <c r="O434" s="866"/>
      <c r="P434" s="866"/>
      <c r="Q434" s="866"/>
      <c r="R434" s="866"/>
      <c r="S434" s="866"/>
      <c r="T434" s="866"/>
      <c r="U434" s="866"/>
      <c r="V434" s="866"/>
      <c r="W434" s="866"/>
      <c r="X434" s="866"/>
      <c r="Y434" s="866"/>
      <c r="Z434" s="866"/>
      <c r="AA434" s="866"/>
      <c r="AB434" s="866"/>
      <c r="AC434" s="866"/>
      <c r="AD434" s="866"/>
      <c r="AE434" s="866"/>
      <c r="AF434" s="867"/>
      <c r="AG434" s="624"/>
      <c r="AH434" s="625"/>
      <c r="AI434" s="626"/>
      <c r="AJ434" s="172"/>
      <c r="AK434" s="172"/>
    </row>
    <row r="435" spans="1:61" s="21" customFormat="1" ht="17.100000000000001" customHeight="1">
      <c r="A435" s="172"/>
      <c r="B435" s="620"/>
      <c r="C435" s="736"/>
      <c r="D435" s="737"/>
      <c r="E435" s="737"/>
      <c r="F435" s="737"/>
      <c r="G435" s="737"/>
      <c r="H435" s="737"/>
      <c r="I435" s="737"/>
      <c r="J435" s="737"/>
      <c r="K435" s="737"/>
      <c r="L435" s="737"/>
      <c r="M435" s="737"/>
      <c r="N435" s="737"/>
      <c r="O435" s="737"/>
      <c r="P435" s="737"/>
      <c r="Q435" s="737"/>
      <c r="R435" s="737"/>
      <c r="S435" s="737"/>
      <c r="T435" s="737"/>
      <c r="U435" s="737"/>
      <c r="V435" s="737"/>
      <c r="W435" s="737"/>
      <c r="X435" s="737"/>
      <c r="Y435" s="737"/>
      <c r="Z435" s="737"/>
      <c r="AA435" s="737"/>
      <c r="AB435" s="737"/>
      <c r="AC435" s="737"/>
      <c r="AD435" s="737"/>
      <c r="AE435" s="737"/>
      <c r="AF435" s="738"/>
      <c r="AG435" s="627"/>
      <c r="AH435" s="628"/>
      <c r="AI435" s="629"/>
      <c r="AJ435" s="172"/>
      <c r="AK435" s="172"/>
    </row>
    <row r="436" spans="1:61" s="33" customFormat="1" ht="15.75" customHeight="1">
      <c r="A436" s="198"/>
      <c r="B436" s="198"/>
      <c r="C436" s="198"/>
      <c r="D436" s="198"/>
      <c r="E436" s="198"/>
      <c r="F436" s="198"/>
      <c r="G436" s="198"/>
      <c r="H436" s="198"/>
      <c r="I436" s="198"/>
      <c r="J436" s="198"/>
      <c r="K436" s="198"/>
      <c r="L436" s="198"/>
      <c r="M436" s="198"/>
      <c r="N436" s="198"/>
      <c r="O436" s="198"/>
      <c r="P436" s="198"/>
      <c r="Q436" s="198"/>
      <c r="R436" s="198"/>
      <c r="S436" s="198"/>
      <c r="T436" s="198"/>
      <c r="U436" s="198"/>
      <c r="V436" s="198"/>
      <c r="W436" s="198"/>
      <c r="X436" s="198"/>
      <c r="Y436" s="198"/>
      <c r="Z436" s="198"/>
      <c r="AA436" s="198"/>
      <c r="AB436" s="198"/>
      <c r="AC436" s="198"/>
      <c r="AD436" s="198"/>
      <c r="AE436" s="198"/>
      <c r="AF436" s="198"/>
      <c r="AG436" s="163"/>
      <c r="AH436" s="163"/>
      <c r="AI436" s="163"/>
      <c r="AJ436" s="198"/>
      <c r="AK436" s="198"/>
      <c r="AL436" s="21"/>
      <c r="AM436" s="21"/>
      <c r="AN436" s="21"/>
      <c r="AO436" s="21"/>
      <c r="AP436" s="21"/>
      <c r="AQ436" s="21"/>
      <c r="AR436" s="21"/>
      <c r="AS436" s="21"/>
      <c r="AT436" s="21"/>
      <c r="AU436" s="21"/>
      <c r="AV436" s="21"/>
      <c r="AW436" s="21"/>
      <c r="AX436" s="21"/>
      <c r="AY436" s="21"/>
      <c r="AZ436" s="21"/>
      <c r="BA436" s="21"/>
      <c r="BB436" s="21"/>
      <c r="BC436" s="21"/>
      <c r="BD436" s="21"/>
      <c r="BE436" s="21"/>
      <c r="BF436" s="21"/>
      <c r="BG436" s="21"/>
      <c r="BH436" s="21"/>
      <c r="BI436" s="21"/>
    </row>
    <row r="437" spans="1:61" s="422" customFormat="1" ht="17.100000000000001" customHeight="1">
      <c r="A437" s="414" t="s">
        <v>356</v>
      </c>
      <c r="B437" s="163"/>
      <c r="C437" s="164"/>
      <c r="D437" s="164"/>
      <c r="E437" s="164"/>
      <c r="F437" s="164"/>
      <c r="G437" s="164"/>
      <c r="H437" s="164"/>
      <c r="I437" s="164"/>
      <c r="J437" s="164"/>
      <c r="K437" s="164"/>
      <c r="L437" s="421"/>
      <c r="M437" s="421"/>
      <c r="N437" s="421"/>
      <c r="O437" s="421"/>
      <c r="P437" s="421"/>
      <c r="Q437" s="421"/>
      <c r="R437" s="421"/>
      <c r="S437" s="421"/>
      <c r="T437" s="421"/>
      <c r="U437" s="421"/>
      <c r="V437" s="421"/>
      <c r="W437" s="421"/>
      <c r="X437" s="421"/>
      <c r="Y437" s="421"/>
      <c r="Z437" s="421"/>
      <c r="AA437" s="421"/>
      <c r="AB437" s="421"/>
      <c r="AC437" s="421"/>
      <c r="AD437" s="421"/>
      <c r="AE437" s="421"/>
      <c r="AF437" s="421"/>
      <c r="AG437" s="163"/>
      <c r="AH437" s="163"/>
      <c r="AI437" s="163"/>
      <c r="AJ437" s="421"/>
      <c r="AK437" s="421"/>
      <c r="AL437" s="21"/>
      <c r="AM437" s="21"/>
      <c r="AN437" s="21"/>
      <c r="AO437" s="21"/>
      <c r="AP437" s="21"/>
      <c r="AQ437" s="21"/>
      <c r="AR437" s="21"/>
      <c r="AS437" s="21"/>
      <c r="AT437" s="21"/>
      <c r="AU437" s="21"/>
      <c r="AV437" s="21"/>
      <c r="AW437" s="21"/>
      <c r="AX437" s="21"/>
      <c r="AY437" s="21"/>
      <c r="AZ437" s="21"/>
      <c r="BA437" s="21"/>
      <c r="BB437" s="21"/>
      <c r="BC437" s="21"/>
      <c r="BD437" s="21"/>
      <c r="BE437" s="21"/>
      <c r="BF437" s="21"/>
      <c r="BG437" s="21"/>
      <c r="BH437" s="21"/>
      <c r="BI437" s="21"/>
    </row>
    <row r="438" spans="1:61" s="33" customFormat="1" ht="37.5" customHeight="1">
      <c r="A438" s="198"/>
      <c r="B438" s="401" t="s">
        <v>344</v>
      </c>
      <c r="C438" s="588" t="s">
        <v>357</v>
      </c>
      <c r="D438" s="589"/>
      <c r="E438" s="589"/>
      <c r="F438" s="589"/>
      <c r="G438" s="589"/>
      <c r="H438" s="589"/>
      <c r="I438" s="589"/>
      <c r="J438" s="589"/>
      <c r="K438" s="589"/>
      <c r="L438" s="589"/>
      <c r="M438" s="589"/>
      <c r="N438" s="589"/>
      <c r="O438" s="589"/>
      <c r="P438" s="589"/>
      <c r="Q438" s="589"/>
      <c r="R438" s="589"/>
      <c r="S438" s="589"/>
      <c r="T438" s="589"/>
      <c r="U438" s="589"/>
      <c r="V438" s="589"/>
      <c r="W438" s="589"/>
      <c r="X438" s="589"/>
      <c r="Y438" s="589"/>
      <c r="Z438" s="589"/>
      <c r="AA438" s="589"/>
      <c r="AB438" s="589"/>
      <c r="AC438" s="589"/>
      <c r="AD438" s="589"/>
      <c r="AE438" s="589"/>
      <c r="AF438" s="590"/>
      <c r="AG438" s="621"/>
      <c r="AH438" s="622"/>
      <c r="AI438" s="623"/>
      <c r="AJ438" s="198"/>
      <c r="AK438" s="198"/>
      <c r="AL438" s="21"/>
      <c r="AM438" s="21"/>
      <c r="AN438" s="21"/>
      <c r="AO438" s="21"/>
      <c r="AP438" s="21"/>
      <c r="AQ438" s="21"/>
      <c r="AR438" s="21"/>
      <c r="AS438" s="21"/>
      <c r="AT438" s="21"/>
      <c r="AU438" s="21"/>
      <c r="AV438" s="21"/>
      <c r="AW438" s="21"/>
      <c r="AX438" s="21"/>
      <c r="AY438" s="21"/>
      <c r="AZ438" s="21"/>
      <c r="BA438" s="21"/>
      <c r="BB438" s="21"/>
      <c r="BC438" s="21"/>
      <c r="BD438" s="21"/>
      <c r="BE438" s="21"/>
      <c r="BF438" s="21"/>
      <c r="BG438" s="21"/>
      <c r="BH438" s="21"/>
      <c r="BI438" s="21"/>
    </row>
    <row r="439" spans="1:61" s="21" customFormat="1" ht="38.25" customHeight="1">
      <c r="A439" s="172"/>
      <c r="B439" s="424" t="s">
        <v>345</v>
      </c>
      <c r="C439" s="607" t="s">
        <v>451</v>
      </c>
      <c r="D439" s="608"/>
      <c r="E439" s="608"/>
      <c r="F439" s="608"/>
      <c r="G439" s="608"/>
      <c r="H439" s="608"/>
      <c r="I439" s="608"/>
      <c r="J439" s="608"/>
      <c r="K439" s="608"/>
      <c r="L439" s="608"/>
      <c r="M439" s="608"/>
      <c r="N439" s="608"/>
      <c r="O439" s="608"/>
      <c r="P439" s="608"/>
      <c r="Q439" s="608"/>
      <c r="R439" s="608"/>
      <c r="S439" s="608"/>
      <c r="T439" s="608"/>
      <c r="U439" s="608"/>
      <c r="V439" s="608"/>
      <c r="W439" s="608"/>
      <c r="X439" s="608"/>
      <c r="Y439" s="608"/>
      <c r="Z439" s="608"/>
      <c r="AA439" s="608"/>
      <c r="AB439" s="608"/>
      <c r="AC439" s="608"/>
      <c r="AD439" s="608"/>
      <c r="AE439" s="608"/>
      <c r="AF439" s="609"/>
      <c r="AG439" s="604"/>
      <c r="AH439" s="605"/>
      <c r="AI439" s="606"/>
      <c r="AJ439" s="172"/>
      <c r="AK439" s="172"/>
    </row>
    <row r="440" spans="1:61" s="33" customFormat="1" ht="17.100000000000001" customHeight="1">
      <c r="A440" s="198"/>
      <c r="B440" s="198"/>
      <c r="C440" s="198"/>
      <c r="D440" s="198"/>
      <c r="E440" s="198"/>
      <c r="F440" s="198"/>
      <c r="G440" s="198"/>
      <c r="H440" s="198"/>
      <c r="I440" s="198"/>
      <c r="J440" s="198"/>
      <c r="K440" s="198"/>
      <c r="L440" s="198"/>
      <c r="M440" s="198"/>
      <c r="N440" s="198"/>
      <c r="O440" s="198"/>
      <c r="P440" s="198"/>
      <c r="Q440" s="198"/>
      <c r="R440" s="198"/>
      <c r="S440" s="198"/>
      <c r="T440" s="198"/>
      <c r="U440" s="198"/>
      <c r="V440" s="198"/>
      <c r="W440" s="198"/>
      <c r="X440" s="198"/>
      <c r="Y440" s="198"/>
      <c r="Z440" s="198"/>
      <c r="AA440" s="198"/>
      <c r="AB440" s="198"/>
      <c r="AC440" s="198"/>
      <c r="AD440" s="198"/>
      <c r="AE440" s="198"/>
      <c r="AF440" s="198"/>
      <c r="AG440" s="163"/>
      <c r="AH440" s="163"/>
      <c r="AI440" s="163"/>
      <c r="AJ440" s="198"/>
      <c r="AK440" s="198"/>
      <c r="AL440" s="21"/>
      <c r="AM440" s="21"/>
      <c r="AN440" s="21"/>
      <c r="AO440" s="21"/>
      <c r="AP440" s="21"/>
      <c r="AQ440" s="21"/>
      <c r="AR440" s="21"/>
      <c r="AS440" s="21"/>
      <c r="AT440" s="21"/>
      <c r="AU440" s="21"/>
      <c r="AV440" s="21"/>
      <c r="AW440" s="21"/>
      <c r="AX440" s="21"/>
      <c r="AY440" s="21"/>
      <c r="AZ440" s="21"/>
      <c r="BA440" s="21"/>
      <c r="BB440" s="21"/>
      <c r="BC440" s="21"/>
      <c r="BD440" s="21"/>
      <c r="BE440" s="21"/>
      <c r="BF440" s="21"/>
      <c r="BG440" s="21"/>
      <c r="BH440" s="21"/>
      <c r="BI440" s="21"/>
    </row>
    <row r="441" spans="1:61" s="422" customFormat="1" ht="17.100000000000001" customHeight="1">
      <c r="A441" s="414" t="s">
        <v>358</v>
      </c>
      <c r="B441" s="163"/>
      <c r="C441" s="164"/>
      <c r="D441" s="164"/>
      <c r="E441" s="164"/>
      <c r="F441" s="164"/>
      <c r="G441" s="164"/>
      <c r="H441" s="164"/>
      <c r="I441" s="164"/>
      <c r="J441" s="164"/>
      <c r="K441" s="164"/>
      <c r="L441" s="421"/>
      <c r="M441" s="421"/>
      <c r="N441" s="421"/>
      <c r="O441" s="421"/>
      <c r="P441" s="421"/>
      <c r="Q441" s="421"/>
      <c r="R441" s="421"/>
      <c r="S441" s="421"/>
      <c r="T441" s="421"/>
      <c r="U441" s="421"/>
      <c r="V441" s="421"/>
      <c r="W441" s="421"/>
      <c r="X441" s="421"/>
      <c r="Y441" s="421"/>
      <c r="Z441" s="421"/>
      <c r="AA441" s="421"/>
      <c r="AB441" s="421"/>
      <c r="AC441" s="421"/>
      <c r="AD441" s="421"/>
      <c r="AE441" s="421"/>
      <c r="AF441" s="421"/>
      <c r="AG441" s="163"/>
      <c r="AH441" s="163"/>
      <c r="AI441" s="163"/>
      <c r="AJ441" s="421"/>
      <c r="AK441" s="421"/>
      <c r="AL441" s="21"/>
      <c r="AM441" s="21"/>
      <c r="AN441" s="21"/>
      <c r="AO441" s="21"/>
      <c r="AP441" s="21"/>
      <c r="AQ441" s="21"/>
      <c r="AR441" s="21"/>
      <c r="AS441" s="21"/>
      <c r="AT441" s="21"/>
      <c r="AU441" s="21"/>
      <c r="AV441" s="21"/>
      <c r="AW441" s="21"/>
      <c r="AX441" s="21"/>
      <c r="AY441" s="21"/>
      <c r="AZ441" s="21"/>
      <c r="BA441" s="21"/>
      <c r="BB441" s="21"/>
      <c r="BC441" s="21"/>
      <c r="BD441" s="21"/>
      <c r="BE441" s="21"/>
      <c r="BF441" s="21"/>
      <c r="BG441" s="21"/>
      <c r="BH441" s="21"/>
      <c r="BI441" s="21"/>
    </row>
    <row r="442" spans="1:61" s="33" customFormat="1" ht="37.5" customHeight="1">
      <c r="A442" s="198"/>
      <c r="B442" s="401" t="s">
        <v>344</v>
      </c>
      <c r="C442" s="588" t="s">
        <v>359</v>
      </c>
      <c r="D442" s="589"/>
      <c r="E442" s="589"/>
      <c r="F442" s="589"/>
      <c r="G442" s="589"/>
      <c r="H442" s="589"/>
      <c r="I442" s="589"/>
      <c r="J442" s="589"/>
      <c r="K442" s="589"/>
      <c r="L442" s="589"/>
      <c r="M442" s="589"/>
      <c r="N442" s="589"/>
      <c r="O442" s="589"/>
      <c r="P442" s="589"/>
      <c r="Q442" s="589"/>
      <c r="R442" s="589"/>
      <c r="S442" s="589"/>
      <c r="T442" s="589"/>
      <c r="U442" s="589"/>
      <c r="V442" s="589"/>
      <c r="W442" s="589"/>
      <c r="X442" s="589"/>
      <c r="Y442" s="589"/>
      <c r="Z442" s="589"/>
      <c r="AA442" s="589"/>
      <c r="AB442" s="589"/>
      <c r="AC442" s="589"/>
      <c r="AD442" s="589"/>
      <c r="AE442" s="589"/>
      <c r="AF442" s="590"/>
      <c r="AG442" s="621"/>
      <c r="AH442" s="622"/>
      <c r="AI442" s="623"/>
      <c r="AJ442" s="198"/>
      <c r="AK442" s="198"/>
      <c r="AL442" s="422"/>
      <c r="AM442" s="422"/>
      <c r="AN442" s="422"/>
      <c r="AO442" s="422"/>
      <c r="AP442" s="422"/>
      <c r="AQ442" s="422"/>
      <c r="AR442" s="422"/>
      <c r="AS442" s="422"/>
      <c r="AT442" s="422"/>
      <c r="AU442" s="422"/>
      <c r="AV442" s="422"/>
      <c r="AW442" s="422"/>
      <c r="AX442" s="422"/>
      <c r="AY442" s="422"/>
      <c r="AZ442" s="422"/>
      <c r="BA442" s="422"/>
      <c r="BB442" s="422"/>
      <c r="BC442" s="422"/>
      <c r="BD442" s="422"/>
      <c r="BE442" s="422"/>
      <c r="BF442" s="422"/>
      <c r="BG442" s="422"/>
      <c r="BH442" s="422"/>
      <c r="BI442" s="422"/>
    </row>
    <row r="443" spans="1:61" s="21" customFormat="1" ht="37.5" customHeight="1">
      <c r="A443" s="172"/>
      <c r="B443" s="401" t="s">
        <v>345</v>
      </c>
      <c r="C443" s="588" t="s">
        <v>360</v>
      </c>
      <c r="D443" s="589"/>
      <c r="E443" s="589"/>
      <c r="F443" s="589"/>
      <c r="G443" s="589"/>
      <c r="H443" s="589"/>
      <c r="I443" s="589"/>
      <c r="J443" s="589"/>
      <c r="K443" s="589"/>
      <c r="L443" s="589"/>
      <c r="M443" s="589"/>
      <c r="N443" s="589"/>
      <c r="O443" s="589"/>
      <c r="P443" s="589"/>
      <c r="Q443" s="589"/>
      <c r="R443" s="589"/>
      <c r="S443" s="589"/>
      <c r="T443" s="589"/>
      <c r="U443" s="589"/>
      <c r="V443" s="589"/>
      <c r="W443" s="589"/>
      <c r="X443" s="589"/>
      <c r="Y443" s="589"/>
      <c r="Z443" s="589"/>
      <c r="AA443" s="589"/>
      <c r="AB443" s="589"/>
      <c r="AC443" s="589"/>
      <c r="AD443" s="589"/>
      <c r="AE443" s="589"/>
      <c r="AF443" s="590"/>
      <c r="AG443" s="621"/>
      <c r="AH443" s="622"/>
      <c r="AI443" s="623"/>
      <c r="AJ443" s="172"/>
      <c r="AK443" s="172"/>
      <c r="AL443" s="33"/>
      <c r="AM443" s="33"/>
      <c r="AN443" s="33"/>
      <c r="AO443" s="33"/>
      <c r="AP443" s="33"/>
      <c r="AQ443" s="33"/>
      <c r="AR443" s="33"/>
      <c r="AS443" s="33"/>
      <c r="AT443" s="33"/>
      <c r="AU443" s="33"/>
      <c r="AV443" s="33"/>
      <c r="AW443" s="33"/>
      <c r="AX443" s="33"/>
      <c r="AY443" s="33"/>
      <c r="AZ443" s="33"/>
      <c r="BA443" s="33"/>
      <c r="BB443" s="33"/>
      <c r="BC443" s="33"/>
      <c r="BD443" s="33"/>
      <c r="BE443" s="33"/>
      <c r="BF443" s="33"/>
      <c r="BG443" s="33"/>
      <c r="BH443" s="33"/>
      <c r="BI443" s="33"/>
    </row>
    <row r="444" spans="1:61" s="21" customFormat="1" ht="37.5" customHeight="1">
      <c r="A444" s="172"/>
      <c r="B444" s="401" t="s">
        <v>294</v>
      </c>
      <c r="C444" s="588" t="s">
        <v>361</v>
      </c>
      <c r="D444" s="728"/>
      <c r="E444" s="728"/>
      <c r="F444" s="728"/>
      <c r="G444" s="728"/>
      <c r="H444" s="728"/>
      <c r="I444" s="728"/>
      <c r="J444" s="728"/>
      <c r="K444" s="728"/>
      <c r="L444" s="728"/>
      <c r="M444" s="728"/>
      <c r="N444" s="728"/>
      <c r="O444" s="728"/>
      <c r="P444" s="728"/>
      <c r="Q444" s="728"/>
      <c r="R444" s="728"/>
      <c r="S444" s="728"/>
      <c r="T444" s="728"/>
      <c r="U444" s="728"/>
      <c r="V444" s="728"/>
      <c r="W444" s="728"/>
      <c r="X444" s="728"/>
      <c r="Y444" s="728"/>
      <c r="Z444" s="728"/>
      <c r="AA444" s="728"/>
      <c r="AB444" s="728"/>
      <c r="AC444" s="728"/>
      <c r="AD444" s="728"/>
      <c r="AE444" s="728"/>
      <c r="AF444" s="729"/>
      <c r="AG444" s="621"/>
      <c r="AH444" s="622"/>
      <c r="AI444" s="623"/>
      <c r="AJ444" s="172"/>
      <c r="AK444" s="172"/>
    </row>
    <row r="445" spans="1:61" s="21" customFormat="1" ht="37.5" customHeight="1">
      <c r="A445" s="172"/>
      <c r="B445" s="401" t="s">
        <v>385</v>
      </c>
      <c r="C445" s="588" t="s">
        <v>362</v>
      </c>
      <c r="D445" s="728"/>
      <c r="E445" s="728"/>
      <c r="F445" s="728"/>
      <c r="G445" s="728"/>
      <c r="H445" s="728"/>
      <c r="I445" s="728"/>
      <c r="J445" s="728"/>
      <c r="K445" s="728"/>
      <c r="L445" s="728"/>
      <c r="M445" s="728"/>
      <c r="N445" s="728"/>
      <c r="O445" s="728"/>
      <c r="P445" s="728"/>
      <c r="Q445" s="728"/>
      <c r="R445" s="728"/>
      <c r="S445" s="728"/>
      <c r="T445" s="728"/>
      <c r="U445" s="728"/>
      <c r="V445" s="728"/>
      <c r="W445" s="728"/>
      <c r="X445" s="728"/>
      <c r="Y445" s="728"/>
      <c r="Z445" s="728"/>
      <c r="AA445" s="728"/>
      <c r="AB445" s="728"/>
      <c r="AC445" s="728"/>
      <c r="AD445" s="728"/>
      <c r="AE445" s="728"/>
      <c r="AF445" s="729"/>
      <c r="AG445" s="621"/>
      <c r="AH445" s="622"/>
      <c r="AI445" s="623"/>
      <c r="AJ445" s="172"/>
      <c r="AK445" s="172"/>
    </row>
    <row r="446" spans="1:61" s="21" customFormat="1" ht="37.5" customHeight="1">
      <c r="A446" s="172"/>
      <c r="B446" s="424" t="s">
        <v>363</v>
      </c>
      <c r="C446" s="607" t="s">
        <v>364</v>
      </c>
      <c r="D446" s="646"/>
      <c r="E446" s="646"/>
      <c r="F446" s="646"/>
      <c r="G446" s="646"/>
      <c r="H446" s="646"/>
      <c r="I446" s="646"/>
      <c r="J446" s="646"/>
      <c r="K446" s="646"/>
      <c r="L446" s="646"/>
      <c r="M446" s="646"/>
      <c r="N446" s="646"/>
      <c r="O446" s="646"/>
      <c r="P446" s="646"/>
      <c r="Q446" s="646"/>
      <c r="R446" s="646"/>
      <c r="S446" s="646"/>
      <c r="T446" s="646"/>
      <c r="U446" s="646"/>
      <c r="V446" s="646"/>
      <c r="W446" s="646"/>
      <c r="X446" s="646"/>
      <c r="Y446" s="646"/>
      <c r="Z446" s="646"/>
      <c r="AA446" s="646"/>
      <c r="AB446" s="646"/>
      <c r="AC446" s="646"/>
      <c r="AD446" s="646"/>
      <c r="AE446" s="646"/>
      <c r="AF446" s="647"/>
      <c r="AG446" s="604"/>
      <c r="AH446" s="605"/>
      <c r="AI446" s="606"/>
      <c r="AJ446" s="172"/>
      <c r="AK446" s="172"/>
    </row>
    <row r="447" spans="1:61" s="21" customFormat="1" ht="36.75" customHeight="1">
      <c r="A447" s="172"/>
      <c r="B447" s="424" t="s">
        <v>27</v>
      </c>
      <c r="C447" s="607" t="s">
        <v>624</v>
      </c>
      <c r="D447" s="646"/>
      <c r="E447" s="646"/>
      <c r="F447" s="646"/>
      <c r="G447" s="646"/>
      <c r="H447" s="646"/>
      <c r="I447" s="646"/>
      <c r="J447" s="646"/>
      <c r="K447" s="646"/>
      <c r="L447" s="646"/>
      <c r="M447" s="646"/>
      <c r="N447" s="646"/>
      <c r="O447" s="646"/>
      <c r="P447" s="646"/>
      <c r="Q447" s="646"/>
      <c r="R447" s="646"/>
      <c r="S447" s="646"/>
      <c r="T447" s="646"/>
      <c r="U447" s="646"/>
      <c r="V447" s="646"/>
      <c r="W447" s="646"/>
      <c r="X447" s="646"/>
      <c r="Y447" s="646"/>
      <c r="Z447" s="646"/>
      <c r="AA447" s="646"/>
      <c r="AB447" s="646"/>
      <c r="AC447" s="646"/>
      <c r="AD447" s="646"/>
      <c r="AE447" s="646"/>
      <c r="AF447" s="647"/>
      <c r="AG447" s="604"/>
      <c r="AH447" s="605"/>
      <c r="AI447" s="606"/>
      <c r="AJ447" s="172"/>
      <c r="AK447" s="172"/>
      <c r="AL447" s="33"/>
      <c r="AM447" s="33"/>
      <c r="AN447" s="33"/>
      <c r="AO447" s="33"/>
      <c r="AP447" s="33"/>
      <c r="AQ447" s="33"/>
      <c r="AR447" s="33"/>
      <c r="AS447" s="33"/>
      <c r="AT447" s="33"/>
      <c r="AU447" s="33"/>
      <c r="AV447" s="33"/>
      <c r="AW447" s="33"/>
      <c r="AX447" s="33"/>
      <c r="AY447" s="33"/>
      <c r="AZ447" s="33"/>
      <c r="BA447" s="33"/>
      <c r="BB447" s="33"/>
      <c r="BC447" s="33"/>
      <c r="BD447" s="33"/>
      <c r="BE447" s="33"/>
      <c r="BF447" s="33"/>
      <c r="BG447" s="33"/>
      <c r="BH447" s="33"/>
      <c r="BI447" s="33"/>
    </row>
    <row r="448" spans="1:61" s="21" customFormat="1" ht="17.100000000000001" customHeight="1">
      <c r="A448" s="172"/>
      <c r="B448" s="103"/>
      <c r="C448" s="148"/>
      <c r="D448" s="148"/>
      <c r="E448" s="148"/>
      <c r="F448" s="148"/>
      <c r="G448" s="148"/>
      <c r="H448" s="148"/>
      <c r="I448" s="148"/>
      <c r="J448" s="148"/>
      <c r="K448" s="148"/>
      <c r="L448" s="148"/>
      <c r="M448" s="148"/>
      <c r="N448" s="148"/>
      <c r="O448" s="148"/>
      <c r="P448" s="148"/>
      <c r="Q448" s="148"/>
      <c r="R448" s="148"/>
      <c r="S448" s="148"/>
      <c r="T448" s="148"/>
      <c r="U448" s="148"/>
      <c r="V448" s="148"/>
      <c r="W448" s="148"/>
      <c r="X448" s="148"/>
      <c r="Y448" s="148"/>
      <c r="Z448" s="148"/>
      <c r="AA448" s="148"/>
      <c r="AB448" s="148"/>
      <c r="AC448" s="148"/>
      <c r="AD448" s="148"/>
      <c r="AE448" s="148"/>
      <c r="AF448" s="148"/>
      <c r="AG448" s="163"/>
      <c r="AH448" s="163"/>
      <c r="AI448" s="163"/>
      <c r="AJ448" s="172"/>
      <c r="AK448" s="172"/>
      <c r="AL448" s="33"/>
      <c r="AM448" s="33"/>
      <c r="AN448" s="33"/>
      <c r="AO448" s="33"/>
      <c r="AP448" s="33"/>
      <c r="AQ448" s="33"/>
      <c r="AR448" s="33"/>
      <c r="AS448" s="33"/>
      <c r="AT448" s="33"/>
      <c r="AU448" s="33"/>
      <c r="AV448" s="33"/>
      <c r="AW448" s="33"/>
      <c r="AX448" s="33"/>
      <c r="AY448" s="33"/>
      <c r="AZ448" s="33"/>
      <c r="BA448" s="33"/>
      <c r="BB448" s="33"/>
      <c r="BC448" s="33"/>
      <c r="BD448" s="33"/>
      <c r="BE448" s="33"/>
      <c r="BF448" s="33"/>
      <c r="BG448" s="33"/>
      <c r="BH448" s="33"/>
      <c r="BI448" s="33"/>
    </row>
    <row r="449" spans="1:61" s="422" customFormat="1" ht="17.100000000000001" customHeight="1">
      <c r="A449" s="414" t="s">
        <v>365</v>
      </c>
      <c r="B449" s="163"/>
      <c r="C449" s="164"/>
      <c r="D449" s="164"/>
      <c r="E449" s="164"/>
      <c r="F449" s="164"/>
      <c r="G449" s="164"/>
      <c r="H449" s="164"/>
      <c r="I449" s="164"/>
      <c r="J449" s="164"/>
      <c r="K449" s="164"/>
      <c r="L449" s="421"/>
      <c r="M449" s="421"/>
      <c r="N449" s="421"/>
      <c r="O449" s="421"/>
      <c r="P449" s="421"/>
      <c r="Q449" s="421"/>
      <c r="R449" s="421"/>
      <c r="S449" s="421"/>
      <c r="T449" s="421"/>
      <c r="U449" s="421"/>
      <c r="V449" s="421"/>
      <c r="W449" s="421"/>
      <c r="X449" s="421"/>
      <c r="Y449" s="421"/>
      <c r="Z449" s="421"/>
      <c r="AA449" s="421"/>
      <c r="AB449" s="421"/>
      <c r="AC449" s="421"/>
      <c r="AD449" s="421"/>
      <c r="AE449" s="421"/>
      <c r="AF449" s="421"/>
      <c r="AG449" s="163"/>
      <c r="AH449" s="163"/>
      <c r="AI449" s="163"/>
      <c r="AJ449" s="421"/>
      <c r="AK449" s="421"/>
      <c r="AL449" s="21"/>
      <c r="AM449" s="21"/>
      <c r="AN449" s="21"/>
      <c r="AO449" s="21"/>
      <c r="AP449" s="21"/>
      <c r="AQ449" s="21"/>
      <c r="AR449" s="21"/>
      <c r="AS449" s="21"/>
      <c r="AT449" s="21"/>
      <c r="AU449" s="21"/>
      <c r="AV449" s="21"/>
      <c r="AW449" s="21"/>
      <c r="AX449" s="21"/>
      <c r="AY449" s="21"/>
      <c r="AZ449" s="21"/>
      <c r="BA449" s="21"/>
      <c r="BB449" s="21"/>
      <c r="BC449" s="21"/>
      <c r="BD449" s="21"/>
      <c r="BE449" s="21"/>
      <c r="BF449" s="21"/>
      <c r="BG449" s="21"/>
      <c r="BH449" s="21"/>
      <c r="BI449" s="21"/>
    </row>
    <row r="450" spans="1:61" s="33" customFormat="1" ht="37.5" customHeight="1">
      <c r="A450" s="198"/>
      <c r="B450" s="401" t="s">
        <v>344</v>
      </c>
      <c r="C450" s="588" t="s">
        <v>366</v>
      </c>
      <c r="D450" s="589"/>
      <c r="E450" s="589"/>
      <c r="F450" s="589"/>
      <c r="G450" s="589"/>
      <c r="H450" s="589"/>
      <c r="I450" s="589"/>
      <c r="J450" s="589"/>
      <c r="K450" s="589"/>
      <c r="L450" s="589"/>
      <c r="M450" s="589"/>
      <c r="N450" s="589"/>
      <c r="O450" s="589"/>
      <c r="P450" s="589"/>
      <c r="Q450" s="589"/>
      <c r="R450" s="589"/>
      <c r="S450" s="589"/>
      <c r="T450" s="589"/>
      <c r="U450" s="589"/>
      <c r="V450" s="589"/>
      <c r="W450" s="589"/>
      <c r="X450" s="589"/>
      <c r="Y450" s="589"/>
      <c r="Z450" s="589"/>
      <c r="AA450" s="589"/>
      <c r="AB450" s="589"/>
      <c r="AC450" s="589"/>
      <c r="AD450" s="589"/>
      <c r="AE450" s="589"/>
      <c r="AF450" s="590"/>
      <c r="AG450" s="621"/>
      <c r="AH450" s="622"/>
      <c r="AI450" s="623"/>
      <c r="AJ450" s="198"/>
      <c r="AK450" s="198"/>
      <c r="AL450" s="21"/>
      <c r="AM450" s="21"/>
      <c r="AN450" s="21"/>
      <c r="AO450" s="21"/>
      <c r="AP450" s="21"/>
      <c r="AQ450" s="21"/>
      <c r="AR450" s="21"/>
      <c r="AS450" s="21"/>
      <c r="AT450" s="21"/>
      <c r="AU450" s="21"/>
      <c r="AV450" s="21"/>
      <c r="AW450" s="21"/>
      <c r="AX450" s="21"/>
      <c r="AY450" s="21"/>
      <c r="AZ450" s="21"/>
      <c r="BA450" s="21"/>
      <c r="BB450" s="21"/>
      <c r="BC450" s="21"/>
      <c r="BD450" s="21"/>
      <c r="BE450" s="21"/>
      <c r="BF450" s="21"/>
      <c r="BG450" s="21"/>
      <c r="BH450" s="21"/>
      <c r="BI450" s="21"/>
    </row>
    <row r="451" spans="1:61" s="21" customFormat="1" ht="17.100000000000001" customHeight="1">
      <c r="A451" s="172"/>
      <c r="B451" s="619" t="s">
        <v>345</v>
      </c>
      <c r="C451" s="588" t="s">
        <v>367</v>
      </c>
      <c r="D451" s="589"/>
      <c r="E451" s="589"/>
      <c r="F451" s="589"/>
      <c r="G451" s="589"/>
      <c r="H451" s="589"/>
      <c r="I451" s="589"/>
      <c r="J451" s="589"/>
      <c r="K451" s="589"/>
      <c r="L451" s="589"/>
      <c r="M451" s="589"/>
      <c r="N451" s="589"/>
      <c r="O451" s="589"/>
      <c r="P451" s="589"/>
      <c r="Q451" s="589"/>
      <c r="R451" s="589"/>
      <c r="S451" s="589"/>
      <c r="T451" s="589"/>
      <c r="U451" s="589"/>
      <c r="V451" s="589"/>
      <c r="W451" s="589"/>
      <c r="X451" s="589"/>
      <c r="Y451" s="589"/>
      <c r="Z451" s="589"/>
      <c r="AA451" s="589"/>
      <c r="AB451" s="589"/>
      <c r="AC451" s="589"/>
      <c r="AD451" s="589"/>
      <c r="AE451" s="589"/>
      <c r="AF451" s="590"/>
      <c r="AG451" s="621"/>
      <c r="AH451" s="622"/>
      <c r="AI451" s="623"/>
      <c r="AJ451" s="172"/>
      <c r="AK451" s="172"/>
    </row>
    <row r="452" spans="1:61" s="21" customFormat="1" ht="17.100000000000001" customHeight="1">
      <c r="A452" s="172"/>
      <c r="B452" s="631"/>
      <c r="C452" s="599"/>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1"/>
      <c r="AG452" s="624"/>
      <c r="AH452" s="625"/>
      <c r="AI452" s="626"/>
      <c r="AJ452" s="172"/>
      <c r="AK452" s="172"/>
    </row>
    <row r="453" spans="1:61" s="21" customFormat="1" ht="13.5" customHeight="1">
      <c r="A453" s="172"/>
      <c r="B453" s="631"/>
      <c r="C453" s="599"/>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1"/>
      <c r="AG453" s="624"/>
      <c r="AH453" s="625"/>
      <c r="AI453" s="626"/>
      <c r="AJ453" s="172"/>
      <c r="AK453" s="172"/>
    </row>
    <row r="454" spans="1:61" s="21" customFormat="1" ht="37.5" customHeight="1">
      <c r="A454" s="172"/>
      <c r="B454" s="401" t="s">
        <v>294</v>
      </c>
      <c r="C454" s="588" t="s">
        <v>368</v>
      </c>
      <c r="D454" s="728"/>
      <c r="E454" s="728"/>
      <c r="F454" s="728"/>
      <c r="G454" s="728"/>
      <c r="H454" s="728"/>
      <c r="I454" s="728"/>
      <c r="J454" s="728"/>
      <c r="K454" s="728"/>
      <c r="L454" s="728"/>
      <c r="M454" s="728"/>
      <c r="N454" s="728"/>
      <c r="O454" s="728"/>
      <c r="P454" s="728"/>
      <c r="Q454" s="728"/>
      <c r="R454" s="728"/>
      <c r="S454" s="728"/>
      <c r="T454" s="728"/>
      <c r="U454" s="728"/>
      <c r="V454" s="728"/>
      <c r="W454" s="728"/>
      <c r="X454" s="728"/>
      <c r="Y454" s="728"/>
      <c r="Z454" s="728"/>
      <c r="AA454" s="728"/>
      <c r="AB454" s="728"/>
      <c r="AC454" s="728"/>
      <c r="AD454" s="728"/>
      <c r="AE454" s="728"/>
      <c r="AF454" s="729"/>
      <c r="AG454" s="621"/>
      <c r="AH454" s="622"/>
      <c r="AI454" s="623"/>
      <c r="AJ454" s="172"/>
      <c r="AK454" s="172"/>
      <c r="AL454" s="33"/>
      <c r="AM454" s="33"/>
      <c r="AN454" s="33"/>
      <c r="AO454" s="33"/>
      <c r="AP454" s="33"/>
      <c r="AQ454" s="33"/>
      <c r="AR454" s="33"/>
      <c r="AS454" s="33"/>
      <c r="AT454" s="33"/>
      <c r="AU454" s="33"/>
      <c r="AV454" s="33"/>
      <c r="AW454" s="33"/>
      <c r="AX454" s="33"/>
      <c r="AY454" s="33"/>
      <c r="AZ454" s="33"/>
      <c r="BA454" s="33"/>
      <c r="BB454" s="33"/>
      <c r="BC454" s="33"/>
      <c r="BD454" s="33"/>
      <c r="BE454" s="33"/>
      <c r="BF454" s="33"/>
      <c r="BG454" s="33"/>
      <c r="BH454" s="33"/>
      <c r="BI454" s="33"/>
    </row>
    <row r="455" spans="1:61" s="21" customFormat="1" ht="33" customHeight="1">
      <c r="A455" s="172"/>
      <c r="B455" s="852" t="s">
        <v>369</v>
      </c>
      <c r="C455" s="853"/>
      <c r="D455" s="853"/>
      <c r="E455" s="853"/>
      <c r="F455" s="853"/>
      <c r="G455" s="853"/>
      <c r="H455" s="853"/>
      <c r="I455" s="853"/>
      <c r="J455" s="853"/>
      <c r="K455" s="853"/>
      <c r="L455" s="853"/>
      <c r="M455" s="853"/>
      <c r="N455" s="853"/>
      <c r="O455" s="853"/>
      <c r="P455" s="853"/>
      <c r="Q455" s="853"/>
      <c r="R455" s="853"/>
      <c r="S455" s="853"/>
      <c r="T455" s="853"/>
      <c r="U455" s="853"/>
      <c r="V455" s="853"/>
      <c r="W455" s="853"/>
      <c r="X455" s="853"/>
      <c r="Y455" s="853"/>
      <c r="Z455" s="853"/>
      <c r="AA455" s="853"/>
      <c r="AB455" s="853"/>
      <c r="AC455" s="853"/>
      <c r="AD455" s="853"/>
      <c r="AE455" s="853"/>
      <c r="AF455" s="853"/>
      <c r="AG455" s="853"/>
      <c r="AH455" s="853"/>
      <c r="AI455" s="854"/>
      <c r="AJ455" s="172"/>
      <c r="AK455" s="172"/>
    </row>
    <row r="456" spans="1:61" s="21" customFormat="1" ht="17.100000000000001" customHeight="1">
      <c r="A456" s="172"/>
      <c r="B456" s="619" t="s">
        <v>385</v>
      </c>
      <c r="C456" s="588" t="s">
        <v>470</v>
      </c>
      <c r="D456" s="589"/>
      <c r="E456" s="589"/>
      <c r="F456" s="589"/>
      <c r="G456" s="589"/>
      <c r="H456" s="589"/>
      <c r="I456" s="589"/>
      <c r="J456" s="589"/>
      <c r="K456" s="589"/>
      <c r="L456" s="589"/>
      <c r="M456" s="589"/>
      <c r="N456" s="589"/>
      <c r="O456" s="589"/>
      <c r="P456" s="589"/>
      <c r="Q456" s="589"/>
      <c r="R456" s="589"/>
      <c r="S456" s="589"/>
      <c r="T456" s="589"/>
      <c r="U456" s="589"/>
      <c r="V456" s="589"/>
      <c r="W456" s="589"/>
      <c r="X456" s="589"/>
      <c r="Y456" s="589"/>
      <c r="Z456" s="589"/>
      <c r="AA456" s="589"/>
      <c r="AB456" s="589"/>
      <c r="AC456" s="589"/>
      <c r="AD456" s="589"/>
      <c r="AE456" s="589"/>
      <c r="AF456" s="590"/>
      <c r="AG456" s="621"/>
      <c r="AH456" s="622"/>
      <c r="AI456" s="623"/>
      <c r="AJ456" s="172"/>
      <c r="AK456" s="172"/>
    </row>
    <row r="457" spans="1:61" s="21" customFormat="1" ht="17.100000000000001" customHeight="1">
      <c r="A457" s="172"/>
      <c r="B457" s="631"/>
      <c r="C457" s="599"/>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1"/>
      <c r="AG457" s="624"/>
      <c r="AH457" s="625"/>
      <c r="AI457" s="626"/>
      <c r="AJ457" s="172"/>
      <c r="AK457" s="172"/>
    </row>
    <row r="458" spans="1:61" s="21" customFormat="1" ht="17.100000000000001" customHeight="1">
      <c r="A458" s="172"/>
      <c r="B458" s="620"/>
      <c r="C458" s="591"/>
      <c r="D458" s="592"/>
      <c r="E458" s="592"/>
      <c r="F458" s="592"/>
      <c r="G458" s="592"/>
      <c r="H458" s="592"/>
      <c r="I458" s="592"/>
      <c r="J458" s="592"/>
      <c r="K458" s="592"/>
      <c r="L458" s="592"/>
      <c r="M458" s="592"/>
      <c r="N458" s="592"/>
      <c r="O458" s="592"/>
      <c r="P458" s="592"/>
      <c r="Q458" s="592"/>
      <c r="R458" s="592"/>
      <c r="S458" s="592"/>
      <c r="T458" s="592"/>
      <c r="U458" s="592"/>
      <c r="V458" s="592"/>
      <c r="W458" s="592"/>
      <c r="X458" s="592"/>
      <c r="Y458" s="592"/>
      <c r="Z458" s="592"/>
      <c r="AA458" s="592"/>
      <c r="AB458" s="592"/>
      <c r="AC458" s="592"/>
      <c r="AD458" s="592"/>
      <c r="AE458" s="592"/>
      <c r="AF458" s="593"/>
      <c r="AG458" s="627"/>
      <c r="AH458" s="628"/>
      <c r="AI458" s="629"/>
      <c r="AJ458" s="172"/>
      <c r="AK458" s="172"/>
    </row>
    <row r="459" spans="1:61" s="21" customFormat="1" ht="17.100000000000001" customHeight="1">
      <c r="A459" s="172"/>
      <c r="B459" s="619" t="s">
        <v>363</v>
      </c>
      <c r="C459" s="588" t="s">
        <v>370</v>
      </c>
      <c r="D459" s="589"/>
      <c r="E459" s="589"/>
      <c r="F459" s="589"/>
      <c r="G459" s="589"/>
      <c r="H459" s="589"/>
      <c r="I459" s="589"/>
      <c r="J459" s="589"/>
      <c r="K459" s="589"/>
      <c r="L459" s="589"/>
      <c r="M459" s="589"/>
      <c r="N459" s="589"/>
      <c r="O459" s="589"/>
      <c r="P459" s="589"/>
      <c r="Q459" s="589"/>
      <c r="R459" s="589"/>
      <c r="S459" s="589"/>
      <c r="T459" s="589"/>
      <c r="U459" s="589"/>
      <c r="V459" s="589"/>
      <c r="W459" s="589"/>
      <c r="X459" s="589"/>
      <c r="Y459" s="589"/>
      <c r="Z459" s="589"/>
      <c r="AA459" s="589"/>
      <c r="AB459" s="589"/>
      <c r="AC459" s="589"/>
      <c r="AD459" s="589"/>
      <c r="AE459" s="589"/>
      <c r="AF459" s="590"/>
      <c r="AG459" s="621"/>
      <c r="AH459" s="622"/>
      <c r="AI459" s="623"/>
      <c r="AJ459" s="172"/>
      <c r="AK459" s="172"/>
    </row>
    <row r="460" spans="1:61" s="21" customFormat="1" ht="17.100000000000001" customHeight="1">
      <c r="A460" s="172"/>
      <c r="B460" s="631"/>
      <c r="C460" s="599"/>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1"/>
      <c r="AG460" s="624"/>
      <c r="AH460" s="625"/>
      <c r="AI460" s="626"/>
      <c r="AJ460" s="172"/>
      <c r="AK460" s="172"/>
      <c r="AL460" s="422"/>
      <c r="AM460" s="422"/>
      <c r="AN460" s="422"/>
      <c r="AO460" s="422"/>
      <c r="AP460" s="422"/>
      <c r="AQ460" s="422"/>
      <c r="AR460" s="422"/>
      <c r="AS460" s="422"/>
      <c r="AT460" s="422"/>
      <c r="AU460" s="422"/>
      <c r="AV460" s="422"/>
      <c r="AW460" s="422"/>
      <c r="AX460" s="422"/>
      <c r="AY460" s="422"/>
      <c r="AZ460" s="422"/>
      <c r="BA460" s="422"/>
      <c r="BB460" s="422"/>
      <c r="BC460" s="422"/>
      <c r="BD460" s="422"/>
      <c r="BE460" s="422"/>
      <c r="BF460" s="422"/>
      <c r="BG460" s="422"/>
      <c r="BH460" s="422"/>
      <c r="BI460" s="422"/>
    </row>
    <row r="461" spans="1:61" s="21" customFormat="1" ht="15" customHeight="1">
      <c r="A461" s="172"/>
      <c r="B461" s="631"/>
      <c r="C461" s="599"/>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1"/>
      <c r="AG461" s="624"/>
      <c r="AH461" s="625"/>
      <c r="AI461" s="626"/>
      <c r="AJ461" s="172"/>
      <c r="AK461" s="172"/>
      <c r="AL461" s="33"/>
      <c r="AM461" s="33"/>
      <c r="AN461" s="33"/>
      <c r="AO461" s="33"/>
      <c r="AP461" s="33"/>
      <c r="AQ461" s="33"/>
      <c r="AR461" s="33"/>
      <c r="AS461" s="33"/>
      <c r="AT461" s="33"/>
      <c r="AU461" s="33"/>
      <c r="AV461" s="33"/>
      <c r="AW461" s="33"/>
      <c r="AX461" s="33"/>
      <c r="AY461" s="33"/>
      <c r="AZ461" s="33"/>
      <c r="BA461" s="33"/>
      <c r="BB461" s="33"/>
      <c r="BC461" s="33"/>
      <c r="BD461" s="33"/>
      <c r="BE461" s="33"/>
      <c r="BF461" s="33"/>
      <c r="BG461" s="33"/>
      <c r="BH461" s="33"/>
      <c r="BI461" s="33"/>
    </row>
    <row r="462" spans="1:61" s="21" customFormat="1" ht="41.25" customHeight="1">
      <c r="A462" s="172"/>
      <c r="B462" s="424" t="s">
        <v>392</v>
      </c>
      <c r="C462" s="607" t="s">
        <v>471</v>
      </c>
      <c r="D462" s="646"/>
      <c r="E462" s="646"/>
      <c r="F462" s="646"/>
      <c r="G462" s="646"/>
      <c r="H462" s="646"/>
      <c r="I462" s="646"/>
      <c r="J462" s="646"/>
      <c r="K462" s="646"/>
      <c r="L462" s="646"/>
      <c r="M462" s="646"/>
      <c r="N462" s="646"/>
      <c r="O462" s="646"/>
      <c r="P462" s="646"/>
      <c r="Q462" s="646"/>
      <c r="R462" s="646"/>
      <c r="S462" s="646"/>
      <c r="T462" s="646"/>
      <c r="U462" s="646"/>
      <c r="V462" s="646"/>
      <c r="W462" s="646"/>
      <c r="X462" s="646"/>
      <c r="Y462" s="646"/>
      <c r="Z462" s="646"/>
      <c r="AA462" s="646"/>
      <c r="AB462" s="646"/>
      <c r="AC462" s="646"/>
      <c r="AD462" s="646"/>
      <c r="AE462" s="646"/>
      <c r="AF462" s="647"/>
      <c r="AG462" s="604"/>
      <c r="AH462" s="605"/>
      <c r="AI462" s="606"/>
      <c r="AJ462" s="172"/>
      <c r="AK462" s="172"/>
    </row>
    <row r="463" spans="1:61" s="21" customFormat="1" ht="17.100000000000001" customHeight="1">
      <c r="A463" s="172"/>
      <c r="B463" s="163"/>
      <c r="C463" s="164"/>
      <c r="D463" s="164"/>
      <c r="E463" s="164"/>
      <c r="F463" s="164"/>
      <c r="G463" s="164"/>
      <c r="H463" s="164"/>
      <c r="I463" s="164"/>
      <c r="J463" s="164"/>
      <c r="K463" s="164"/>
      <c r="L463" s="421"/>
      <c r="M463" s="421"/>
      <c r="N463" s="421"/>
      <c r="O463" s="421"/>
      <c r="P463" s="421"/>
      <c r="Q463" s="421"/>
      <c r="R463" s="421"/>
      <c r="S463" s="421"/>
      <c r="T463" s="421"/>
      <c r="U463" s="421"/>
      <c r="V463" s="421"/>
      <c r="W463" s="421"/>
      <c r="X463" s="421"/>
      <c r="Y463" s="421"/>
      <c r="Z463" s="421"/>
      <c r="AA463" s="421"/>
      <c r="AB463" s="421"/>
      <c r="AC463" s="421"/>
      <c r="AD463" s="421"/>
      <c r="AE463" s="421"/>
      <c r="AF463" s="421"/>
      <c r="AG463" s="163"/>
      <c r="AH463" s="163"/>
      <c r="AI463" s="163"/>
      <c r="AJ463" s="172"/>
      <c r="AK463" s="172"/>
    </row>
    <row r="464" spans="1:61" s="422" customFormat="1" ht="17.100000000000001" customHeight="1">
      <c r="A464" s="414" t="s">
        <v>371</v>
      </c>
      <c r="B464" s="163"/>
      <c r="C464" s="164"/>
      <c r="D464" s="164"/>
      <c r="E464" s="164"/>
      <c r="F464" s="164"/>
      <c r="G464" s="164"/>
      <c r="H464" s="164"/>
      <c r="I464" s="164"/>
      <c r="J464" s="164"/>
      <c r="K464" s="164"/>
      <c r="L464" s="421"/>
      <c r="M464" s="421"/>
      <c r="N464" s="421"/>
      <c r="O464" s="421"/>
      <c r="P464" s="421"/>
      <c r="Q464" s="421"/>
      <c r="R464" s="421"/>
      <c r="S464" s="421"/>
      <c r="T464" s="421"/>
      <c r="U464" s="421"/>
      <c r="V464" s="421"/>
      <c r="W464" s="421"/>
      <c r="X464" s="421"/>
      <c r="Y464" s="421"/>
      <c r="Z464" s="421"/>
      <c r="AA464" s="421"/>
      <c r="AB464" s="421"/>
      <c r="AC464" s="421"/>
      <c r="AD464" s="421"/>
      <c r="AE464" s="421"/>
      <c r="AF464" s="421"/>
      <c r="AG464" s="163"/>
      <c r="AH464" s="163"/>
      <c r="AI464" s="163"/>
      <c r="AJ464" s="421"/>
      <c r="AK464" s="421"/>
      <c r="AL464" s="21"/>
      <c r="AM464" s="21"/>
      <c r="AN464" s="21"/>
      <c r="AO464" s="21"/>
      <c r="AP464" s="21"/>
      <c r="AQ464" s="21"/>
      <c r="AR464" s="21"/>
      <c r="AS464" s="21"/>
      <c r="AT464" s="21"/>
      <c r="AU464" s="21"/>
      <c r="AV464" s="21"/>
      <c r="AW464" s="21"/>
      <c r="AX464" s="21"/>
      <c r="AY464" s="21"/>
      <c r="AZ464" s="21"/>
      <c r="BA464" s="21"/>
      <c r="BB464" s="21"/>
      <c r="BC464" s="21"/>
      <c r="BD464" s="21"/>
      <c r="BE464" s="21"/>
      <c r="BF464" s="21"/>
      <c r="BG464" s="21"/>
      <c r="BH464" s="21"/>
      <c r="BI464" s="21"/>
    </row>
    <row r="465" spans="1:61" s="33" customFormat="1" ht="17.100000000000001" customHeight="1">
      <c r="A465" s="198"/>
      <c r="B465" s="619" t="s">
        <v>344</v>
      </c>
      <c r="C465" s="588" t="s">
        <v>372</v>
      </c>
      <c r="D465" s="589"/>
      <c r="E465" s="589"/>
      <c r="F465" s="589"/>
      <c r="G465" s="589"/>
      <c r="H465" s="589"/>
      <c r="I465" s="589"/>
      <c r="J465" s="589"/>
      <c r="K465" s="589"/>
      <c r="L465" s="589"/>
      <c r="M465" s="589"/>
      <c r="N465" s="589"/>
      <c r="O465" s="589"/>
      <c r="P465" s="589"/>
      <c r="Q465" s="589"/>
      <c r="R465" s="589"/>
      <c r="S465" s="589"/>
      <c r="T465" s="589"/>
      <c r="U465" s="589"/>
      <c r="V465" s="589"/>
      <c r="W465" s="589"/>
      <c r="X465" s="589"/>
      <c r="Y465" s="589"/>
      <c r="Z465" s="589"/>
      <c r="AA465" s="589"/>
      <c r="AB465" s="589"/>
      <c r="AC465" s="589"/>
      <c r="AD465" s="589"/>
      <c r="AE465" s="589"/>
      <c r="AF465" s="590"/>
      <c r="AG465" s="621"/>
      <c r="AH465" s="622"/>
      <c r="AI465" s="623"/>
      <c r="AJ465" s="198"/>
      <c r="AK465" s="198"/>
      <c r="AL465" s="21"/>
      <c r="AM465" s="21"/>
      <c r="AN465" s="21"/>
      <c r="AO465" s="21"/>
      <c r="AP465" s="21"/>
      <c r="AQ465" s="21"/>
      <c r="AR465" s="21"/>
      <c r="AS465" s="21"/>
      <c r="AT465" s="21"/>
      <c r="AU465" s="21"/>
      <c r="AV465" s="21"/>
      <c r="AW465" s="21"/>
      <c r="AX465" s="21"/>
      <c r="AY465" s="21"/>
      <c r="AZ465" s="21"/>
      <c r="BA465" s="21"/>
      <c r="BB465" s="21"/>
      <c r="BC465" s="21"/>
      <c r="BD465" s="21"/>
      <c r="BE465" s="21"/>
      <c r="BF465" s="21"/>
      <c r="BG465" s="21"/>
      <c r="BH465" s="21"/>
      <c r="BI465" s="21"/>
    </row>
    <row r="466" spans="1:61" s="21" customFormat="1" ht="17.100000000000001" customHeight="1">
      <c r="A466" s="172"/>
      <c r="B466" s="631"/>
      <c r="C466" s="599"/>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1"/>
      <c r="AG466" s="624"/>
      <c r="AH466" s="625"/>
      <c r="AI466" s="626"/>
      <c r="AJ466" s="172"/>
      <c r="AK466" s="172"/>
    </row>
    <row r="467" spans="1:61" s="21" customFormat="1" ht="17.100000000000001" customHeight="1">
      <c r="A467" s="172"/>
      <c r="B467" s="631"/>
      <c r="C467" s="599"/>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1"/>
      <c r="AG467" s="624"/>
      <c r="AH467" s="625"/>
      <c r="AI467" s="626"/>
      <c r="AJ467" s="172"/>
      <c r="AK467" s="172"/>
    </row>
    <row r="468" spans="1:61" s="21" customFormat="1" ht="37.5" customHeight="1">
      <c r="A468" s="172"/>
      <c r="B468" s="424" t="s">
        <v>345</v>
      </c>
      <c r="C468" s="607" t="s">
        <v>373</v>
      </c>
      <c r="D468" s="608"/>
      <c r="E468" s="608"/>
      <c r="F468" s="608"/>
      <c r="G468" s="608"/>
      <c r="H468" s="608"/>
      <c r="I468" s="608"/>
      <c r="J468" s="608"/>
      <c r="K468" s="608"/>
      <c r="L468" s="608"/>
      <c r="M468" s="608"/>
      <c r="N468" s="608"/>
      <c r="O468" s="608"/>
      <c r="P468" s="608"/>
      <c r="Q468" s="608"/>
      <c r="R468" s="608"/>
      <c r="S468" s="608"/>
      <c r="T468" s="608"/>
      <c r="U468" s="608"/>
      <c r="V468" s="608"/>
      <c r="W468" s="608"/>
      <c r="X468" s="608"/>
      <c r="Y468" s="608"/>
      <c r="Z468" s="608"/>
      <c r="AA468" s="608"/>
      <c r="AB468" s="608"/>
      <c r="AC468" s="608"/>
      <c r="AD468" s="608"/>
      <c r="AE468" s="608"/>
      <c r="AF468" s="609"/>
      <c r="AG468" s="604"/>
      <c r="AH468" s="605"/>
      <c r="AI468" s="606"/>
      <c r="AJ468" s="172"/>
      <c r="AK468" s="172"/>
    </row>
    <row r="469" spans="1:61" s="21" customFormat="1" ht="17.100000000000001" customHeight="1">
      <c r="A469" s="172"/>
      <c r="B469" s="619" t="s">
        <v>294</v>
      </c>
      <c r="C469" s="588" t="s">
        <v>374</v>
      </c>
      <c r="D469" s="728"/>
      <c r="E469" s="728"/>
      <c r="F469" s="728"/>
      <c r="G469" s="728"/>
      <c r="H469" s="728"/>
      <c r="I469" s="728"/>
      <c r="J469" s="728"/>
      <c r="K469" s="728"/>
      <c r="L469" s="728"/>
      <c r="M469" s="728"/>
      <c r="N469" s="728"/>
      <c r="O469" s="728"/>
      <c r="P469" s="728"/>
      <c r="Q469" s="728"/>
      <c r="R469" s="728"/>
      <c r="S469" s="728"/>
      <c r="T469" s="728"/>
      <c r="U469" s="728"/>
      <c r="V469" s="728"/>
      <c r="W469" s="728"/>
      <c r="X469" s="728"/>
      <c r="Y469" s="728"/>
      <c r="Z469" s="728"/>
      <c r="AA469" s="728"/>
      <c r="AB469" s="728"/>
      <c r="AC469" s="728"/>
      <c r="AD469" s="728"/>
      <c r="AE469" s="728"/>
      <c r="AF469" s="729"/>
      <c r="AG469" s="621"/>
      <c r="AH469" s="622"/>
      <c r="AI469" s="623"/>
      <c r="AJ469" s="172"/>
      <c r="AK469" s="172"/>
      <c r="AL469" s="33"/>
      <c r="AM469" s="33"/>
      <c r="AN469" s="33"/>
      <c r="AO469" s="33"/>
      <c r="AP469" s="33"/>
      <c r="AQ469" s="33"/>
      <c r="AR469" s="33"/>
      <c r="AS469" s="33"/>
      <c r="AT469" s="33"/>
      <c r="AU469" s="33"/>
      <c r="AV469" s="33"/>
      <c r="AW469" s="33"/>
      <c r="AX469" s="33"/>
      <c r="AY469" s="33"/>
      <c r="AZ469" s="33"/>
      <c r="BA469" s="33"/>
      <c r="BB469" s="33"/>
      <c r="BC469" s="33"/>
      <c r="BD469" s="33"/>
      <c r="BE469" s="33"/>
      <c r="BF469" s="33"/>
      <c r="BG469" s="33"/>
      <c r="BH469" s="33"/>
      <c r="BI469" s="33"/>
    </row>
    <row r="470" spans="1:61" s="21" customFormat="1" ht="17.100000000000001" customHeight="1">
      <c r="A470" s="172"/>
      <c r="B470" s="631"/>
      <c r="C470" s="599"/>
      <c r="D470" s="866"/>
      <c r="E470" s="866"/>
      <c r="F470" s="866"/>
      <c r="G470" s="866"/>
      <c r="H470" s="866"/>
      <c r="I470" s="866"/>
      <c r="J470" s="866"/>
      <c r="K470" s="866"/>
      <c r="L470" s="866"/>
      <c r="M470" s="866"/>
      <c r="N470" s="866"/>
      <c r="O470" s="866"/>
      <c r="P470" s="866"/>
      <c r="Q470" s="866"/>
      <c r="R470" s="866"/>
      <c r="S470" s="866"/>
      <c r="T470" s="866"/>
      <c r="U470" s="866"/>
      <c r="V470" s="866"/>
      <c r="W470" s="866"/>
      <c r="X470" s="866"/>
      <c r="Y470" s="866"/>
      <c r="Z470" s="866"/>
      <c r="AA470" s="866"/>
      <c r="AB470" s="866"/>
      <c r="AC470" s="866"/>
      <c r="AD470" s="866"/>
      <c r="AE470" s="866"/>
      <c r="AF470" s="867"/>
      <c r="AG470" s="624"/>
      <c r="AH470" s="625"/>
      <c r="AI470" s="626"/>
      <c r="AJ470" s="172"/>
      <c r="AK470" s="172"/>
      <c r="AL470" s="33"/>
      <c r="AM470" s="33"/>
      <c r="AN470" s="33"/>
      <c r="AO470" s="33"/>
      <c r="AP470" s="33"/>
      <c r="AQ470" s="33"/>
      <c r="AR470" s="33"/>
      <c r="AS470" s="33"/>
      <c r="AT470" s="33"/>
      <c r="AU470" s="33"/>
      <c r="AV470" s="33"/>
      <c r="AW470" s="33"/>
      <c r="AX470" s="33"/>
      <c r="AY470" s="33"/>
      <c r="AZ470" s="33"/>
      <c r="BA470" s="33"/>
      <c r="BB470" s="33"/>
      <c r="BC470" s="33"/>
      <c r="BD470" s="33"/>
      <c r="BE470" s="33"/>
      <c r="BF470" s="33"/>
      <c r="BG470" s="33"/>
      <c r="BH470" s="33"/>
      <c r="BI470" s="33"/>
    </row>
    <row r="471" spans="1:61" s="21" customFormat="1" ht="17.100000000000001" customHeight="1">
      <c r="A471" s="172"/>
      <c r="B471" s="620"/>
      <c r="C471" s="591"/>
      <c r="D471" s="737"/>
      <c r="E471" s="737"/>
      <c r="F471" s="737"/>
      <c r="G471" s="737"/>
      <c r="H471" s="737"/>
      <c r="I471" s="737"/>
      <c r="J471" s="737"/>
      <c r="K471" s="737"/>
      <c r="L471" s="737"/>
      <c r="M471" s="737"/>
      <c r="N471" s="737"/>
      <c r="O471" s="737"/>
      <c r="P471" s="737"/>
      <c r="Q471" s="737"/>
      <c r="R471" s="737"/>
      <c r="S471" s="737"/>
      <c r="T471" s="737"/>
      <c r="U471" s="737"/>
      <c r="V471" s="737"/>
      <c r="W471" s="737"/>
      <c r="X471" s="737"/>
      <c r="Y471" s="737"/>
      <c r="Z471" s="737"/>
      <c r="AA471" s="737"/>
      <c r="AB471" s="737"/>
      <c r="AC471" s="737"/>
      <c r="AD471" s="737"/>
      <c r="AE471" s="737"/>
      <c r="AF471" s="738"/>
      <c r="AG471" s="627"/>
      <c r="AH471" s="628"/>
      <c r="AI471" s="629"/>
      <c r="AJ471" s="172"/>
      <c r="AK471" s="172"/>
    </row>
    <row r="472" spans="1:61" s="21" customFormat="1" ht="44.25" customHeight="1">
      <c r="A472" s="172"/>
      <c r="B472" s="401" t="s">
        <v>385</v>
      </c>
      <c r="C472" s="588" t="s">
        <v>375</v>
      </c>
      <c r="D472" s="728"/>
      <c r="E472" s="728"/>
      <c r="F472" s="728"/>
      <c r="G472" s="728"/>
      <c r="H472" s="728"/>
      <c r="I472" s="728"/>
      <c r="J472" s="728"/>
      <c r="K472" s="728"/>
      <c r="L472" s="728"/>
      <c r="M472" s="728"/>
      <c r="N472" s="728"/>
      <c r="O472" s="728"/>
      <c r="P472" s="728"/>
      <c r="Q472" s="728"/>
      <c r="R472" s="728"/>
      <c r="S472" s="728"/>
      <c r="T472" s="728"/>
      <c r="U472" s="728"/>
      <c r="V472" s="728"/>
      <c r="W472" s="728"/>
      <c r="X472" s="728"/>
      <c r="Y472" s="728"/>
      <c r="Z472" s="728"/>
      <c r="AA472" s="728"/>
      <c r="AB472" s="728"/>
      <c r="AC472" s="728"/>
      <c r="AD472" s="728"/>
      <c r="AE472" s="728"/>
      <c r="AF472" s="729"/>
      <c r="AG472" s="621"/>
      <c r="AH472" s="622"/>
      <c r="AI472" s="623"/>
      <c r="AJ472" s="172"/>
      <c r="AK472" s="172"/>
    </row>
    <row r="473" spans="1:61" s="21" customFormat="1" ht="37.5" customHeight="1">
      <c r="A473" s="172"/>
      <c r="B473" s="424" t="s">
        <v>363</v>
      </c>
      <c r="C473" s="607" t="s">
        <v>376</v>
      </c>
      <c r="D473" s="646"/>
      <c r="E473" s="646"/>
      <c r="F473" s="646"/>
      <c r="G473" s="646"/>
      <c r="H473" s="646"/>
      <c r="I473" s="646"/>
      <c r="J473" s="646"/>
      <c r="K473" s="646"/>
      <c r="L473" s="646"/>
      <c r="M473" s="646"/>
      <c r="N473" s="646"/>
      <c r="O473" s="646"/>
      <c r="P473" s="646"/>
      <c r="Q473" s="646"/>
      <c r="R473" s="646"/>
      <c r="S473" s="646"/>
      <c r="T473" s="646"/>
      <c r="U473" s="646"/>
      <c r="V473" s="646"/>
      <c r="W473" s="646"/>
      <c r="X473" s="646"/>
      <c r="Y473" s="646"/>
      <c r="Z473" s="646"/>
      <c r="AA473" s="646"/>
      <c r="AB473" s="646"/>
      <c r="AC473" s="646"/>
      <c r="AD473" s="646"/>
      <c r="AE473" s="646"/>
      <c r="AF473" s="647"/>
      <c r="AG473" s="604"/>
      <c r="AH473" s="605"/>
      <c r="AI473" s="606"/>
      <c r="AJ473" s="172"/>
      <c r="AK473" s="172"/>
    </row>
    <row r="474" spans="1:61" s="21" customFormat="1" ht="42" customHeight="1">
      <c r="A474" s="172"/>
      <c r="B474" s="401" t="s">
        <v>392</v>
      </c>
      <c r="C474" s="588" t="s">
        <v>377</v>
      </c>
      <c r="D474" s="589"/>
      <c r="E474" s="589"/>
      <c r="F474" s="589"/>
      <c r="G474" s="589"/>
      <c r="H474" s="589"/>
      <c r="I474" s="589"/>
      <c r="J474" s="589"/>
      <c r="K474" s="589"/>
      <c r="L474" s="589"/>
      <c r="M474" s="589"/>
      <c r="N474" s="589"/>
      <c r="O474" s="589"/>
      <c r="P474" s="589"/>
      <c r="Q474" s="589"/>
      <c r="R474" s="589"/>
      <c r="S474" s="589"/>
      <c r="T474" s="589"/>
      <c r="U474" s="589"/>
      <c r="V474" s="589"/>
      <c r="W474" s="589"/>
      <c r="X474" s="589"/>
      <c r="Y474" s="589"/>
      <c r="Z474" s="589"/>
      <c r="AA474" s="589"/>
      <c r="AB474" s="589"/>
      <c r="AC474" s="589"/>
      <c r="AD474" s="589"/>
      <c r="AE474" s="589"/>
      <c r="AF474" s="590"/>
      <c r="AG474" s="621"/>
      <c r="AH474" s="622"/>
      <c r="AI474" s="623"/>
      <c r="AJ474" s="172"/>
      <c r="AK474" s="172"/>
    </row>
    <row r="475" spans="1:61" s="21" customFormat="1" ht="17.100000000000001" customHeight="1">
      <c r="A475" s="172"/>
      <c r="B475" s="619" t="s">
        <v>339</v>
      </c>
      <c r="C475" s="588" t="s">
        <v>378</v>
      </c>
      <c r="D475" s="728"/>
      <c r="E475" s="728"/>
      <c r="F475" s="728"/>
      <c r="G475" s="728"/>
      <c r="H475" s="728"/>
      <c r="I475" s="728"/>
      <c r="J475" s="728"/>
      <c r="K475" s="728"/>
      <c r="L475" s="728"/>
      <c r="M475" s="728"/>
      <c r="N475" s="728"/>
      <c r="O475" s="728"/>
      <c r="P475" s="728"/>
      <c r="Q475" s="728"/>
      <c r="R475" s="728"/>
      <c r="S475" s="728"/>
      <c r="T475" s="728"/>
      <c r="U475" s="728"/>
      <c r="V475" s="728"/>
      <c r="W475" s="728"/>
      <c r="X475" s="728"/>
      <c r="Y475" s="728"/>
      <c r="Z475" s="728"/>
      <c r="AA475" s="728"/>
      <c r="AB475" s="728"/>
      <c r="AC475" s="728"/>
      <c r="AD475" s="728"/>
      <c r="AE475" s="728"/>
      <c r="AF475" s="729"/>
      <c r="AG475" s="621"/>
      <c r="AH475" s="622"/>
      <c r="AI475" s="623"/>
      <c r="AJ475" s="172"/>
      <c r="AK475" s="172"/>
    </row>
    <row r="476" spans="1:61" s="21" customFormat="1" ht="17.100000000000001" customHeight="1">
      <c r="A476" s="172"/>
      <c r="B476" s="631"/>
      <c r="C476" s="599"/>
      <c r="D476" s="866"/>
      <c r="E476" s="866"/>
      <c r="F476" s="866"/>
      <c r="G476" s="866"/>
      <c r="H476" s="866"/>
      <c r="I476" s="866"/>
      <c r="J476" s="866"/>
      <c r="K476" s="866"/>
      <c r="L476" s="866"/>
      <c r="M476" s="866"/>
      <c r="N476" s="866"/>
      <c r="O476" s="866"/>
      <c r="P476" s="866"/>
      <c r="Q476" s="866"/>
      <c r="R476" s="866"/>
      <c r="S476" s="866"/>
      <c r="T476" s="866"/>
      <c r="U476" s="866"/>
      <c r="V476" s="866"/>
      <c r="W476" s="866"/>
      <c r="X476" s="866"/>
      <c r="Y476" s="866"/>
      <c r="Z476" s="866"/>
      <c r="AA476" s="866"/>
      <c r="AB476" s="866"/>
      <c r="AC476" s="866"/>
      <c r="AD476" s="866"/>
      <c r="AE476" s="866"/>
      <c r="AF476" s="867"/>
      <c r="AG476" s="624"/>
      <c r="AH476" s="625"/>
      <c r="AI476" s="626"/>
      <c r="AJ476" s="172"/>
      <c r="AK476" s="172"/>
    </row>
    <row r="477" spans="1:61" s="21" customFormat="1" ht="17.100000000000001" customHeight="1">
      <c r="A477" s="172"/>
      <c r="B477" s="631"/>
      <c r="C477" s="599"/>
      <c r="D477" s="866"/>
      <c r="E477" s="866"/>
      <c r="F477" s="866"/>
      <c r="G477" s="866"/>
      <c r="H477" s="866"/>
      <c r="I477" s="866"/>
      <c r="J477" s="866"/>
      <c r="K477" s="866"/>
      <c r="L477" s="866"/>
      <c r="M477" s="866"/>
      <c r="N477" s="866"/>
      <c r="O477" s="866"/>
      <c r="P477" s="866"/>
      <c r="Q477" s="866"/>
      <c r="R477" s="866"/>
      <c r="S477" s="866"/>
      <c r="T477" s="866"/>
      <c r="U477" s="866"/>
      <c r="V477" s="866"/>
      <c r="W477" s="866"/>
      <c r="X477" s="866"/>
      <c r="Y477" s="866"/>
      <c r="Z477" s="866"/>
      <c r="AA477" s="866"/>
      <c r="AB477" s="866"/>
      <c r="AC477" s="866"/>
      <c r="AD477" s="866"/>
      <c r="AE477" s="866"/>
      <c r="AF477" s="867"/>
      <c r="AG477" s="624"/>
      <c r="AH477" s="625"/>
      <c r="AI477" s="626"/>
      <c r="AJ477" s="172"/>
      <c r="AK477" s="172"/>
    </row>
    <row r="478" spans="1:61" s="21" customFormat="1" ht="17.100000000000001" customHeight="1">
      <c r="A478" s="172"/>
      <c r="B478" s="619" t="s">
        <v>341</v>
      </c>
      <c r="C478" s="588" t="s">
        <v>379</v>
      </c>
      <c r="D478" s="728"/>
      <c r="E478" s="728"/>
      <c r="F478" s="728"/>
      <c r="G478" s="728"/>
      <c r="H478" s="728"/>
      <c r="I478" s="728"/>
      <c r="J478" s="728"/>
      <c r="K478" s="728"/>
      <c r="L478" s="728"/>
      <c r="M478" s="728"/>
      <c r="N478" s="728"/>
      <c r="O478" s="728"/>
      <c r="P478" s="728"/>
      <c r="Q478" s="728"/>
      <c r="R478" s="728"/>
      <c r="S478" s="728"/>
      <c r="T478" s="728"/>
      <c r="U478" s="728"/>
      <c r="V478" s="728"/>
      <c r="W478" s="728"/>
      <c r="X478" s="728"/>
      <c r="Y478" s="728"/>
      <c r="Z478" s="728"/>
      <c r="AA478" s="728"/>
      <c r="AB478" s="728"/>
      <c r="AC478" s="728"/>
      <c r="AD478" s="728"/>
      <c r="AE478" s="728"/>
      <c r="AF478" s="729"/>
      <c r="AG478" s="621"/>
      <c r="AH478" s="622"/>
      <c r="AI478" s="623"/>
      <c r="AJ478" s="172"/>
      <c r="AK478" s="172"/>
    </row>
    <row r="479" spans="1:61" s="21" customFormat="1" ht="17.100000000000001" customHeight="1">
      <c r="A479" s="172"/>
      <c r="B479" s="631"/>
      <c r="C479" s="599"/>
      <c r="D479" s="866"/>
      <c r="E479" s="866"/>
      <c r="F479" s="866"/>
      <c r="G479" s="866"/>
      <c r="H479" s="866"/>
      <c r="I479" s="866"/>
      <c r="J479" s="866"/>
      <c r="K479" s="866"/>
      <c r="L479" s="866"/>
      <c r="M479" s="866"/>
      <c r="N479" s="866"/>
      <c r="O479" s="866"/>
      <c r="P479" s="866"/>
      <c r="Q479" s="866"/>
      <c r="R479" s="866"/>
      <c r="S479" s="866"/>
      <c r="T479" s="866"/>
      <c r="U479" s="866"/>
      <c r="V479" s="866"/>
      <c r="W479" s="866"/>
      <c r="X479" s="866"/>
      <c r="Y479" s="866"/>
      <c r="Z479" s="866"/>
      <c r="AA479" s="866"/>
      <c r="AB479" s="866"/>
      <c r="AC479" s="866"/>
      <c r="AD479" s="866"/>
      <c r="AE479" s="866"/>
      <c r="AF479" s="867"/>
      <c r="AG479" s="624"/>
      <c r="AH479" s="625"/>
      <c r="AI479" s="626"/>
      <c r="AJ479" s="172"/>
      <c r="AK479" s="172"/>
      <c r="AL479" s="33"/>
      <c r="AM479" s="33"/>
      <c r="AN479" s="33"/>
      <c r="AO479" s="33"/>
      <c r="AP479" s="33"/>
      <c r="AQ479" s="33"/>
      <c r="AR479" s="33"/>
      <c r="AS479" s="33"/>
      <c r="AT479" s="33"/>
      <c r="AU479" s="33"/>
      <c r="AV479" s="33"/>
      <c r="AW479" s="33"/>
      <c r="AX479" s="33"/>
      <c r="AY479" s="33"/>
      <c r="AZ479" s="33"/>
      <c r="BA479" s="33"/>
      <c r="BB479" s="33"/>
      <c r="BC479" s="33"/>
      <c r="BD479" s="33"/>
      <c r="BE479" s="33"/>
      <c r="BF479" s="33"/>
      <c r="BG479" s="33"/>
      <c r="BH479" s="33"/>
      <c r="BI479" s="33"/>
    </row>
    <row r="480" spans="1:61" s="21" customFormat="1" ht="17.100000000000001" customHeight="1">
      <c r="A480" s="172"/>
      <c r="B480" s="620"/>
      <c r="C480" s="591"/>
      <c r="D480" s="737"/>
      <c r="E480" s="737"/>
      <c r="F480" s="737"/>
      <c r="G480" s="737"/>
      <c r="H480" s="737"/>
      <c r="I480" s="737"/>
      <c r="J480" s="737"/>
      <c r="K480" s="737"/>
      <c r="L480" s="737"/>
      <c r="M480" s="737"/>
      <c r="N480" s="737"/>
      <c r="O480" s="737"/>
      <c r="P480" s="737"/>
      <c r="Q480" s="737"/>
      <c r="R480" s="737"/>
      <c r="S480" s="737"/>
      <c r="T480" s="737"/>
      <c r="U480" s="737"/>
      <c r="V480" s="737"/>
      <c r="W480" s="737"/>
      <c r="X480" s="737"/>
      <c r="Y480" s="737"/>
      <c r="Z480" s="737"/>
      <c r="AA480" s="737"/>
      <c r="AB480" s="737"/>
      <c r="AC480" s="737"/>
      <c r="AD480" s="737"/>
      <c r="AE480" s="737"/>
      <c r="AF480" s="738"/>
      <c r="AG480" s="627"/>
      <c r="AH480" s="628"/>
      <c r="AI480" s="629"/>
      <c r="AJ480" s="172"/>
      <c r="AK480" s="172"/>
      <c r="AL480" s="33"/>
      <c r="AM480" s="33"/>
      <c r="AN480" s="33"/>
      <c r="AO480" s="33"/>
      <c r="AP480" s="33"/>
      <c r="AQ480" s="33"/>
      <c r="AR480" s="33"/>
      <c r="AS480" s="33"/>
      <c r="AT480" s="33"/>
      <c r="AU480" s="33"/>
      <c r="AV480" s="33"/>
      <c r="AW480" s="33"/>
      <c r="AX480" s="33"/>
      <c r="AY480" s="33"/>
      <c r="AZ480" s="33"/>
      <c r="BA480" s="33"/>
      <c r="BB480" s="33"/>
      <c r="BC480" s="33"/>
      <c r="BD480" s="33"/>
      <c r="BE480" s="33"/>
      <c r="BF480" s="33"/>
      <c r="BG480" s="33"/>
      <c r="BH480" s="33"/>
      <c r="BI480" s="33"/>
    </row>
    <row r="481" spans="1:61" s="21" customFormat="1" ht="12" customHeight="1">
      <c r="A481" s="172"/>
      <c r="B481" s="163"/>
      <c r="C481" s="164"/>
      <c r="D481" s="164"/>
      <c r="E481" s="164"/>
      <c r="F481" s="164"/>
      <c r="G481" s="164"/>
      <c r="H481" s="164"/>
      <c r="I481" s="164"/>
      <c r="J481" s="164"/>
      <c r="K481" s="164"/>
      <c r="L481" s="421"/>
      <c r="M481" s="421"/>
      <c r="N481" s="421"/>
      <c r="O481" s="421"/>
      <c r="P481" s="421"/>
      <c r="Q481" s="421"/>
      <c r="R481" s="421"/>
      <c r="S481" s="421"/>
      <c r="T481" s="421"/>
      <c r="U481" s="421"/>
      <c r="V481" s="421"/>
      <c r="W481" s="421"/>
      <c r="X481" s="421"/>
      <c r="Y481" s="421"/>
      <c r="Z481" s="421"/>
      <c r="AA481" s="421"/>
      <c r="AB481" s="421"/>
      <c r="AC481" s="421"/>
      <c r="AD481" s="421"/>
      <c r="AE481" s="421"/>
      <c r="AF481" s="421"/>
      <c r="AG481" s="163"/>
      <c r="AH481" s="163"/>
      <c r="AI481" s="163"/>
      <c r="AJ481" s="172"/>
      <c r="AK481" s="172"/>
    </row>
    <row r="482" spans="1:61" s="422" customFormat="1" ht="17.100000000000001" customHeight="1">
      <c r="A482" s="414" t="s">
        <v>380</v>
      </c>
      <c r="B482" s="163"/>
      <c r="C482" s="164"/>
      <c r="D482" s="164"/>
      <c r="E482" s="164"/>
      <c r="F482" s="164"/>
      <c r="G482" s="164"/>
      <c r="H482" s="164"/>
      <c r="I482" s="164"/>
      <c r="J482" s="164"/>
      <c r="K482" s="164"/>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163"/>
      <c r="AH482" s="163"/>
      <c r="AI482" s="163"/>
      <c r="AJ482" s="421"/>
      <c r="AK482" s="421"/>
      <c r="AL482" s="21"/>
      <c r="AM482" s="21"/>
      <c r="AN482" s="21"/>
      <c r="AO482" s="21"/>
      <c r="AP482" s="21"/>
      <c r="AQ482" s="21"/>
      <c r="AR482" s="21"/>
      <c r="AS482" s="21"/>
      <c r="AT482" s="21"/>
      <c r="AU482" s="21"/>
      <c r="AV482" s="21"/>
      <c r="AW482" s="21"/>
      <c r="AX482" s="21"/>
      <c r="AY482" s="21"/>
      <c r="AZ482" s="21"/>
      <c r="BA482" s="21"/>
      <c r="BB482" s="21"/>
      <c r="BC482" s="21"/>
      <c r="BD482" s="21"/>
      <c r="BE482" s="21"/>
      <c r="BF482" s="21"/>
      <c r="BG482" s="21"/>
      <c r="BH482" s="21"/>
      <c r="BI482" s="21"/>
    </row>
    <row r="483" spans="1:61" s="33" customFormat="1" ht="37.5" customHeight="1">
      <c r="A483" s="198"/>
      <c r="B483" s="424" t="s">
        <v>344</v>
      </c>
      <c r="C483" s="607" t="s">
        <v>209</v>
      </c>
      <c r="D483" s="608"/>
      <c r="E483" s="608"/>
      <c r="F483" s="608"/>
      <c r="G483" s="608"/>
      <c r="H483" s="608"/>
      <c r="I483" s="608"/>
      <c r="J483" s="608"/>
      <c r="K483" s="608"/>
      <c r="L483" s="608"/>
      <c r="M483" s="608"/>
      <c r="N483" s="608"/>
      <c r="O483" s="608"/>
      <c r="P483" s="608"/>
      <c r="Q483" s="608"/>
      <c r="R483" s="608"/>
      <c r="S483" s="608"/>
      <c r="T483" s="608"/>
      <c r="U483" s="608"/>
      <c r="V483" s="608"/>
      <c r="W483" s="608"/>
      <c r="X483" s="608"/>
      <c r="Y483" s="608"/>
      <c r="Z483" s="608"/>
      <c r="AA483" s="608"/>
      <c r="AB483" s="608"/>
      <c r="AC483" s="608"/>
      <c r="AD483" s="608"/>
      <c r="AE483" s="608"/>
      <c r="AF483" s="609"/>
      <c r="AG483" s="604"/>
      <c r="AH483" s="605"/>
      <c r="AI483" s="606"/>
      <c r="AJ483" s="198"/>
      <c r="AK483" s="198"/>
      <c r="AL483" s="21"/>
      <c r="AM483" s="21"/>
      <c r="AN483" s="21"/>
      <c r="AO483" s="21"/>
      <c r="AP483" s="21"/>
      <c r="AQ483" s="21"/>
      <c r="AR483" s="21"/>
      <c r="AS483" s="21"/>
      <c r="AT483" s="21"/>
      <c r="AU483" s="21"/>
      <c r="AV483" s="21"/>
      <c r="AW483" s="21"/>
      <c r="AX483" s="21"/>
      <c r="AY483" s="21"/>
      <c r="AZ483" s="21"/>
      <c r="BA483" s="21"/>
      <c r="BB483" s="21"/>
      <c r="BC483" s="21"/>
      <c r="BD483" s="21"/>
      <c r="BE483" s="21"/>
      <c r="BF483" s="21"/>
      <c r="BG483" s="21"/>
      <c r="BH483" s="21"/>
      <c r="BI483" s="21"/>
    </row>
    <row r="484" spans="1:61" s="21" customFormat="1" ht="15" customHeight="1">
      <c r="A484" s="172"/>
      <c r="B484" s="163"/>
      <c r="C484" s="164"/>
      <c r="D484" s="164"/>
      <c r="E484" s="164"/>
      <c r="F484" s="164"/>
      <c r="G484" s="164"/>
      <c r="H484" s="164"/>
      <c r="I484" s="164"/>
      <c r="J484" s="164"/>
      <c r="K484" s="164"/>
      <c r="L484" s="421"/>
      <c r="M484" s="421"/>
      <c r="N484" s="421"/>
      <c r="O484" s="421"/>
      <c r="P484" s="421"/>
      <c r="Q484" s="421"/>
      <c r="R484" s="421"/>
      <c r="S484" s="421"/>
      <c r="T484" s="421"/>
      <c r="U484" s="421"/>
      <c r="V484" s="421"/>
      <c r="W484" s="421"/>
      <c r="X484" s="421"/>
      <c r="Y484" s="421"/>
      <c r="Z484" s="421"/>
      <c r="AA484" s="421"/>
      <c r="AB484" s="421"/>
      <c r="AC484" s="421"/>
      <c r="AD484" s="421"/>
      <c r="AE484" s="421"/>
      <c r="AF484" s="421"/>
      <c r="AG484" s="163"/>
      <c r="AH484" s="163"/>
      <c r="AI484" s="163"/>
      <c r="AJ484" s="172"/>
      <c r="AK484" s="172"/>
    </row>
    <row r="485" spans="1:61" s="422" customFormat="1" ht="17.100000000000001" customHeight="1">
      <c r="A485" s="414" t="s">
        <v>1529</v>
      </c>
      <c r="B485" s="163"/>
      <c r="C485" s="164"/>
      <c r="D485" s="164"/>
      <c r="E485" s="164"/>
      <c r="F485" s="164"/>
      <c r="G485" s="164"/>
      <c r="H485" s="164"/>
      <c r="I485" s="164"/>
      <c r="J485" s="164"/>
      <c r="K485" s="164"/>
      <c r="L485" s="421"/>
      <c r="M485" s="421"/>
      <c r="N485" s="421"/>
      <c r="O485" s="421"/>
      <c r="P485" s="421"/>
      <c r="Q485" s="421"/>
      <c r="R485" s="421"/>
      <c r="S485" s="421"/>
      <c r="T485" s="421"/>
      <c r="U485" s="421"/>
      <c r="V485" s="421"/>
      <c r="W485" s="421"/>
      <c r="X485" s="421"/>
      <c r="Y485" s="421"/>
      <c r="Z485" s="421"/>
      <c r="AA485" s="421"/>
      <c r="AB485" s="421"/>
      <c r="AC485" s="421"/>
      <c r="AD485" s="421"/>
      <c r="AE485" s="421"/>
      <c r="AF485" s="421"/>
      <c r="AG485" s="163"/>
      <c r="AH485" s="163"/>
      <c r="AI485" s="163"/>
      <c r="AJ485" s="421"/>
      <c r="AK485" s="421"/>
    </row>
    <row r="486" spans="1:61" s="33" customFormat="1" ht="17.100000000000001" customHeight="1">
      <c r="A486" s="198"/>
      <c r="B486" s="619" t="s">
        <v>304</v>
      </c>
      <c r="C486" s="857" t="s">
        <v>381</v>
      </c>
      <c r="D486" s="858"/>
      <c r="E486" s="858"/>
      <c r="F486" s="858"/>
      <c r="G486" s="858"/>
      <c r="H486" s="858"/>
      <c r="I486" s="858"/>
      <c r="J486" s="858"/>
      <c r="K486" s="858"/>
      <c r="L486" s="858"/>
      <c r="M486" s="858"/>
      <c r="N486" s="858"/>
      <c r="O486" s="858"/>
      <c r="P486" s="858"/>
      <c r="Q486" s="858"/>
      <c r="R486" s="858"/>
      <c r="S486" s="858"/>
      <c r="T486" s="858"/>
      <c r="U486" s="858"/>
      <c r="V486" s="858"/>
      <c r="W486" s="858"/>
      <c r="X486" s="858"/>
      <c r="Y486" s="858"/>
      <c r="Z486" s="858"/>
      <c r="AA486" s="858"/>
      <c r="AB486" s="858"/>
      <c r="AC486" s="858"/>
      <c r="AD486" s="858"/>
      <c r="AE486" s="858"/>
      <c r="AF486" s="859"/>
      <c r="AG486" s="621"/>
      <c r="AH486" s="622"/>
      <c r="AI486" s="623"/>
      <c r="AJ486" s="198"/>
      <c r="AK486" s="198"/>
    </row>
    <row r="487" spans="1:61" s="21" customFormat="1" ht="17.100000000000001" customHeight="1">
      <c r="A487" s="172"/>
      <c r="B487" s="631"/>
      <c r="C487" s="860"/>
      <c r="D487" s="861"/>
      <c r="E487" s="861"/>
      <c r="F487" s="861"/>
      <c r="G487" s="861"/>
      <c r="H487" s="861"/>
      <c r="I487" s="861"/>
      <c r="J487" s="861"/>
      <c r="K487" s="861"/>
      <c r="L487" s="861"/>
      <c r="M487" s="861"/>
      <c r="N487" s="861"/>
      <c r="O487" s="861"/>
      <c r="P487" s="861"/>
      <c r="Q487" s="861"/>
      <c r="R487" s="861"/>
      <c r="S487" s="861"/>
      <c r="T487" s="861"/>
      <c r="U487" s="861"/>
      <c r="V487" s="861"/>
      <c r="W487" s="861"/>
      <c r="X487" s="861"/>
      <c r="Y487" s="861"/>
      <c r="Z487" s="861"/>
      <c r="AA487" s="861"/>
      <c r="AB487" s="861"/>
      <c r="AC487" s="861"/>
      <c r="AD487" s="861"/>
      <c r="AE487" s="861"/>
      <c r="AF487" s="862"/>
      <c r="AG487" s="624"/>
      <c r="AH487" s="625"/>
      <c r="AI487" s="626"/>
      <c r="AJ487" s="172"/>
      <c r="AK487" s="172"/>
    </row>
    <row r="488" spans="1:61" s="21" customFormat="1" ht="17.100000000000001" customHeight="1">
      <c r="A488" s="172"/>
      <c r="B488" s="631"/>
      <c r="C488" s="860"/>
      <c r="D488" s="861"/>
      <c r="E488" s="861"/>
      <c r="F488" s="861"/>
      <c r="G488" s="861"/>
      <c r="H488" s="861"/>
      <c r="I488" s="861"/>
      <c r="J488" s="861"/>
      <c r="K488" s="861"/>
      <c r="L488" s="861"/>
      <c r="M488" s="861"/>
      <c r="N488" s="861"/>
      <c r="O488" s="861"/>
      <c r="P488" s="861"/>
      <c r="Q488" s="861"/>
      <c r="R488" s="861"/>
      <c r="S488" s="861"/>
      <c r="T488" s="861"/>
      <c r="U488" s="861"/>
      <c r="V488" s="861"/>
      <c r="W488" s="861"/>
      <c r="X488" s="861"/>
      <c r="Y488" s="861"/>
      <c r="Z488" s="861"/>
      <c r="AA488" s="861"/>
      <c r="AB488" s="861"/>
      <c r="AC488" s="861"/>
      <c r="AD488" s="861"/>
      <c r="AE488" s="861"/>
      <c r="AF488" s="862"/>
      <c r="AG488" s="624"/>
      <c r="AH488" s="625"/>
      <c r="AI488" s="626"/>
      <c r="AJ488" s="172"/>
      <c r="AK488" s="172"/>
    </row>
    <row r="489" spans="1:61" s="21" customFormat="1" ht="17.100000000000001" customHeight="1">
      <c r="A489" s="172"/>
      <c r="B489" s="631"/>
      <c r="C489" s="860"/>
      <c r="D489" s="861"/>
      <c r="E489" s="861"/>
      <c r="F489" s="861"/>
      <c r="G489" s="861"/>
      <c r="H489" s="861"/>
      <c r="I489" s="861"/>
      <c r="J489" s="861"/>
      <c r="K489" s="861"/>
      <c r="L489" s="861"/>
      <c r="M489" s="861"/>
      <c r="N489" s="861"/>
      <c r="O489" s="861"/>
      <c r="P489" s="861"/>
      <c r="Q489" s="861"/>
      <c r="R489" s="861"/>
      <c r="S489" s="861"/>
      <c r="T489" s="861"/>
      <c r="U489" s="861"/>
      <c r="V489" s="861"/>
      <c r="W489" s="861"/>
      <c r="X489" s="861"/>
      <c r="Y489" s="861"/>
      <c r="Z489" s="861"/>
      <c r="AA489" s="861"/>
      <c r="AB489" s="861"/>
      <c r="AC489" s="861"/>
      <c r="AD489" s="861"/>
      <c r="AE489" s="861"/>
      <c r="AF489" s="862"/>
      <c r="AG489" s="624"/>
      <c r="AH489" s="625"/>
      <c r="AI489" s="626"/>
      <c r="AJ489" s="172"/>
      <c r="AK489" s="172"/>
    </row>
    <row r="490" spans="1:61" s="21" customFormat="1" ht="20.25" customHeight="1">
      <c r="A490" s="172"/>
      <c r="B490" s="620"/>
      <c r="C490" s="863"/>
      <c r="D490" s="864"/>
      <c r="E490" s="864"/>
      <c r="F490" s="864"/>
      <c r="G490" s="864"/>
      <c r="H490" s="864"/>
      <c r="I490" s="864"/>
      <c r="J490" s="864"/>
      <c r="K490" s="864"/>
      <c r="L490" s="864"/>
      <c r="M490" s="864"/>
      <c r="N490" s="864"/>
      <c r="O490" s="864"/>
      <c r="P490" s="864"/>
      <c r="Q490" s="864"/>
      <c r="R490" s="864"/>
      <c r="S490" s="864"/>
      <c r="T490" s="864"/>
      <c r="U490" s="864"/>
      <c r="V490" s="864"/>
      <c r="W490" s="864"/>
      <c r="X490" s="864"/>
      <c r="Y490" s="864"/>
      <c r="Z490" s="864"/>
      <c r="AA490" s="864"/>
      <c r="AB490" s="864"/>
      <c r="AC490" s="864"/>
      <c r="AD490" s="864"/>
      <c r="AE490" s="864"/>
      <c r="AF490" s="865"/>
      <c r="AG490" s="627"/>
      <c r="AH490" s="628"/>
      <c r="AI490" s="629"/>
      <c r="AJ490" s="172"/>
      <c r="AK490" s="172"/>
    </row>
    <row r="491" spans="1:61" s="21" customFormat="1" ht="16.5" customHeight="1">
      <c r="A491" s="172"/>
      <c r="B491" s="619" t="s">
        <v>955</v>
      </c>
      <c r="C491" s="588" t="s">
        <v>954</v>
      </c>
      <c r="D491" s="589"/>
      <c r="E491" s="589"/>
      <c r="F491" s="589"/>
      <c r="G491" s="589"/>
      <c r="H491" s="589"/>
      <c r="I491" s="589"/>
      <c r="J491" s="589"/>
      <c r="K491" s="589"/>
      <c r="L491" s="589"/>
      <c r="M491" s="589"/>
      <c r="N491" s="589"/>
      <c r="O491" s="589"/>
      <c r="P491" s="589"/>
      <c r="Q491" s="589"/>
      <c r="R491" s="589"/>
      <c r="S491" s="589"/>
      <c r="T491" s="589"/>
      <c r="U491" s="589"/>
      <c r="V491" s="589"/>
      <c r="W491" s="589"/>
      <c r="X491" s="589"/>
      <c r="Y491" s="589"/>
      <c r="Z491" s="589"/>
      <c r="AA491" s="589"/>
      <c r="AB491" s="589"/>
      <c r="AC491" s="589"/>
      <c r="AD491" s="589"/>
      <c r="AE491" s="589"/>
      <c r="AF491" s="590"/>
      <c r="AG491" s="621"/>
      <c r="AH491" s="622"/>
      <c r="AI491" s="623"/>
      <c r="AJ491" s="172"/>
      <c r="AK491" s="172"/>
    </row>
    <row r="492" spans="1:61" s="21" customFormat="1" ht="16.5" customHeight="1">
      <c r="A492" s="172"/>
      <c r="B492" s="631"/>
      <c r="C492" s="599"/>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1"/>
      <c r="AG492" s="624"/>
      <c r="AH492" s="625"/>
      <c r="AI492" s="626"/>
      <c r="AJ492" s="172"/>
      <c r="AK492" s="172"/>
    </row>
    <row r="493" spans="1:61" s="21" customFormat="1" ht="16.5" customHeight="1">
      <c r="A493" s="172"/>
      <c r="B493" s="620"/>
      <c r="C493" s="591"/>
      <c r="D493" s="592"/>
      <c r="E493" s="592"/>
      <c r="F493" s="592"/>
      <c r="G493" s="592"/>
      <c r="H493" s="592"/>
      <c r="I493" s="592"/>
      <c r="J493" s="592"/>
      <c r="K493" s="592"/>
      <c r="L493" s="592"/>
      <c r="M493" s="592"/>
      <c r="N493" s="592"/>
      <c r="O493" s="592"/>
      <c r="P493" s="592"/>
      <c r="Q493" s="592"/>
      <c r="R493" s="592"/>
      <c r="S493" s="592"/>
      <c r="T493" s="592"/>
      <c r="U493" s="592"/>
      <c r="V493" s="592"/>
      <c r="W493" s="592"/>
      <c r="X493" s="592"/>
      <c r="Y493" s="592"/>
      <c r="Z493" s="592"/>
      <c r="AA493" s="592"/>
      <c r="AB493" s="592"/>
      <c r="AC493" s="592"/>
      <c r="AD493" s="592"/>
      <c r="AE493" s="592"/>
      <c r="AF493" s="593"/>
      <c r="AG493" s="627"/>
      <c r="AH493" s="628"/>
      <c r="AI493" s="629"/>
      <c r="AJ493" s="172"/>
      <c r="AK493" s="172"/>
    </row>
    <row r="494" spans="1:61" s="21" customFormat="1" ht="17.100000000000001" customHeight="1">
      <c r="A494" s="172"/>
      <c r="B494" s="619" t="s">
        <v>956</v>
      </c>
      <c r="C494" s="588" t="s">
        <v>382</v>
      </c>
      <c r="D494" s="589"/>
      <c r="E494" s="589"/>
      <c r="F494" s="589"/>
      <c r="G494" s="589"/>
      <c r="H494" s="589"/>
      <c r="I494" s="589"/>
      <c r="J494" s="589"/>
      <c r="K494" s="589"/>
      <c r="L494" s="589"/>
      <c r="M494" s="589"/>
      <c r="N494" s="589"/>
      <c r="O494" s="589"/>
      <c r="P494" s="589"/>
      <c r="Q494" s="589"/>
      <c r="R494" s="589"/>
      <c r="S494" s="589"/>
      <c r="T494" s="589"/>
      <c r="U494" s="589"/>
      <c r="V494" s="589"/>
      <c r="W494" s="589"/>
      <c r="X494" s="589"/>
      <c r="Y494" s="589"/>
      <c r="Z494" s="589"/>
      <c r="AA494" s="589"/>
      <c r="AB494" s="589"/>
      <c r="AC494" s="589"/>
      <c r="AD494" s="589"/>
      <c r="AE494" s="589"/>
      <c r="AF494" s="590"/>
      <c r="AG494" s="621"/>
      <c r="AH494" s="622"/>
      <c r="AI494" s="623"/>
      <c r="AJ494" s="172"/>
      <c r="AK494" s="172"/>
    </row>
    <row r="495" spans="1:61" s="21" customFormat="1" ht="17.100000000000001" customHeight="1">
      <c r="A495" s="172"/>
      <c r="B495" s="631"/>
      <c r="C495" s="599"/>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1"/>
      <c r="AG495" s="624"/>
      <c r="AH495" s="625"/>
      <c r="AI495" s="626"/>
      <c r="AJ495" s="172"/>
      <c r="AK495" s="172"/>
    </row>
    <row r="496" spans="1:61" s="21" customFormat="1" ht="17.100000000000001" customHeight="1">
      <c r="A496" s="172"/>
      <c r="B496" s="620"/>
      <c r="C496" s="591"/>
      <c r="D496" s="592"/>
      <c r="E496" s="592"/>
      <c r="F496" s="592"/>
      <c r="G496" s="592"/>
      <c r="H496" s="592"/>
      <c r="I496" s="592"/>
      <c r="J496" s="592"/>
      <c r="K496" s="592"/>
      <c r="L496" s="592"/>
      <c r="M496" s="592"/>
      <c r="N496" s="592"/>
      <c r="O496" s="592"/>
      <c r="P496" s="592"/>
      <c r="Q496" s="592"/>
      <c r="R496" s="592"/>
      <c r="S496" s="592"/>
      <c r="T496" s="592"/>
      <c r="U496" s="592"/>
      <c r="V496" s="592"/>
      <c r="W496" s="592"/>
      <c r="X496" s="592"/>
      <c r="Y496" s="592"/>
      <c r="Z496" s="592"/>
      <c r="AA496" s="592"/>
      <c r="AB496" s="592"/>
      <c r="AC496" s="592"/>
      <c r="AD496" s="592"/>
      <c r="AE496" s="592"/>
      <c r="AF496" s="593"/>
      <c r="AG496" s="627"/>
      <c r="AH496" s="628"/>
      <c r="AI496" s="629"/>
      <c r="AJ496" s="172"/>
      <c r="AK496" s="172"/>
    </row>
    <row r="497" spans="1:61" s="21" customFormat="1" ht="17.100000000000001" customHeight="1">
      <c r="A497" s="172"/>
      <c r="B497" s="163"/>
      <c r="C497" s="164"/>
      <c r="D497" s="164"/>
      <c r="E497" s="164"/>
      <c r="F497" s="164"/>
      <c r="G497" s="164"/>
      <c r="H497" s="164"/>
      <c r="I497" s="164"/>
      <c r="J497" s="164"/>
      <c r="K497" s="164"/>
      <c r="L497" s="421"/>
      <c r="M497" s="421"/>
      <c r="N497" s="421"/>
      <c r="O497" s="421"/>
      <c r="P497" s="421"/>
      <c r="Q497" s="421"/>
      <c r="R497" s="421"/>
      <c r="S497" s="421"/>
      <c r="T497" s="421"/>
      <c r="U497" s="421"/>
      <c r="V497" s="421"/>
      <c r="W497" s="421"/>
      <c r="X497" s="421"/>
      <c r="Y497" s="421"/>
      <c r="Z497" s="421"/>
      <c r="AA497" s="421"/>
      <c r="AB497" s="421"/>
      <c r="AC497" s="421"/>
      <c r="AD497" s="421"/>
      <c r="AE497" s="421"/>
      <c r="AF497" s="421"/>
      <c r="AG497" s="163"/>
      <c r="AH497" s="163"/>
      <c r="AI497" s="163"/>
      <c r="AJ497" s="172"/>
      <c r="AK497" s="172"/>
    </row>
    <row r="498" spans="1:61" s="422" customFormat="1" ht="17.100000000000001" customHeight="1">
      <c r="A498" s="414" t="s">
        <v>383</v>
      </c>
      <c r="B498" s="163"/>
      <c r="C498" s="164"/>
      <c r="D498" s="164"/>
      <c r="E498" s="164"/>
      <c r="F498" s="164"/>
      <c r="G498" s="164"/>
      <c r="H498" s="164"/>
      <c r="I498" s="164"/>
      <c r="J498" s="164"/>
      <c r="K498" s="164"/>
      <c r="L498" s="421"/>
      <c r="M498" s="421"/>
      <c r="N498" s="421"/>
      <c r="O498" s="421"/>
      <c r="P498" s="421"/>
      <c r="Q498" s="421"/>
      <c r="R498" s="421"/>
      <c r="S498" s="421"/>
      <c r="T498" s="421"/>
      <c r="U498" s="421"/>
      <c r="V498" s="421"/>
      <c r="W498" s="421"/>
      <c r="X498" s="421"/>
      <c r="Y498" s="421"/>
      <c r="Z498" s="421"/>
      <c r="AA498" s="421"/>
      <c r="AB498" s="421"/>
      <c r="AC498" s="421"/>
      <c r="AD498" s="421"/>
      <c r="AE498" s="421"/>
      <c r="AF498" s="421"/>
      <c r="AG498" s="163"/>
      <c r="AH498" s="163"/>
      <c r="AI498" s="163"/>
      <c r="AJ498" s="421"/>
      <c r="AK498" s="421"/>
      <c r="AL498" s="21"/>
      <c r="AM498" s="21"/>
      <c r="AN498" s="21"/>
      <c r="AO498" s="21"/>
      <c r="AP498" s="21"/>
      <c r="AQ498" s="21"/>
      <c r="AR498" s="21"/>
      <c r="AS498" s="21"/>
      <c r="AT498" s="21"/>
      <c r="AU498" s="21"/>
      <c r="AV498" s="21"/>
      <c r="AW498" s="21"/>
      <c r="AX498" s="21"/>
      <c r="AY498" s="21"/>
      <c r="AZ498" s="21"/>
      <c r="BA498" s="21"/>
      <c r="BB498" s="21"/>
      <c r="BC498" s="21"/>
      <c r="BD498" s="21"/>
      <c r="BE498" s="21"/>
      <c r="BF498" s="21"/>
      <c r="BG498" s="21"/>
      <c r="BH498" s="21"/>
      <c r="BI498" s="21"/>
    </row>
    <row r="499" spans="1:61" s="33" customFormat="1" ht="17.100000000000001" customHeight="1">
      <c r="A499" s="198"/>
      <c r="B499" s="619" t="s">
        <v>304</v>
      </c>
      <c r="C499" s="588" t="s">
        <v>21</v>
      </c>
      <c r="D499" s="589"/>
      <c r="E499" s="589"/>
      <c r="F499" s="589"/>
      <c r="G499" s="589"/>
      <c r="H499" s="589"/>
      <c r="I499" s="589"/>
      <c r="J499" s="589"/>
      <c r="K499" s="589"/>
      <c r="L499" s="589"/>
      <c r="M499" s="589"/>
      <c r="N499" s="589"/>
      <c r="O499" s="589"/>
      <c r="P499" s="589"/>
      <c r="Q499" s="589"/>
      <c r="R499" s="589"/>
      <c r="S499" s="589"/>
      <c r="T499" s="589"/>
      <c r="U499" s="589"/>
      <c r="V499" s="589"/>
      <c r="W499" s="589"/>
      <c r="X499" s="589"/>
      <c r="Y499" s="589"/>
      <c r="Z499" s="589"/>
      <c r="AA499" s="589"/>
      <c r="AB499" s="589"/>
      <c r="AC499" s="589"/>
      <c r="AD499" s="589"/>
      <c r="AE499" s="589"/>
      <c r="AF499" s="590"/>
      <c r="AG499" s="621"/>
      <c r="AH499" s="622"/>
      <c r="AI499" s="623"/>
      <c r="AJ499" s="198"/>
      <c r="AK499" s="198"/>
      <c r="AL499" s="21"/>
      <c r="AM499" s="21"/>
      <c r="AN499" s="21"/>
      <c r="AO499" s="21"/>
      <c r="AP499" s="21"/>
      <c r="AQ499" s="21"/>
      <c r="AR499" s="21"/>
      <c r="AS499" s="21"/>
      <c r="AT499" s="21"/>
      <c r="AU499" s="21"/>
      <c r="AV499" s="21"/>
      <c r="AW499" s="21"/>
      <c r="AX499" s="21"/>
      <c r="AY499" s="21"/>
      <c r="AZ499" s="21"/>
      <c r="BA499" s="21"/>
      <c r="BB499" s="21"/>
      <c r="BC499" s="21"/>
      <c r="BD499" s="21"/>
      <c r="BE499" s="21"/>
      <c r="BF499" s="21"/>
      <c r="BG499" s="21"/>
      <c r="BH499" s="21"/>
      <c r="BI499" s="21"/>
    </row>
    <row r="500" spans="1:61" s="21" customFormat="1" ht="17.100000000000001" customHeight="1">
      <c r="A500" s="172"/>
      <c r="B500" s="631"/>
      <c r="C500" s="599"/>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1"/>
      <c r="AG500" s="624"/>
      <c r="AH500" s="625"/>
      <c r="AI500" s="626"/>
      <c r="AJ500" s="172"/>
      <c r="AK500" s="172"/>
    </row>
    <row r="501" spans="1:61" s="21" customFormat="1" ht="17.100000000000001" customHeight="1">
      <c r="A501" s="172"/>
      <c r="B501" s="631"/>
      <c r="C501" s="599"/>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1"/>
      <c r="AG501" s="624"/>
      <c r="AH501" s="625"/>
      <c r="AI501" s="626"/>
      <c r="AJ501" s="172"/>
      <c r="AK501" s="172"/>
    </row>
    <row r="502" spans="1:61" s="21" customFormat="1" ht="37.5" customHeight="1">
      <c r="A502" s="172"/>
      <c r="B502" s="424" t="s">
        <v>307</v>
      </c>
      <c r="C502" s="607" t="s">
        <v>22</v>
      </c>
      <c r="D502" s="608"/>
      <c r="E502" s="608"/>
      <c r="F502" s="608"/>
      <c r="G502" s="608"/>
      <c r="H502" s="608"/>
      <c r="I502" s="608"/>
      <c r="J502" s="608"/>
      <c r="K502" s="608"/>
      <c r="L502" s="608"/>
      <c r="M502" s="608"/>
      <c r="N502" s="608"/>
      <c r="O502" s="608"/>
      <c r="P502" s="608"/>
      <c r="Q502" s="608"/>
      <c r="R502" s="608"/>
      <c r="S502" s="608"/>
      <c r="T502" s="608"/>
      <c r="U502" s="608"/>
      <c r="V502" s="608"/>
      <c r="W502" s="608"/>
      <c r="X502" s="608"/>
      <c r="Y502" s="608"/>
      <c r="Z502" s="608"/>
      <c r="AA502" s="608"/>
      <c r="AB502" s="608"/>
      <c r="AC502" s="608"/>
      <c r="AD502" s="608"/>
      <c r="AE502" s="608"/>
      <c r="AF502" s="609"/>
      <c r="AG502" s="604"/>
      <c r="AH502" s="605"/>
      <c r="AI502" s="606"/>
      <c r="AJ502" s="172"/>
      <c r="AK502" s="172"/>
      <c r="AL502" s="422"/>
      <c r="AM502" s="422"/>
      <c r="AN502" s="422"/>
      <c r="AO502" s="422"/>
      <c r="AP502" s="422"/>
      <c r="AQ502" s="422"/>
      <c r="AR502" s="422"/>
      <c r="AS502" s="422"/>
      <c r="AT502" s="422"/>
      <c r="AU502" s="422"/>
      <c r="AV502" s="422"/>
      <c r="AW502" s="422"/>
      <c r="AX502" s="422"/>
      <c r="AY502" s="422"/>
      <c r="AZ502" s="422"/>
      <c r="BA502" s="422"/>
      <c r="BB502" s="422"/>
      <c r="BC502" s="422"/>
      <c r="BD502" s="422"/>
      <c r="BE502" s="422"/>
      <c r="BF502" s="422"/>
      <c r="BG502" s="422"/>
      <c r="BH502" s="422"/>
      <c r="BI502" s="422"/>
    </row>
    <row r="503" spans="1:61" s="33" customFormat="1" ht="17.100000000000001" customHeight="1">
      <c r="A503" s="198"/>
      <c r="B503" s="619" t="s">
        <v>308</v>
      </c>
      <c r="C503" s="857" t="s">
        <v>23</v>
      </c>
      <c r="D503" s="858"/>
      <c r="E503" s="858"/>
      <c r="F503" s="858"/>
      <c r="G503" s="858"/>
      <c r="H503" s="858"/>
      <c r="I503" s="858"/>
      <c r="J503" s="858"/>
      <c r="K503" s="858"/>
      <c r="L503" s="858"/>
      <c r="M503" s="858"/>
      <c r="N503" s="858"/>
      <c r="O503" s="858"/>
      <c r="P503" s="858"/>
      <c r="Q503" s="858"/>
      <c r="R503" s="858"/>
      <c r="S503" s="858"/>
      <c r="T503" s="858"/>
      <c r="U503" s="858"/>
      <c r="V503" s="858"/>
      <c r="W503" s="858"/>
      <c r="X503" s="858"/>
      <c r="Y503" s="858"/>
      <c r="Z503" s="858"/>
      <c r="AA503" s="858"/>
      <c r="AB503" s="858"/>
      <c r="AC503" s="858"/>
      <c r="AD503" s="858"/>
      <c r="AE503" s="858"/>
      <c r="AF503" s="859"/>
      <c r="AG503" s="621"/>
      <c r="AH503" s="622"/>
      <c r="AI503" s="623"/>
      <c r="AJ503" s="198"/>
      <c r="AK503" s="198"/>
    </row>
    <row r="504" spans="1:61" s="33" customFormat="1" ht="17.100000000000001" customHeight="1">
      <c r="A504" s="198"/>
      <c r="B504" s="631"/>
      <c r="C504" s="860"/>
      <c r="D504" s="861"/>
      <c r="E504" s="861"/>
      <c r="F504" s="861"/>
      <c r="G504" s="861"/>
      <c r="H504" s="861"/>
      <c r="I504" s="861"/>
      <c r="J504" s="861"/>
      <c r="K504" s="861"/>
      <c r="L504" s="861"/>
      <c r="M504" s="861"/>
      <c r="N504" s="861"/>
      <c r="O504" s="861"/>
      <c r="P504" s="861"/>
      <c r="Q504" s="861"/>
      <c r="R504" s="861"/>
      <c r="S504" s="861"/>
      <c r="T504" s="861"/>
      <c r="U504" s="861"/>
      <c r="V504" s="861"/>
      <c r="W504" s="861"/>
      <c r="X504" s="861"/>
      <c r="Y504" s="861"/>
      <c r="Z504" s="861"/>
      <c r="AA504" s="861"/>
      <c r="AB504" s="861"/>
      <c r="AC504" s="861"/>
      <c r="AD504" s="861"/>
      <c r="AE504" s="861"/>
      <c r="AF504" s="862"/>
      <c r="AG504" s="624"/>
      <c r="AH504" s="625"/>
      <c r="AI504" s="626"/>
      <c r="AJ504" s="198"/>
      <c r="AK504" s="198"/>
    </row>
    <row r="505" spans="1:61" s="21" customFormat="1" ht="17.100000000000001" customHeight="1">
      <c r="A505" s="172"/>
      <c r="B505" s="631"/>
      <c r="C505" s="860"/>
      <c r="D505" s="861"/>
      <c r="E505" s="861"/>
      <c r="F505" s="861"/>
      <c r="G505" s="861"/>
      <c r="H505" s="861"/>
      <c r="I505" s="861"/>
      <c r="J505" s="861"/>
      <c r="K505" s="861"/>
      <c r="L505" s="861"/>
      <c r="M505" s="861"/>
      <c r="N505" s="861"/>
      <c r="O505" s="861"/>
      <c r="P505" s="861"/>
      <c r="Q505" s="861"/>
      <c r="R505" s="861"/>
      <c r="S505" s="861"/>
      <c r="T505" s="861"/>
      <c r="U505" s="861"/>
      <c r="V505" s="861"/>
      <c r="W505" s="861"/>
      <c r="X505" s="861"/>
      <c r="Y505" s="861"/>
      <c r="Z505" s="861"/>
      <c r="AA505" s="861"/>
      <c r="AB505" s="861"/>
      <c r="AC505" s="861"/>
      <c r="AD505" s="861"/>
      <c r="AE505" s="861"/>
      <c r="AF505" s="862"/>
      <c r="AG505" s="624"/>
      <c r="AH505" s="625"/>
      <c r="AI505" s="626"/>
      <c r="AJ505" s="172"/>
      <c r="AK505" s="172"/>
    </row>
    <row r="506" spans="1:61" s="21" customFormat="1" ht="17.100000000000001" customHeight="1">
      <c r="A506" s="172"/>
      <c r="B506" s="631"/>
      <c r="C506" s="860"/>
      <c r="D506" s="861"/>
      <c r="E506" s="861"/>
      <c r="F506" s="861"/>
      <c r="G506" s="861"/>
      <c r="H506" s="861"/>
      <c r="I506" s="861"/>
      <c r="J506" s="861"/>
      <c r="K506" s="861"/>
      <c r="L506" s="861"/>
      <c r="M506" s="861"/>
      <c r="N506" s="861"/>
      <c r="O506" s="861"/>
      <c r="P506" s="861"/>
      <c r="Q506" s="861"/>
      <c r="R506" s="861"/>
      <c r="S506" s="861"/>
      <c r="T506" s="861"/>
      <c r="U506" s="861"/>
      <c r="V506" s="861"/>
      <c r="W506" s="861"/>
      <c r="X506" s="861"/>
      <c r="Y506" s="861"/>
      <c r="Z506" s="861"/>
      <c r="AA506" s="861"/>
      <c r="AB506" s="861"/>
      <c r="AC506" s="861"/>
      <c r="AD506" s="861"/>
      <c r="AE506" s="861"/>
      <c r="AF506" s="862"/>
      <c r="AG506" s="624"/>
      <c r="AH506" s="625"/>
      <c r="AI506" s="626"/>
      <c r="AJ506" s="172"/>
      <c r="AK506" s="172"/>
    </row>
    <row r="507" spans="1:61" s="21" customFormat="1" ht="17.100000000000001" customHeight="1">
      <c r="A507" s="172"/>
      <c r="B507" s="620"/>
      <c r="C507" s="863"/>
      <c r="D507" s="864"/>
      <c r="E507" s="864"/>
      <c r="F507" s="864"/>
      <c r="G507" s="864"/>
      <c r="H507" s="864"/>
      <c r="I507" s="864"/>
      <c r="J507" s="864"/>
      <c r="K507" s="864"/>
      <c r="L507" s="864"/>
      <c r="M507" s="864"/>
      <c r="N507" s="864"/>
      <c r="O507" s="864"/>
      <c r="P507" s="864"/>
      <c r="Q507" s="864"/>
      <c r="R507" s="864"/>
      <c r="S507" s="864"/>
      <c r="T507" s="864"/>
      <c r="U507" s="864"/>
      <c r="V507" s="864"/>
      <c r="W507" s="864"/>
      <c r="X507" s="864"/>
      <c r="Y507" s="864"/>
      <c r="Z507" s="864"/>
      <c r="AA507" s="864"/>
      <c r="AB507" s="864"/>
      <c r="AC507" s="864"/>
      <c r="AD507" s="864"/>
      <c r="AE507" s="864"/>
      <c r="AF507" s="865"/>
      <c r="AG507" s="627"/>
      <c r="AH507" s="628"/>
      <c r="AI507" s="629"/>
      <c r="AJ507" s="172"/>
      <c r="AK507" s="172"/>
    </row>
    <row r="508" spans="1:61" s="21" customFormat="1" ht="17.100000000000001" customHeight="1">
      <c r="A508" s="172"/>
      <c r="B508" s="619" t="s">
        <v>310</v>
      </c>
      <c r="C508" s="588" t="s">
        <v>24</v>
      </c>
      <c r="D508" s="589"/>
      <c r="E508" s="589"/>
      <c r="F508" s="589"/>
      <c r="G508" s="589"/>
      <c r="H508" s="589"/>
      <c r="I508" s="589"/>
      <c r="J508" s="589"/>
      <c r="K508" s="589"/>
      <c r="L508" s="589"/>
      <c r="M508" s="589"/>
      <c r="N508" s="589"/>
      <c r="O508" s="589"/>
      <c r="P508" s="589"/>
      <c r="Q508" s="589"/>
      <c r="R508" s="589"/>
      <c r="S508" s="589"/>
      <c r="T508" s="589"/>
      <c r="U508" s="589"/>
      <c r="V508" s="589"/>
      <c r="W508" s="589"/>
      <c r="X508" s="589"/>
      <c r="Y508" s="589"/>
      <c r="Z508" s="589"/>
      <c r="AA508" s="589"/>
      <c r="AB508" s="589"/>
      <c r="AC508" s="589"/>
      <c r="AD508" s="589"/>
      <c r="AE508" s="589"/>
      <c r="AF508" s="590"/>
      <c r="AG508" s="621"/>
      <c r="AH508" s="622"/>
      <c r="AI508" s="623"/>
      <c r="AJ508" s="172"/>
      <c r="AK508" s="172"/>
    </row>
    <row r="509" spans="1:61" s="21" customFormat="1" ht="17.100000000000001" customHeight="1">
      <c r="A509" s="172"/>
      <c r="B509" s="631"/>
      <c r="C509" s="599"/>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1"/>
      <c r="AG509" s="624"/>
      <c r="AH509" s="625"/>
      <c r="AI509" s="626"/>
      <c r="AJ509" s="172"/>
      <c r="AK509" s="172"/>
    </row>
    <row r="510" spans="1:61" s="33" customFormat="1" ht="17.100000000000001" customHeight="1">
      <c r="A510" s="198"/>
      <c r="B510" s="620"/>
      <c r="C510" s="591"/>
      <c r="D510" s="592"/>
      <c r="E510" s="592"/>
      <c r="F510" s="592"/>
      <c r="G510" s="592"/>
      <c r="H510" s="592"/>
      <c r="I510" s="592"/>
      <c r="J510" s="592"/>
      <c r="K510" s="592"/>
      <c r="L510" s="592"/>
      <c r="M510" s="592"/>
      <c r="N510" s="592"/>
      <c r="O510" s="592"/>
      <c r="P510" s="592"/>
      <c r="Q510" s="592"/>
      <c r="R510" s="592"/>
      <c r="S510" s="592"/>
      <c r="T510" s="592"/>
      <c r="U510" s="592"/>
      <c r="V510" s="592"/>
      <c r="W510" s="592"/>
      <c r="X510" s="592"/>
      <c r="Y510" s="592"/>
      <c r="Z510" s="592"/>
      <c r="AA510" s="592"/>
      <c r="AB510" s="592"/>
      <c r="AC510" s="592"/>
      <c r="AD510" s="592"/>
      <c r="AE510" s="592"/>
      <c r="AF510" s="593"/>
      <c r="AG510" s="627"/>
      <c r="AH510" s="628"/>
      <c r="AI510" s="629"/>
      <c r="AJ510" s="198"/>
      <c r="AK510" s="198"/>
      <c r="AL510" s="21"/>
      <c r="AM510" s="21"/>
      <c r="AN510" s="21"/>
      <c r="AO510" s="21"/>
      <c r="AP510" s="21"/>
      <c r="AQ510" s="21"/>
      <c r="AR510" s="21"/>
      <c r="AS510" s="21"/>
      <c r="AT510" s="21"/>
      <c r="AU510" s="21"/>
      <c r="AV510" s="21"/>
      <c r="AW510" s="21"/>
      <c r="AX510" s="21"/>
      <c r="AY510" s="21"/>
      <c r="AZ510" s="21"/>
      <c r="BA510" s="21"/>
      <c r="BB510" s="21"/>
      <c r="BC510" s="21"/>
      <c r="BD510" s="21"/>
      <c r="BE510" s="21"/>
      <c r="BF510" s="21"/>
      <c r="BG510" s="21"/>
      <c r="BH510" s="21"/>
      <c r="BI510" s="21"/>
    </row>
    <row r="511" spans="1:61" s="21" customFormat="1" ht="37.5" customHeight="1">
      <c r="A511" s="172"/>
      <c r="B511" s="401" t="s">
        <v>25</v>
      </c>
      <c r="C511" s="588" t="s">
        <v>26</v>
      </c>
      <c r="D511" s="728"/>
      <c r="E511" s="728"/>
      <c r="F511" s="728"/>
      <c r="G511" s="728"/>
      <c r="H511" s="728"/>
      <c r="I511" s="728"/>
      <c r="J511" s="728"/>
      <c r="K511" s="728"/>
      <c r="L511" s="728"/>
      <c r="M511" s="728"/>
      <c r="N511" s="728"/>
      <c r="O511" s="728"/>
      <c r="P511" s="728"/>
      <c r="Q511" s="728"/>
      <c r="R511" s="728"/>
      <c r="S511" s="728"/>
      <c r="T511" s="728"/>
      <c r="U511" s="728"/>
      <c r="V511" s="728"/>
      <c r="W511" s="728"/>
      <c r="X511" s="728"/>
      <c r="Y511" s="728"/>
      <c r="Z511" s="728"/>
      <c r="AA511" s="728"/>
      <c r="AB511" s="728"/>
      <c r="AC511" s="728"/>
      <c r="AD511" s="728"/>
      <c r="AE511" s="728"/>
      <c r="AF511" s="729"/>
      <c r="AG511" s="621"/>
      <c r="AH511" s="622"/>
      <c r="AI511" s="623"/>
      <c r="AJ511" s="172"/>
      <c r="AK511" s="172"/>
    </row>
    <row r="512" spans="1:61" s="21" customFormat="1" ht="17.100000000000001" customHeight="1">
      <c r="A512" s="172"/>
      <c r="B512" s="619" t="s">
        <v>27</v>
      </c>
      <c r="C512" s="588" t="s">
        <v>28</v>
      </c>
      <c r="D512" s="589"/>
      <c r="E512" s="589"/>
      <c r="F512" s="589"/>
      <c r="G512" s="589"/>
      <c r="H512" s="589"/>
      <c r="I512" s="589"/>
      <c r="J512" s="589"/>
      <c r="K512" s="589"/>
      <c r="L512" s="589"/>
      <c r="M512" s="589"/>
      <c r="N512" s="589"/>
      <c r="O512" s="589"/>
      <c r="P512" s="589"/>
      <c r="Q512" s="589"/>
      <c r="R512" s="589"/>
      <c r="S512" s="589"/>
      <c r="T512" s="589"/>
      <c r="U512" s="589"/>
      <c r="V512" s="589"/>
      <c r="W512" s="589"/>
      <c r="X512" s="589"/>
      <c r="Y512" s="589"/>
      <c r="Z512" s="589"/>
      <c r="AA512" s="589"/>
      <c r="AB512" s="589"/>
      <c r="AC512" s="589"/>
      <c r="AD512" s="589"/>
      <c r="AE512" s="589"/>
      <c r="AF512" s="590"/>
      <c r="AG512" s="621"/>
      <c r="AH512" s="622"/>
      <c r="AI512" s="623"/>
      <c r="AJ512" s="172"/>
      <c r="AK512" s="172"/>
    </row>
    <row r="513" spans="1:61" s="21" customFormat="1" ht="17.100000000000001" customHeight="1">
      <c r="A513" s="172"/>
      <c r="B513" s="631"/>
      <c r="C513" s="599"/>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1"/>
      <c r="AG513" s="624"/>
      <c r="AH513" s="625"/>
      <c r="AI513" s="626"/>
      <c r="AJ513" s="172"/>
      <c r="AK513" s="172"/>
    </row>
    <row r="514" spans="1:61" s="21" customFormat="1" ht="17.100000000000001" customHeight="1">
      <c r="A514" s="172"/>
      <c r="B514" s="620"/>
      <c r="C514" s="591"/>
      <c r="D514" s="592"/>
      <c r="E514" s="592"/>
      <c r="F514" s="592"/>
      <c r="G514" s="592"/>
      <c r="H514" s="592"/>
      <c r="I514" s="592"/>
      <c r="J514" s="592"/>
      <c r="K514" s="592"/>
      <c r="L514" s="592"/>
      <c r="M514" s="592"/>
      <c r="N514" s="592"/>
      <c r="O514" s="592"/>
      <c r="P514" s="592"/>
      <c r="Q514" s="592"/>
      <c r="R514" s="592"/>
      <c r="S514" s="592"/>
      <c r="T514" s="592"/>
      <c r="U514" s="592"/>
      <c r="V514" s="592"/>
      <c r="W514" s="592"/>
      <c r="X514" s="592"/>
      <c r="Y514" s="592"/>
      <c r="Z514" s="592"/>
      <c r="AA514" s="592"/>
      <c r="AB514" s="592"/>
      <c r="AC514" s="592"/>
      <c r="AD514" s="592"/>
      <c r="AE514" s="592"/>
      <c r="AF514" s="593"/>
      <c r="AG514" s="627"/>
      <c r="AH514" s="628"/>
      <c r="AI514" s="629"/>
      <c r="AJ514" s="172"/>
      <c r="AK514" s="172"/>
      <c r="AL514" s="422"/>
      <c r="AM514" s="422"/>
      <c r="AN514" s="422"/>
      <c r="AO514" s="422"/>
      <c r="AP514" s="422"/>
      <c r="AQ514" s="422"/>
      <c r="AR514" s="422"/>
      <c r="AS514" s="422"/>
      <c r="AT514" s="422"/>
      <c r="AU514" s="422"/>
      <c r="AV514" s="422"/>
      <c r="AW514" s="422"/>
      <c r="AX514" s="422"/>
      <c r="AY514" s="422"/>
      <c r="AZ514" s="422"/>
      <c r="BA514" s="422"/>
      <c r="BB514" s="422"/>
      <c r="BC514" s="422"/>
      <c r="BD514" s="422"/>
      <c r="BE514" s="422"/>
      <c r="BF514" s="422"/>
      <c r="BG514" s="422"/>
      <c r="BH514" s="422"/>
      <c r="BI514" s="422"/>
    </row>
    <row r="515" spans="1:61" s="21" customFormat="1" ht="17.100000000000001" customHeight="1">
      <c r="A515" s="172"/>
      <c r="B515" s="103"/>
      <c r="C515" s="148"/>
      <c r="D515" s="148"/>
      <c r="E515" s="148"/>
      <c r="F515" s="148"/>
      <c r="G515" s="148"/>
      <c r="H515" s="148"/>
      <c r="I515" s="148"/>
      <c r="J515" s="148"/>
      <c r="K515" s="148"/>
      <c r="L515" s="148"/>
      <c r="M515" s="148"/>
      <c r="N515" s="148"/>
      <c r="O515" s="148"/>
      <c r="P515" s="148"/>
      <c r="Q515" s="148"/>
      <c r="R515" s="148"/>
      <c r="S515" s="148"/>
      <c r="T515" s="148"/>
      <c r="U515" s="148"/>
      <c r="V515" s="148"/>
      <c r="W515" s="148"/>
      <c r="X515" s="148"/>
      <c r="Y515" s="148"/>
      <c r="Z515" s="148"/>
      <c r="AA515" s="148"/>
      <c r="AB515" s="148"/>
      <c r="AC515" s="148"/>
      <c r="AD515" s="148"/>
      <c r="AE515" s="148"/>
      <c r="AF515" s="148"/>
      <c r="AG515" s="163"/>
      <c r="AH515" s="163"/>
      <c r="AI515" s="163"/>
      <c r="AJ515" s="172"/>
      <c r="AK515" s="172"/>
      <c r="AL515" s="33"/>
      <c r="AM515" s="33"/>
      <c r="AN515" s="33"/>
      <c r="AO515" s="33"/>
      <c r="AP515" s="33"/>
      <c r="AQ515" s="33"/>
      <c r="AR515" s="33"/>
      <c r="AS515" s="33"/>
      <c r="AT515" s="33"/>
      <c r="AU515" s="33"/>
      <c r="AV515" s="33"/>
      <c r="AW515" s="33"/>
      <c r="AX515" s="33"/>
      <c r="AY515" s="33"/>
      <c r="AZ515" s="33"/>
      <c r="BA515" s="33"/>
      <c r="BB515" s="33"/>
      <c r="BC515" s="33"/>
      <c r="BD515" s="33"/>
      <c r="BE515" s="33"/>
      <c r="BF515" s="33"/>
      <c r="BG515" s="33"/>
      <c r="BH515" s="33"/>
      <c r="BI515" s="33"/>
    </row>
    <row r="516" spans="1:61" s="33" customFormat="1" ht="15" customHeight="1">
      <c r="A516" s="772" t="s">
        <v>1003</v>
      </c>
      <c r="B516" s="962"/>
      <c r="C516" s="962"/>
      <c r="D516" s="962"/>
      <c r="E516" s="962"/>
      <c r="F516" s="962"/>
      <c r="G516" s="962"/>
      <c r="H516" s="962"/>
      <c r="I516" s="962"/>
      <c r="J516" s="962"/>
      <c r="K516" s="962"/>
      <c r="L516" s="962"/>
      <c r="M516" s="962"/>
      <c r="N516" s="962"/>
      <c r="O516" s="962"/>
      <c r="P516" s="962"/>
      <c r="Q516" s="962"/>
      <c r="R516" s="962"/>
      <c r="S516" s="962"/>
      <c r="T516" s="962"/>
      <c r="U516" s="962"/>
      <c r="V516" s="962"/>
      <c r="W516" s="962"/>
      <c r="X516" s="962"/>
      <c r="Y516" s="962"/>
      <c r="Z516" s="962"/>
      <c r="AA516" s="962"/>
      <c r="AB516" s="962"/>
      <c r="AC516" s="962"/>
      <c r="AD516" s="962"/>
      <c r="AE516" s="425"/>
      <c r="AF516" s="425"/>
      <c r="AG516" s="15"/>
      <c r="AH516" s="15"/>
    </row>
    <row r="517" spans="1:61" s="33" customFormat="1" ht="15" customHeight="1">
      <c r="A517" s="426"/>
      <c r="B517" s="660" t="s">
        <v>783</v>
      </c>
      <c r="C517" s="649" t="s">
        <v>778</v>
      </c>
      <c r="D517" s="650"/>
      <c r="E517" s="650"/>
      <c r="F517" s="650"/>
      <c r="G517" s="650"/>
      <c r="H517" s="650"/>
      <c r="I517" s="650"/>
      <c r="J517" s="650"/>
      <c r="K517" s="650"/>
      <c r="L517" s="650"/>
      <c r="M517" s="650"/>
      <c r="N517" s="650"/>
      <c r="O517" s="650"/>
      <c r="P517" s="650"/>
      <c r="Q517" s="650"/>
      <c r="R517" s="650"/>
      <c r="S517" s="650"/>
      <c r="T517" s="650"/>
      <c r="U517" s="650"/>
      <c r="V517" s="650"/>
      <c r="W517" s="650"/>
      <c r="X517" s="650"/>
      <c r="Y517" s="650"/>
      <c r="Z517" s="650"/>
      <c r="AA517" s="650"/>
      <c r="AB517" s="650"/>
      <c r="AC517" s="650"/>
      <c r="AD517" s="650"/>
      <c r="AE517" s="650"/>
      <c r="AF517" s="650"/>
      <c r="AG517" s="658"/>
      <c r="AH517" s="658"/>
      <c r="AI517" s="658"/>
    </row>
    <row r="518" spans="1:61" s="33" customFormat="1" ht="15" customHeight="1">
      <c r="A518" s="426"/>
      <c r="B518" s="661"/>
      <c r="C518" s="652"/>
      <c r="D518" s="653"/>
      <c r="E518" s="653"/>
      <c r="F518" s="653"/>
      <c r="G518" s="653"/>
      <c r="H518" s="653"/>
      <c r="I518" s="653"/>
      <c r="J518" s="653"/>
      <c r="K518" s="653"/>
      <c r="L518" s="653"/>
      <c r="M518" s="653"/>
      <c r="N518" s="653"/>
      <c r="O518" s="653"/>
      <c r="P518" s="653"/>
      <c r="Q518" s="653"/>
      <c r="R518" s="653"/>
      <c r="S518" s="653"/>
      <c r="T518" s="653"/>
      <c r="U518" s="653"/>
      <c r="V518" s="653"/>
      <c r="W518" s="653"/>
      <c r="X518" s="653"/>
      <c r="Y518" s="653"/>
      <c r="Z518" s="653"/>
      <c r="AA518" s="653"/>
      <c r="AB518" s="653"/>
      <c r="AC518" s="653"/>
      <c r="AD518" s="653"/>
      <c r="AE518" s="653"/>
      <c r="AF518" s="653"/>
      <c r="AG518" s="658"/>
      <c r="AH518" s="658"/>
      <c r="AI518" s="658"/>
    </row>
    <row r="519" spans="1:61" s="33" customFormat="1" ht="15" customHeight="1">
      <c r="A519" s="426"/>
      <c r="B519" s="661"/>
      <c r="C519" s="652"/>
      <c r="D519" s="653"/>
      <c r="E519" s="653"/>
      <c r="F519" s="653"/>
      <c r="G519" s="653"/>
      <c r="H519" s="653"/>
      <c r="I519" s="653"/>
      <c r="J519" s="653"/>
      <c r="K519" s="653"/>
      <c r="L519" s="653"/>
      <c r="M519" s="653"/>
      <c r="N519" s="653"/>
      <c r="O519" s="653"/>
      <c r="P519" s="653"/>
      <c r="Q519" s="653"/>
      <c r="R519" s="653"/>
      <c r="S519" s="653"/>
      <c r="T519" s="653"/>
      <c r="U519" s="653"/>
      <c r="V519" s="653"/>
      <c r="W519" s="653"/>
      <c r="X519" s="653"/>
      <c r="Y519" s="653"/>
      <c r="Z519" s="653"/>
      <c r="AA519" s="653"/>
      <c r="AB519" s="653"/>
      <c r="AC519" s="653"/>
      <c r="AD519" s="653"/>
      <c r="AE519" s="653"/>
      <c r="AF519" s="653"/>
      <c r="AG519" s="658"/>
      <c r="AH519" s="658"/>
      <c r="AI519" s="658"/>
    </row>
    <row r="520" spans="1:61" s="33" customFormat="1" ht="15" customHeight="1">
      <c r="A520" s="426"/>
      <c r="B520" s="702"/>
      <c r="C520" s="655"/>
      <c r="D520" s="656"/>
      <c r="E520" s="656"/>
      <c r="F520" s="656"/>
      <c r="G520" s="656"/>
      <c r="H520" s="656"/>
      <c r="I520" s="656"/>
      <c r="J520" s="656"/>
      <c r="K520" s="656"/>
      <c r="L520" s="656"/>
      <c r="M520" s="656"/>
      <c r="N520" s="656"/>
      <c r="O520" s="656"/>
      <c r="P520" s="656"/>
      <c r="Q520" s="656"/>
      <c r="R520" s="656"/>
      <c r="S520" s="656"/>
      <c r="T520" s="656"/>
      <c r="U520" s="656"/>
      <c r="V520" s="656"/>
      <c r="W520" s="656"/>
      <c r="X520" s="656"/>
      <c r="Y520" s="656"/>
      <c r="Z520" s="656"/>
      <c r="AA520" s="656"/>
      <c r="AB520" s="656"/>
      <c r="AC520" s="656"/>
      <c r="AD520" s="656"/>
      <c r="AE520" s="656"/>
      <c r="AF520" s="656"/>
      <c r="AG520" s="658"/>
      <c r="AH520" s="658"/>
      <c r="AI520" s="658"/>
    </row>
    <row r="521" spans="1:61" s="33" customFormat="1" ht="15" customHeight="1">
      <c r="A521" s="426"/>
      <c r="B521" s="660" t="s">
        <v>71</v>
      </c>
      <c r="C521" s="649" t="s">
        <v>779</v>
      </c>
      <c r="D521" s="650"/>
      <c r="E521" s="650"/>
      <c r="F521" s="650"/>
      <c r="G521" s="650"/>
      <c r="H521" s="650"/>
      <c r="I521" s="650"/>
      <c r="J521" s="650"/>
      <c r="K521" s="650"/>
      <c r="L521" s="650"/>
      <c r="M521" s="650"/>
      <c r="N521" s="650"/>
      <c r="O521" s="650"/>
      <c r="P521" s="650"/>
      <c r="Q521" s="650"/>
      <c r="R521" s="650"/>
      <c r="S521" s="650"/>
      <c r="T521" s="650"/>
      <c r="U521" s="650"/>
      <c r="V521" s="650"/>
      <c r="W521" s="650"/>
      <c r="X521" s="650"/>
      <c r="Y521" s="650"/>
      <c r="Z521" s="650"/>
      <c r="AA521" s="650"/>
      <c r="AB521" s="650"/>
      <c r="AC521" s="650"/>
      <c r="AD521" s="650"/>
      <c r="AE521" s="650"/>
      <c r="AF521" s="650"/>
      <c r="AG521" s="982"/>
      <c r="AH521" s="982"/>
      <c r="AI521" s="982"/>
    </row>
    <row r="522" spans="1:61" s="33" customFormat="1" ht="15" customHeight="1">
      <c r="A522" s="426"/>
      <c r="B522" s="702"/>
      <c r="C522" s="655"/>
      <c r="D522" s="656"/>
      <c r="E522" s="656"/>
      <c r="F522" s="656"/>
      <c r="G522" s="656"/>
      <c r="H522" s="656"/>
      <c r="I522" s="656"/>
      <c r="J522" s="656"/>
      <c r="K522" s="656"/>
      <c r="L522" s="656"/>
      <c r="M522" s="656"/>
      <c r="N522" s="656"/>
      <c r="O522" s="656"/>
      <c r="P522" s="656"/>
      <c r="Q522" s="656"/>
      <c r="R522" s="656"/>
      <c r="S522" s="656"/>
      <c r="T522" s="656"/>
      <c r="U522" s="656"/>
      <c r="V522" s="656"/>
      <c r="W522" s="656"/>
      <c r="X522" s="656"/>
      <c r="Y522" s="656"/>
      <c r="Z522" s="656"/>
      <c r="AA522" s="656"/>
      <c r="AB522" s="656"/>
      <c r="AC522" s="656"/>
      <c r="AD522" s="656"/>
      <c r="AE522" s="656"/>
      <c r="AF522" s="656"/>
      <c r="AG522" s="982"/>
      <c r="AH522" s="982"/>
      <c r="AI522" s="982"/>
    </row>
    <row r="523" spans="1:61" s="33" customFormat="1" ht="15" customHeight="1">
      <c r="A523" s="426"/>
      <c r="B523" s="660" t="s">
        <v>74</v>
      </c>
      <c r="C523" s="649" t="s">
        <v>780</v>
      </c>
      <c r="D523" s="650"/>
      <c r="E523" s="650"/>
      <c r="F523" s="650"/>
      <c r="G523" s="650"/>
      <c r="H523" s="650"/>
      <c r="I523" s="650"/>
      <c r="J523" s="650"/>
      <c r="K523" s="650"/>
      <c r="L523" s="650"/>
      <c r="M523" s="650"/>
      <c r="N523" s="650"/>
      <c r="O523" s="650"/>
      <c r="P523" s="650"/>
      <c r="Q523" s="650"/>
      <c r="R523" s="650"/>
      <c r="S523" s="650"/>
      <c r="T523" s="650"/>
      <c r="U523" s="650"/>
      <c r="V523" s="650"/>
      <c r="W523" s="650"/>
      <c r="X523" s="650"/>
      <c r="Y523" s="650"/>
      <c r="Z523" s="650"/>
      <c r="AA523" s="650"/>
      <c r="AB523" s="650"/>
      <c r="AC523" s="650"/>
      <c r="AD523" s="650"/>
      <c r="AE523" s="650"/>
      <c r="AF523" s="650"/>
      <c r="AG523" s="658"/>
      <c r="AH523" s="658"/>
      <c r="AI523" s="658"/>
    </row>
    <row r="524" spans="1:61" s="33" customFormat="1" ht="15" customHeight="1">
      <c r="A524" s="426"/>
      <c r="B524" s="702"/>
      <c r="C524" s="655"/>
      <c r="D524" s="656"/>
      <c r="E524" s="656"/>
      <c r="F524" s="656"/>
      <c r="G524" s="656"/>
      <c r="H524" s="656"/>
      <c r="I524" s="656"/>
      <c r="J524" s="656"/>
      <c r="K524" s="656"/>
      <c r="L524" s="656"/>
      <c r="M524" s="656"/>
      <c r="N524" s="656"/>
      <c r="O524" s="656"/>
      <c r="P524" s="656"/>
      <c r="Q524" s="656"/>
      <c r="R524" s="656"/>
      <c r="S524" s="656"/>
      <c r="T524" s="656"/>
      <c r="U524" s="656"/>
      <c r="V524" s="656"/>
      <c r="W524" s="656"/>
      <c r="X524" s="656"/>
      <c r="Y524" s="656"/>
      <c r="Z524" s="656"/>
      <c r="AA524" s="656"/>
      <c r="AB524" s="656"/>
      <c r="AC524" s="656"/>
      <c r="AD524" s="656"/>
      <c r="AE524" s="656"/>
      <c r="AF524" s="656"/>
      <c r="AG524" s="658"/>
      <c r="AH524" s="658"/>
      <c r="AI524" s="658"/>
    </row>
    <row r="525" spans="1:61" s="33" customFormat="1" ht="15" customHeight="1">
      <c r="A525" s="427"/>
      <c r="B525" s="405"/>
      <c r="C525" s="405"/>
      <c r="D525" s="405"/>
      <c r="E525" s="405"/>
      <c r="F525" s="405"/>
      <c r="G525" s="405"/>
      <c r="H525" s="405"/>
      <c r="I525" s="405"/>
      <c r="J525" s="405"/>
      <c r="K525" s="405"/>
      <c r="L525" s="405"/>
      <c r="M525" s="405"/>
      <c r="N525" s="405"/>
      <c r="O525" s="405"/>
      <c r="P525" s="405"/>
      <c r="Q525" s="405"/>
      <c r="R525" s="405"/>
      <c r="S525" s="405"/>
      <c r="T525" s="405"/>
      <c r="U525" s="405"/>
      <c r="V525" s="405"/>
      <c r="W525" s="405"/>
      <c r="X525" s="405"/>
      <c r="Y525" s="405"/>
      <c r="Z525" s="405"/>
      <c r="AA525" s="405"/>
      <c r="AB525" s="405"/>
      <c r="AC525" s="405"/>
      <c r="AD525" s="405"/>
      <c r="AE525" s="405"/>
      <c r="AF525" s="405"/>
      <c r="AG525" s="15"/>
      <c r="AH525" s="15"/>
    </row>
    <row r="526" spans="1:61" s="33" customFormat="1" ht="15" customHeight="1">
      <c r="A526" s="772" t="s">
        <v>1004</v>
      </c>
      <c r="B526" s="962"/>
      <c r="C526" s="962"/>
      <c r="D526" s="962"/>
      <c r="E526" s="962"/>
      <c r="F526" s="962"/>
      <c r="G526" s="962"/>
      <c r="H526" s="962"/>
      <c r="I526" s="962"/>
      <c r="J526" s="962"/>
      <c r="K526" s="962"/>
      <c r="L526" s="962"/>
      <c r="M526" s="962"/>
      <c r="N526" s="962"/>
      <c r="O526" s="962"/>
      <c r="P526" s="962"/>
      <c r="Q526" s="962"/>
      <c r="R526" s="962"/>
      <c r="S526" s="962"/>
      <c r="T526" s="962"/>
      <c r="U526" s="962"/>
      <c r="V526" s="962"/>
      <c r="W526" s="962"/>
      <c r="X526" s="962"/>
      <c r="Y526" s="962"/>
      <c r="Z526" s="962"/>
      <c r="AA526" s="962"/>
      <c r="AB526" s="962"/>
      <c r="AC526" s="962"/>
      <c r="AD526" s="962"/>
      <c r="AE526" s="962"/>
      <c r="AF526" s="405"/>
      <c r="AG526" s="15"/>
      <c r="AH526" s="15"/>
    </row>
    <row r="527" spans="1:61" s="33" customFormat="1" ht="15" customHeight="1">
      <c r="A527" s="426"/>
      <c r="B527" s="660" t="s">
        <v>79</v>
      </c>
      <c r="C527" s="649" t="s">
        <v>781</v>
      </c>
      <c r="D527" s="650"/>
      <c r="E527" s="650"/>
      <c r="F527" s="650"/>
      <c r="G527" s="650"/>
      <c r="H527" s="650"/>
      <c r="I527" s="650"/>
      <c r="J527" s="650"/>
      <c r="K527" s="650"/>
      <c r="L527" s="650"/>
      <c r="M527" s="650"/>
      <c r="N527" s="650"/>
      <c r="O527" s="650"/>
      <c r="P527" s="650"/>
      <c r="Q527" s="650"/>
      <c r="R527" s="650"/>
      <c r="S527" s="650"/>
      <c r="T527" s="650"/>
      <c r="U527" s="650"/>
      <c r="V527" s="650"/>
      <c r="W527" s="650"/>
      <c r="X527" s="650"/>
      <c r="Y527" s="650"/>
      <c r="Z527" s="650"/>
      <c r="AA527" s="650"/>
      <c r="AB527" s="650"/>
      <c r="AC527" s="650"/>
      <c r="AD527" s="650"/>
      <c r="AE527" s="650"/>
      <c r="AF527" s="650"/>
      <c r="AG527" s="658"/>
      <c r="AH527" s="658"/>
      <c r="AI527" s="658"/>
    </row>
    <row r="528" spans="1:61" s="33" customFormat="1" ht="15" customHeight="1">
      <c r="B528" s="702"/>
      <c r="C528" s="655"/>
      <c r="D528" s="656"/>
      <c r="E528" s="656"/>
      <c r="F528" s="656"/>
      <c r="G528" s="656"/>
      <c r="H528" s="656"/>
      <c r="I528" s="656"/>
      <c r="J528" s="656"/>
      <c r="K528" s="656"/>
      <c r="L528" s="656"/>
      <c r="M528" s="656"/>
      <c r="N528" s="656"/>
      <c r="O528" s="656"/>
      <c r="P528" s="656"/>
      <c r="Q528" s="656"/>
      <c r="R528" s="656"/>
      <c r="S528" s="656"/>
      <c r="T528" s="656"/>
      <c r="U528" s="656"/>
      <c r="V528" s="656"/>
      <c r="W528" s="656"/>
      <c r="X528" s="656"/>
      <c r="Y528" s="656"/>
      <c r="Z528" s="656"/>
      <c r="AA528" s="656"/>
      <c r="AB528" s="656"/>
      <c r="AC528" s="656"/>
      <c r="AD528" s="656"/>
      <c r="AE528" s="656"/>
      <c r="AF528" s="656"/>
      <c r="AG528" s="658"/>
      <c r="AH528" s="658"/>
      <c r="AI528" s="658"/>
    </row>
    <row r="529" spans="1:61" s="33" customFormat="1" ht="15" customHeight="1">
      <c r="A529" s="426"/>
      <c r="B529" s="660" t="s">
        <v>1518</v>
      </c>
      <c r="C529" s="649" t="s">
        <v>1520</v>
      </c>
      <c r="D529" s="650"/>
      <c r="E529" s="650"/>
      <c r="F529" s="650"/>
      <c r="G529" s="650"/>
      <c r="H529" s="650"/>
      <c r="I529" s="650"/>
      <c r="J529" s="650"/>
      <c r="K529" s="650"/>
      <c r="L529" s="650"/>
      <c r="M529" s="650"/>
      <c r="N529" s="650"/>
      <c r="O529" s="650"/>
      <c r="P529" s="650"/>
      <c r="Q529" s="650"/>
      <c r="R529" s="650"/>
      <c r="S529" s="650"/>
      <c r="T529" s="650"/>
      <c r="U529" s="650"/>
      <c r="V529" s="650"/>
      <c r="W529" s="650"/>
      <c r="X529" s="650"/>
      <c r="Y529" s="650"/>
      <c r="Z529" s="650"/>
      <c r="AA529" s="650"/>
      <c r="AB529" s="650"/>
      <c r="AC529" s="650"/>
      <c r="AD529" s="650"/>
      <c r="AE529" s="650"/>
      <c r="AF529" s="650"/>
      <c r="AG529" s="658"/>
      <c r="AH529" s="658"/>
      <c r="AI529" s="658"/>
    </row>
    <row r="530" spans="1:61" s="33" customFormat="1" ht="15" customHeight="1">
      <c r="B530" s="702"/>
      <c r="C530" s="655"/>
      <c r="D530" s="656"/>
      <c r="E530" s="656"/>
      <c r="F530" s="656"/>
      <c r="G530" s="656"/>
      <c r="H530" s="656"/>
      <c r="I530" s="656"/>
      <c r="J530" s="656"/>
      <c r="K530" s="656"/>
      <c r="L530" s="656"/>
      <c r="M530" s="656"/>
      <c r="N530" s="656"/>
      <c r="O530" s="656"/>
      <c r="P530" s="656"/>
      <c r="Q530" s="656"/>
      <c r="R530" s="656"/>
      <c r="S530" s="656"/>
      <c r="T530" s="656"/>
      <c r="U530" s="656"/>
      <c r="V530" s="656"/>
      <c r="W530" s="656"/>
      <c r="X530" s="656"/>
      <c r="Y530" s="656"/>
      <c r="Z530" s="656"/>
      <c r="AA530" s="656"/>
      <c r="AB530" s="656"/>
      <c r="AC530" s="656"/>
      <c r="AD530" s="656"/>
      <c r="AE530" s="656"/>
      <c r="AF530" s="656"/>
      <c r="AG530" s="658"/>
      <c r="AH530" s="658"/>
      <c r="AI530" s="658"/>
    </row>
    <row r="531" spans="1:61" s="33" customFormat="1" ht="15" customHeight="1">
      <c r="B531" s="660" t="s">
        <v>1519</v>
      </c>
      <c r="C531" s="693" t="s">
        <v>1517</v>
      </c>
      <c r="D531" s="694"/>
      <c r="E531" s="694"/>
      <c r="F531" s="694"/>
      <c r="G531" s="694"/>
      <c r="H531" s="694"/>
      <c r="I531" s="694"/>
      <c r="J531" s="694"/>
      <c r="K531" s="694"/>
      <c r="L531" s="694"/>
      <c r="M531" s="694"/>
      <c r="N531" s="694"/>
      <c r="O531" s="694"/>
      <c r="P531" s="694"/>
      <c r="Q531" s="694"/>
      <c r="R531" s="694"/>
      <c r="S531" s="694"/>
      <c r="T531" s="694"/>
      <c r="U531" s="694"/>
      <c r="V531" s="694"/>
      <c r="W531" s="694"/>
      <c r="X531" s="694"/>
      <c r="Y531" s="694"/>
      <c r="Z531" s="694"/>
      <c r="AA531" s="694"/>
      <c r="AB531" s="694"/>
      <c r="AC531" s="694"/>
      <c r="AD531" s="694"/>
      <c r="AE531" s="694"/>
      <c r="AF531" s="694"/>
      <c r="AG531" s="658"/>
      <c r="AH531" s="658"/>
      <c r="AI531" s="658"/>
    </row>
    <row r="532" spans="1:61" s="33" customFormat="1" ht="15" customHeight="1">
      <c r="B532" s="661"/>
      <c r="C532" s="696"/>
      <c r="D532" s="697"/>
      <c r="E532" s="697"/>
      <c r="F532" s="697"/>
      <c r="G532" s="697"/>
      <c r="H532" s="697"/>
      <c r="I532" s="697"/>
      <c r="J532" s="697"/>
      <c r="K532" s="697"/>
      <c r="L532" s="697"/>
      <c r="M532" s="697"/>
      <c r="N532" s="697"/>
      <c r="O532" s="697"/>
      <c r="P532" s="697"/>
      <c r="Q532" s="697"/>
      <c r="R532" s="697"/>
      <c r="S532" s="697"/>
      <c r="T532" s="697"/>
      <c r="U532" s="697"/>
      <c r="V532" s="697"/>
      <c r="W532" s="697"/>
      <c r="X532" s="697"/>
      <c r="Y532" s="697"/>
      <c r="Z532" s="697"/>
      <c r="AA532" s="697"/>
      <c r="AB532" s="697"/>
      <c r="AC532" s="697"/>
      <c r="AD532" s="697"/>
      <c r="AE532" s="697"/>
      <c r="AF532" s="697"/>
      <c r="AG532" s="658"/>
      <c r="AH532" s="658"/>
      <c r="AI532" s="658"/>
    </row>
    <row r="533" spans="1:61" s="33" customFormat="1" ht="15" customHeight="1">
      <c r="B533" s="661"/>
      <c r="C533" s="696"/>
      <c r="D533" s="697"/>
      <c r="E533" s="697"/>
      <c r="F533" s="697"/>
      <c r="G533" s="697"/>
      <c r="H533" s="697"/>
      <c r="I533" s="697"/>
      <c r="J533" s="697"/>
      <c r="K533" s="697"/>
      <c r="L533" s="697"/>
      <c r="M533" s="697"/>
      <c r="N533" s="697"/>
      <c r="O533" s="697"/>
      <c r="P533" s="697"/>
      <c r="Q533" s="697"/>
      <c r="R533" s="697"/>
      <c r="S533" s="697"/>
      <c r="T533" s="697"/>
      <c r="U533" s="697"/>
      <c r="V533" s="697"/>
      <c r="W533" s="697"/>
      <c r="X533" s="697"/>
      <c r="Y533" s="697"/>
      <c r="Z533" s="697"/>
      <c r="AA533" s="697"/>
      <c r="AB533" s="697"/>
      <c r="AC533" s="697"/>
      <c r="AD533" s="697"/>
      <c r="AE533" s="697"/>
      <c r="AF533" s="697"/>
      <c r="AG533" s="658"/>
      <c r="AH533" s="658"/>
      <c r="AI533" s="658"/>
    </row>
    <row r="534" spans="1:61" s="33" customFormat="1" ht="15" customHeight="1">
      <c r="B534" s="661"/>
      <c r="C534" s="696"/>
      <c r="D534" s="697"/>
      <c r="E534" s="697"/>
      <c r="F534" s="697"/>
      <c r="G534" s="697"/>
      <c r="H534" s="697"/>
      <c r="I534" s="697"/>
      <c r="J534" s="697"/>
      <c r="K534" s="697"/>
      <c r="L534" s="697"/>
      <c r="M534" s="697"/>
      <c r="N534" s="697"/>
      <c r="O534" s="697"/>
      <c r="P534" s="697"/>
      <c r="Q534" s="697"/>
      <c r="R534" s="697"/>
      <c r="S534" s="697"/>
      <c r="T534" s="697"/>
      <c r="U534" s="697"/>
      <c r="V534" s="697"/>
      <c r="W534" s="697"/>
      <c r="X534" s="697"/>
      <c r="Y534" s="697"/>
      <c r="Z534" s="697"/>
      <c r="AA534" s="697"/>
      <c r="AB534" s="697"/>
      <c r="AC534" s="697"/>
      <c r="AD534" s="697"/>
      <c r="AE534" s="697"/>
      <c r="AF534" s="697"/>
      <c r="AG534" s="658"/>
      <c r="AH534" s="658"/>
      <c r="AI534" s="658"/>
    </row>
    <row r="535" spans="1:61" s="33" customFormat="1" ht="15" customHeight="1">
      <c r="B535" s="702"/>
      <c r="C535" s="699"/>
      <c r="D535" s="700"/>
      <c r="E535" s="700"/>
      <c r="F535" s="700"/>
      <c r="G535" s="700"/>
      <c r="H535" s="700"/>
      <c r="I535" s="700"/>
      <c r="J535" s="700"/>
      <c r="K535" s="700"/>
      <c r="L535" s="700"/>
      <c r="M535" s="700"/>
      <c r="N535" s="700"/>
      <c r="O535" s="700"/>
      <c r="P535" s="700"/>
      <c r="Q535" s="700"/>
      <c r="R535" s="700"/>
      <c r="S535" s="700"/>
      <c r="T535" s="700"/>
      <c r="U535" s="700"/>
      <c r="V535" s="700"/>
      <c r="W535" s="700"/>
      <c r="X535" s="700"/>
      <c r="Y535" s="700"/>
      <c r="Z535" s="700"/>
      <c r="AA535" s="700"/>
      <c r="AB535" s="700"/>
      <c r="AC535" s="700"/>
      <c r="AD535" s="700"/>
      <c r="AE535" s="700"/>
      <c r="AF535" s="700"/>
      <c r="AG535" s="658"/>
      <c r="AH535" s="658"/>
      <c r="AI535" s="658"/>
    </row>
    <row r="536" spans="1:61" s="33" customFormat="1" ht="15" customHeight="1">
      <c r="B536" s="660" t="s">
        <v>76</v>
      </c>
      <c r="C536" s="649" t="s">
        <v>782</v>
      </c>
      <c r="D536" s="650"/>
      <c r="E536" s="650"/>
      <c r="F536" s="650"/>
      <c r="G536" s="650"/>
      <c r="H536" s="650"/>
      <c r="I536" s="650"/>
      <c r="J536" s="650"/>
      <c r="K536" s="650"/>
      <c r="L536" s="650"/>
      <c r="M536" s="650"/>
      <c r="N536" s="650"/>
      <c r="O536" s="650"/>
      <c r="P536" s="650"/>
      <c r="Q536" s="650"/>
      <c r="R536" s="650"/>
      <c r="S536" s="650"/>
      <c r="T536" s="650"/>
      <c r="U536" s="650"/>
      <c r="V536" s="650"/>
      <c r="W536" s="650"/>
      <c r="X536" s="650"/>
      <c r="Y536" s="650"/>
      <c r="Z536" s="650"/>
      <c r="AA536" s="650"/>
      <c r="AB536" s="650"/>
      <c r="AC536" s="650"/>
      <c r="AD536" s="650"/>
      <c r="AE536" s="650"/>
      <c r="AF536" s="650"/>
      <c r="AG536" s="658"/>
      <c r="AH536" s="658"/>
      <c r="AI536" s="658"/>
    </row>
    <row r="537" spans="1:61" s="33" customFormat="1" ht="15" customHeight="1">
      <c r="B537" s="661"/>
      <c r="C537" s="652"/>
      <c r="D537" s="653"/>
      <c r="E537" s="653"/>
      <c r="F537" s="653"/>
      <c r="G537" s="653"/>
      <c r="H537" s="653"/>
      <c r="I537" s="653"/>
      <c r="J537" s="653"/>
      <c r="K537" s="653"/>
      <c r="L537" s="653"/>
      <c r="M537" s="653"/>
      <c r="N537" s="653"/>
      <c r="O537" s="653"/>
      <c r="P537" s="653"/>
      <c r="Q537" s="653"/>
      <c r="R537" s="653"/>
      <c r="S537" s="653"/>
      <c r="T537" s="653"/>
      <c r="U537" s="653"/>
      <c r="V537" s="653"/>
      <c r="W537" s="653"/>
      <c r="X537" s="653"/>
      <c r="Y537" s="653"/>
      <c r="Z537" s="653"/>
      <c r="AA537" s="653"/>
      <c r="AB537" s="653"/>
      <c r="AC537" s="653"/>
      <c r="AD537" s="653"/>
      <c r="AE537" s="653"/>
      <c r="AF537" s="653"/>
      <c r="AG537" s="658"/>
      <c r="AH537" s="658"/>
      <c r="AI537" s="658"/>
    </row>
    <row r="538" spans="1:61" s="33" customFormat="1" ht="15" customHeight="1">
      <c r="B538" s="702"/>
      <c r="C538" s="655"/>
      <c r="D538" s="656"/>
      <c r="E538" s="656"/>
      <c r="F538" s="656"/>
      <c r="G538" s="656"/>
      <c r="H538" s="656"/>
      <c r="I538" s="656"/>
      <c r="J538" s="656"/>
      <c r="K538" s="656"/>
      <c r="L538" s="656"/>
      <c r="M538" s="656"/>
      <c r="N538" s="656"/>
      <c r="O538" s="656"/>
      <c r="P538" s="656"/>
      <c r="Q538" s="656"/>
      <c r="R538" s="656"/>
      <c r="S538" s="656"/>
      <c r="T538" s="656"/>
      <c r="U538" s="656"/>
      <c r="V538" s="656"/>
      <c r="W538" s="656"/>
      <c r="X538" s="656"/>
      <c r="Y538" s="656"/>
      <c r="Z538" s="656"/>
      <c r="AA538" s="656"/>
      <c r="AB538" s="656"/>
      <c r="AC538" s="656"/>
      <c r="AD538" s="656"/>
      <c r="AE538" s="656"/>
      <c r="AF538" s="656"/>
      <c r="AG538" s="658"/>
      <c r="AH538" s="658"/>
      <c r="AI538" s="658"/>
    </row>
    <row r="539" spans="1:61" s="33" customFormat="1" ht="15" customHeight="1">
      <c r="A539" s="427"/>
      <c r="B539" s="405"/>
      <c r="C539" s="405"/>
      <c r="D539" s="405"/>
      <c r="E539" s="405"/>
      <c r="F539" s="405"/>
      <c r="G539" s="405"/>
      <c r="H539" s="405"/>
      <c r="I539" s="405"/>
      <c r="J539" s="405"/>
      <c r="K539" s="405"/>
      <c r="L539" s="405"/>
      <c r="M539" s="405"/>
      <c r="N539" s="405"/>
      <c r="O539" s="405"/>
      <c r="P539" s="405"/>
      <c r="Q539" s="405"/>
      <c r="R539" s="405"/>
      <c r="S539" s="405"/>
      <c r="T539" s="405"/>
      <c r="U539" s="405"/>
      <c r="V539" s="405"/>
      <c r="W539" s="405"/>
      <c r="X539" s="405"/>
      <c r="Y539" s="405"/>
      <c r="Z539" s="405"/>
      <c r="AA539" s="405"/>
      <c r="AB539" s="405"/>
      <c r="AC539" s="405"/>
      <c r="AD539" s="405"/>
      <c r="AE539" s="405"/>
      <c r="AF539" s="405"/>
      <c r="AG539" s="15"/>
      <c r="AH539" s="15"/>
    </row>
    <row r="540" spans="1:61" s="422" customFormat="1" ht="17.100000000000001" customHeight="1">
      <c r="A540" s="414" t="s">
        <v>784</v>
      </c>
      <c r="B540" s="163"/>
      <c r="C540" s="164"/>
      <c r="D540" s="164"/>
      <c r="E540" s="164"/>
      <c r="F540" s="164"/>
      <c r="G540" s="164"/>
      <c r="H540" s="164"/>
      <c r="I540" s="164"/>
      <c r="J540" s="164"/>
      <c r="K540" s="164"/>
      <c r="L540" s="421"/>
      <c r="M540" s="421"/>
      <c r="N540" s="421"/>
      <c r="O540" s="421"/>
      <c r="P540" s="421"/>
      <c r="Q540" s="421"/>
      <c r="R540" s="421"/>
      <c r="S540" s="421"/>
      <c r="T540" s="421"/>
      <c r="U540" s="421"/>
      <c r="V540" s="421"/>
      <c r="W540" s="421"/>
      <c r="X540" s="421"/>
      <c r="Y540" s="421"/>
      <c r="Z540" s="421"/>
      <c r="AA540" s="421"/>
      <c r="AB540" s="421"/>
      <c r="AC540" s="421"/>
      <c r="AD540" s="421"/>
      <c r="AE540" s="421"/>
      <c r="AF540" s="421"/>
      <c r="AG540" s="163"/>
      <c r="AH540" s="163"/>
      <c r="AI540" s="163"/>
      <c r="AJ540" s="421"/>
      <c r="AK540" s="421"/>
      <c r="AL540" s="33"/>
      <c r="AM540" s="33"/>
    </row>
    <row r="541" spans="1:61" s="33" customFormat="1" ht="17.100000000000001" customHeight="1">
      <c r="A541" s="198"/>
      <c r="B541" s="619" t="s">
        <v>304</v>
      </c>
      <c r="C541" s="588" t="s">
        <v>452</v>
      </c>
      <c r="D541" s="589"/>
      <c r="E541" s="589"/>
      <c r="F541" s="589"/>
      <c r="G541" s="589"/>
      <c r="H541" s="589"/>
      <c r="I541" s="589"/>
      <c r="J541" s="589"/>
      <c r="K541" s="589"/>
      <c r="L541" s="589"/>
      <c r="M541" s="589"/>
      <c r="N541" s="589"/>
      <c r="O541" s="589"/>
      <c r="P541" s="589"/>
      <c r="Q541" s="589"/>
      <c r="R541" s="589"/>
      <c r="S541" s="589"/>
      <c r="T541" s="589"/>
      <c r="U541" s="589"/>
      <c r="V541" s="589"/>
      <c r="W541" s="589"/>
      <c r="X541" s="589"/>
      <c r="Y541" s="589"/>
      <c r="Z541" s="589"/>
      <c r="AA541" s="589"/>
      <c r="AB541" s="589"/>
      <c r="AC541" s="589"/>
      <c r="AD541" s="589"/>
      <c r="AE541" s="589"/>
      <c r="AF541" s="590"/>
      <c r="AG541" s="621"/>
      <c r="AH541" s="622"/>
      <c r="AI541" s="623"/>
      <c r="AJ541" s="198"/>
      <c r="AK541" s="198"/>
      <c r="AL541" s="21"/>
      <c r="AM541" s="21"/>
      <c r="AN541" s="21"/>
      <c r="AO541" s="21"/>
      <c r="AP541" s="21"/>
      <c r="AQ541" s="21"/>
      <c r="AR541" s="21"/>
      <c r="AS541" s="21"/>
      <c r="AT541" s="21"/>
      <c r="AU541" s="21"/>
      <c r="AV541" s="21"/>
      <c r="AW541" s="21"/>
      <c r="AX541" s="21"/>
      <c r="AY541" s="21"/>
      <c r="AZ541" s="21"/>
      <c r="BA541" s="21"/>
      <c r="BB541" s="21"/>
      <c r="BC541" s="21"/>
      <c r="BD541" s="21"/>
      <c r="BE541" s="21"/>
      <c r="BF541" s="21"/>
      <c r="BG541" s="21"/>
      <c r="BH541" s="21"/>
      <c r="BI541" s="21"/>
    </row>
    <row r="542" spans="1:61" s="21" customFormat="1" ht="17.100000000000001" customHeight="1">
      <c r="A542" s="172"/>
      <c r="B542" s="631"/>
      <c r="C542" s="599"/>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1"/>
      <c r="AG542" s="624"/>
      <c r="AH542" s="625"/>
      <c r="AI542" s="626"/>
      <c r="AJ542" s="172"/>
      <c r="AK542" s="172"/>
    </row>
    <row r="543" spans="1:61" s="21" customFormat="1" ht="17.100000000000001" customHeight="1">
      <c r="A543" s="172"/>
      <c r="B543" s="631"/>
      <c r="C543" s="599"/>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1"/>
      <c r="AG543" s="624"/>
      <c r="AH543" s="625"/>
      <c r="AI543" s="626"/>
      <c r="AJ543" s="172"/>
      <c r="AK543" s="172"/>
    </row>
    <row r="544" spans="1:61" s="21" customFormat="1" ht="17.100000000000001" customHeight="1">
      <c r="A544" s="172"/>
      <c r="B544" s="619" t="s">
        <v>307</v>
      </c>
      <c r="C544" s="588" t="s">
        <v>29</v>
      </c>
      <c r="D544" s="589"/>
      <c r="E544" s="589"/>
      <c r="F544" s="589"/>
      <c r="G544" s="589"/>
      <c r="H544" s="589"/>
      <c r="I544" s="589"/>
      <c r="J544" s="589"/>
      <c r="K544" s="589"/>
      <c r="L544" s="589"/>
      <c r="M544" s="589"/>
      <c r="N544" s="589"/>
      <c r="O544" s="589"/>
      <c r="P544" s="589"/>
      <c r="Q544" s="589"/>
      <c r="R544" s="589"/>
      <c r="S544" s="589"/>
      <c r="T544" s="589"/>
      <c r="U544" s="589"/>
      <c r="V544" s="589"/>
      <c r="W544" s="589"/>
      <c r="X544" s="589"/>
      <c r="Y544" s="589"/>
      <c r="Z544" s="589"/>
      <c r="AA544" s="589"/>
      <c r="AB544" s="589"/>
      <c r="AC544" s="589"/>
      <c r="AD544" s="589"/>
      <c r="AE544" s="589"/>
      <c r="AF544" s="590"/>
      <c r="AG544" s="621"/>
      <c r="AH544" s="622"/>
      <c r="AI544" s="623"/>
      <c r="AJ544" s="172"/>
      <c r="AK544" s="172"/>
    </row>
    <row r="545" spans="1:61" s="21" customFormat="1" ht="17.100000000000001" customHeight="1">
      <c r="A545" s="172"/>
      <c r="B545" s="631"/>
      <c r="C545" s="599"/>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1"/>
      <c r="AG545" s="624"/>
      <c r="AH545" s="625"/>
      <c r="AI545" s="626"/>
      <c r="AJ545" s="172"/>
      <c r="AK545" s="172"/>
    </row>
    <row r="546" spans="1:61" s="21" customFormat="1" ht="17.100000000000001" customHeight="1">
      <c r="A546" s="172"/>
      <c r="B546" s="631"/>
      <c r="C546" s="599"/>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1"/>
      <c r="AG546" s="624"/>
      <c r="AH546" s="625"/>
      <c r="AI546" s="626"/>
      <c r="AJ546" s="172"/>
      <c r="AK546" s="172"/>
    </row>
    <row r="547" spans="1:61" s="21" customFormat="1" ht="11.25" customHeight="1">
      <c r="A547" s="172"/>
      <c r="B547" s="631"/>
      <c r="C547" s="599"/>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1"/>
      <c r="AG547" s="624"/>
      <c r="AH547" s="625"/>
      <c r="AI547" s="626"/>
      <c r="AJ547" s="172"/>
      <c r="AK547" s="172"/>
    </row>
    <row r="548" spans="1:61" s="21" customFormat="1" ht="35.25" customHeight="1">
      <c r="A548" s="172"/>
      <c r="B548" s="401" t="s">
        <v>308</v>
      </c>
      <c r="C548" s="588" t="s">
        <v>30</v>
      </c>
      <c r="D548" s="728"/>
      <c r="E548" s="728"/>
      <c r="F548" s="728"/>
      <c r="G548" s="728"/>
      <c r="H548" s="728"/>
      <c r="I548" s="728"/>
      <c r="J548" s="728"/>
      <c r="K548" s="728"/>
      <c r="L548" s="728"/>
      <c r="M548" s="728"/>
      <c r="N548" s="728"/>
      <c r="O548" s="728"/>
      <c r="P548" s="728"/>
      <c r="Q548" s="728"/>
      <c r="R548" s="728"/>
      <c r="S548" s="728"/>
      <c r="T548" s="728"/>
      <c r="U548" s="728"/>
      <c r="V548" s="728"/>
      <c r="W548" s="728"/>
      <c r="X548" s="728"/>
      <c r="Y548" s="728"/>
      <c r="Z548" s="728"/>
      <c r="AA548" s="728"/>
      <c r="AB548" s="728"/>
      <c r="AC548" s="728"/>
      <c r="AD548" s="728"/>
      <c r="AE548" s="728"/>
      <c r="AF548" s="729"/>
      <c r="AG548" s="621"/>
      <c r="AH548" s="622"/>
      <c r="AI548" s="623"/>
      <c r="AJ548" s="172"/>
      <c r="AK548" s="172"/>
    </row>
    <row r="549" spans="1:61" s="33" customFormat="1" ht="17.100000000000001" customHeight="1">
      <c r="A549" s="198"/>
      <c r="B549" s="619" t="s">
        <v>310</v>
      </c>
      <c r="C549" s="857" t="s">
        <v>441</v>
      </c>
      <c r="D549" s="1089"/>
      <c r="E549" s="1089"/>
      <c r="F549" s="1089"/>
      <c r="G549" s="1089"/>
      <c r="H549" s="1089"/>
      <c r="I549" s="1089"/>
      <c r="J549" s="1089"/>
      <c r="K549" s="1089"/>
      <c r="L549" s="1089"/>
      <c r="M549" s="1089"/>
      <c r="N549" s="1089"/>
      <c r="O549" s="1089"/>
      <c r="P549" s="1089"/>
      <c r="Q549" s="1089"/>
      <c r="R549" s="1089"/>
      <c r="S549" s="1089"/>
      <c r="T549" s="1089"/>
      <c r="U549" s="1089"/>
      <c r="V549" s="1089"/>
      <c r="W549" s="1089"/>
      <c r="X549" s="1089"/>
      <c r="Y549" s="1089"/>
      <c r="Z549" s="1089"/>
      <c r="AA549" s="1089"/>
      <c r="AB549" s="1089"/>
      <c r="AC549" s="1089"/>
      <c r="AD549" s="1089"/>
      <c r="AE549" s="1089"/>
      <c r="AF549" s="1090"/>
      <c r="AG549" s="621"/>
      <c r="AH549" s="622"/>
      <c r="AI549" s="623"/>
      <c r="AJ549" s="198"/>
      <c r="AK549" s="198"/>
      <c r="AL549" s="21"/>
      <c r="AM549" s="21"/>
      <c r="AN549" s="21"/>
      <c r="AO549" s="21"/>
      <c r="AP549" s="21"/>
      <c r="AQ549" s="21"/>
      <c r="AR549" s="21"/>
      <c r="AS549" s="21"/>
      <c r="AT549" s="21"/>
      <c r="AU549" s="21"/>
      <c r="AV549" s="21"/>
      <c r="AW549" s="21"/>
      <c r="AX549" s="21"/>
      <c r="AY549" s="21"/>
      <c r="AZ549" s="21"/>
      <c r="BA549" s="21"/>
      <c r="BB549" s="21"/>
      <c r="BC549" s="21"/>
      <c r="BD549" s="21"/>
      <c r="BE549" s="21"/>
      <c r="BF549" s="21"/>
      <c r="BG549" s="21"/>
      <c r="BH549" s="21"/>
      <c r="BI549" s="21"/>
    </row>
    <row r="550" spans="1:61" s="33" customFormat="1" ht="17.100000000000001" customHeight="1">
      <c r="A550" s="198"/>
      <c r="B550" s="631"/>
      <c r="C550" s="1091"/>
      <c r="D550" s="1092"/>
      <c r="E550" s="1092"/>
      <c r="F550" s="1092"/>
      <c r="G550" s="1092"/>
      <c r="H550" s="1092"/>
      <c r="I550" s="1092"/>
      <c r="J550" s="1092"/>
      <c r="K550" s="1092"/>
      <c r="L550" s="1092"/>
      <c r="M550" s="1092"/>
      <c r="N550" s="1092"/>
      <c r="O550" s="1092"/>
      <c r="P550" s="1092"/>
      <c r="Q550" s="1092"/>
      <c r="R550" s="1092"/>
      <c r="S550" s="1092"/>
      <c r="T550" s="1092"/>
      <c r="U550" s="1092"/>
      <c r="V550" s="1092"/>
      <c r="W550" s="1092"/>
      <c r="X550" s="1092"/>
      <c r="Y550" s="1092"/>
      <c r="Z550" s="1092"/>
      <c r="AA550" s="1092"/>
      <c r="AB550" s="1092"/>
      <c r="AC550" s="1092"/>
      <c r="AD550" s="1092"/>
      <c r="AE550" s="1092"/>
      <c r="AF550" s="1093"/>
      <c r="AG550" s="624"/>
      <c r="AH550" s="625"/>
      <c r="AI550" s="626"/>
      <c r="AJ550" s="198"/>
      <c r="AK550" s="198"/>
      <c r="AL550" s="422"/>
      <c r="AM550" s="422"/>
      <c r="AN550" s="422"/>
      <c r="AO550" s="422"/>
      <c r="AP550" s="422"/>
      <c r="AQ550" s="422"/>
      <c r="AR550" s="422"/>
      <c r="AS550" s="422"/>
      <c r="AT550" s="422"/>
      <c r="AU550" s="422"/>
      <c r="AV550" s="422"/>
      <c r="AW550" s="422"/>
      <c r="AX550" s="422"/>
      <c r="AY550" s="422"/>
      <c r="AZ550" s="422"/>
      <c r="BA550" s="422"/>
      <c r="BB550" s="422"/>
      <c r="BC550" s="422"/>
      <c r="BD550" s="422"/>
      <c r="BE550" s="422"/>
      <c r="BF550" s="422"/>
      <c r="BG550" s="422"/>
      <c r="BH550" s="422"/>
      <c r="BI550" s="422"/>
    </row>
    <row r="551" spans="1:61" s="21" customFormat="1" ht="17.100000000000001" customHeight="1">
      <c r="A551" s="172"/>
      <c r="B551" s="631"/>
      <c r="C551" s="1091"/>
      <c r="D551" s="1092"/>
      <c r="E551" s="1092"/>
      <c r="F551" s="1092"/>
      <c r="G551" s="1092"/>
      <c r="H551" s="1092"/>
      <c r="I551" s="1092"/>
      <c r="J551" s="1092"/>
      <c r="K551" s="1092"/>
      <c r="L551" s="1092"/>
      <c r="M551" s="1092"/>
      <c r="N551" s="1092"/>
      <c r="O551" s="1092"/>
      <c r="P551" s="1092"/>
      <c r="Q551" s="1092"/>
      <c r="R551" s="1092"/>
      <c r="S551" s="1092"/>
      <c r="T551" s="1092"/>
      <c r="U551" s="1092"/>
      <c r="V551" s="1092"/>
      <c r="W551" s="1092"/>
      <c r="X551" s="1092"/>
      <c r="Y551" s="1092"/>
      <c r="Z551" s="1092"/>
      <c r="AA551" s="1092"/>
      <c r="AB551" s="1092"/>
      <c r="AC551" s="1092"/>
      <c r="AD551" s="1092"/>
      <c r="AE551" s="1092"/>
      <c r="AF551" s="1093"/>
      <c r="AG551" s="624"/>
      <c r="AH551" s="625"/>
      <c r="AI551" s="626"/>
      <c r="AJ551" s="172"/>
      <c r="AK551" s="172"/>
    </row>
    <row r="552" spans="1:61" s="21" customFormat="1" ht="17.100000000000001" customHeight="1">
      <c r="A552" s="172"/>
      <c r="B552" s="631"/>
      <c r="C552" s="1091"/>
      <c r="D552" s="1092"/>
      <c r="E552" s="1092"/>
      <c r="F552" s="1092"/>
      <c r="G552" s="1092"/>
      <c r="H552" s="1092"/>
      <c r="I552" s="1092"/>
      <c r="J552" s="1092"/>
      <c r="K552" s="1092"/>
      <c r="L552" s="1092"/>
      <c r="M552" s="1092"/>
      <c r="N552" s="1092"/>
      <c r="O552" s="1092"/>
      <c r="P552" s="1092"/>
      <c r="Q552" s="1092"/>
      <c r="R552" s="1092"/>
      <c r="S552" s="1092"/>
      <c r="T552" s="1092"/>
      <c r="U552" s="1092"/>
      <c r="V552" s="1092"/>
      <c r="W552" s="1092"/>
      <c r="X552" s="1092"/>
      <c r="Y552" s="1092"/>
      <c r="Z552" s="1092"/>
      <c r="AA552" s="1092"/>
      <c r="AB552" s="1092"/>
      <c r="AC552" s="1092"/>
      <c r="AD552" s="1092"/>
      <c r="AE552" s="1092"/>
      <c r="AF552" s="1093"/>
      <c r="AG552" s="624"/>
      <c r="AH552" s="625"/>
      <c r="AI552" s="626"/>
      <c r="AJ552" s="172"/>
      <c r="AK552" s="172"/>
      <c r="AL552" s="33"/>
      <c r="AM552" s="33"/>
      <c r="AN552" s="33"/>
      <c r="AO552" s="33"/>
      <c r="AP552" s="33"/>
      <c r="AQ552" s="33"/>
      <c r="AR552" s="33"/>
      <c r="AS552" s="33"/>
      <c r="AT552" s="33"/>
      <c r="AU552" s="33"/>
      <c r="AV552" s="33"/>
      <c r="AW552" s="33"/>
      <c r="AX552" s="33"/>
      <c r="AY552" s="33"/>
      <c r="AZ552" s="33"/>
      <c r="BA552" s="33"/>
      <c r="BB552" s="33"/>
      <c r="BC552" s="33"/>
      <c r="BD552" s="33"/>
      <c r="BE552" s="33"/>
      <c r="BF552" s="33"/>
      <c r="BG552" s="33"/>
      <c r="BH552" s="33"/>
      <c r="BI552" s="33"/>
    </row>
    <row r="553" spans="1:61" s="21" customFormat="1" ht="12.75" customHeight="1">
      <c r="A553" s="172"/>
      <c r="B553" s="631"/>
      <c r="C553" s="1091"/>
      <c r="D553" s="1092"/>
      <c r="E553" s="1092"/>
      <c r="F553" s="1092"/>
      <c r="G553" s="1092"/>
      <c r="H553" s="1092"/>
      <c r="I553" s="1092"/>
      <c r="J553" s="1092"/>
      <c r="K553" s="1092"/>
      <c r="L553" s="1092"/>
      <c r="M553" s="1092"/>
      <c r="N553" s="1092"/>
      <c r="O553" s="1092"/>
      <c r="P553" s="1092"/>
      <c r="Q553" s="1092"/>
      <c r="R553" s="1092"/>
      <c r="S553" s="1092"/>
      <c r="T553" s="1092"/>
      <c r="U553" s="1092"/>
      <c r="V553" s="1092"/>
      <c r="W553" s="1092"/>
      <c r="X553" s="1092"/>
      <c r="Y553" s="1092"/>
      <c r="Z553" s="1092"/>
      <c r="AA553" s="1092"/>
      <c r="AB553" s="1092"/>
      <c r="AC553" s="1092"/>
      <c r="AD553" s="1092"/>
      <c r="AE553" s="1092"/>
      <c r="AF553" s="1093"/>
      <c r="AG553" s="624"/>
      <c r="AH553" s="625"/>
      <c r="AI553" s="626"/>
      <c r="AJ553" s="172"/>
      <c r="AK553" s="172"/>
    </row>
    <row r="554" spans="1:61" s="21" customFormat="1" ht="9.75" customHeight="1">
      <c r="A554" s="172"/>
      <c r="B554" s="620"/>
      <c r="C554" s="1094"/>
      <c r="D554" s="1095"/>
      <c r="E554" s="1095"/>
      <c r="F554" s="1095"/>
      <c r="G554" s="1095"/>
      <c r="H554" s="1095"/>
      <c r="I554" s="1095"/>
      <c r="J554" s="1095"/>
      <c r="K554" s="1095"/>
      <c r="L554" s="1095"/>
      <c r="M554" s="1095"/>
      <c r="N554" s="1095"/>
      <c r="O554" s="1095"/>
      <c r="P554" s="1095"/>
      <c r="Q554" s="1095"/>
      <c r="R554" s="1095"/>
      <c r="S554" s="1095"/>
      <c r="T554" s="1095"/>
      <c r="U554" s="1095"/>
      <c r="V554" s="1095"/>
      <c r="W554" s="1095"/>
      <c r="X554" s="1095"/>
      <c r="Y554" s="1095"/>
      <c r="Z554" s="1095"/>
      <c r="AA554" s="1095"/>
      <c r="AB554" s="1095"/>
      <c r="AC554" s="1095"/>
      <c r="AD554" s="1095"/>
      <c r="AE554" s="1095"/>
      <c r="AF554" s="1096"/>
      <c r="AG554" s="627"/>
      <c r="AH554" s="628"/>
      <c r="AI554" s="629"/>
      <c r="AJ554" s="172"/>
      <c r="AK554" s="172"/>
    </row>
    <row r="555" spans="1:61" s="21" customFormat="1" ht="37.5" customHeight="1">
      <c r="A555" s="172"/>
      <c r="B555" s="401" t="s">
        <v>25</v>
      </c>
      <c r="C555" s="588" t="s">
        <v>786</v>
      </c>
      <c r="D555" s="728"/>
      <c r="E555" s="728"/>
      <c r="F555" s="728"/>
      <c r="G555" s="728"/>
      <c r="H555" s="728"/>
      <c r="I555" s="728"/>
      <c r="J555" s="728"/>
      <c r="K555" s="728"/>
      <c r="L555" s="728"/>
      <c r="M555" s="728"/>
      <c r="N555" s="728"/>
      <c r="O555" s="728"/>
      <c r="P555" s="728"/>
      <c r="Q555" s="728"/>
      <c r="R555" s="728"/>
      <c r="S555" s="728"/>
      <c r="T555" s="728"/>
      <c r="U555" s="728"/>
      <c r="V555" s="728"/>
      <c r="W555" s="728"/>
      <c r="X555" s="728"/>
      <c r="Y555" s="728"/>
      <c r="Z555" s="728"/>
      <c r="AA555" s="728"/>
      <c r="AB555" s="728"/>
      <c r="AC555" s="728"/>
      <c r="AD555" s="728"/>
      <c r="AE555" s="728"/>
      <c r="AF555" s="729"/>
      <c r="AG555" s="621"/>
      <c r="AH555" s="622"/>
      <c r="AI555" s="623"/>
      <c r="AJ555" s="172"/>
      <c r="AK555" s="172"/>
    </row>
    <row r="556" spans="1:61" s="21" customFormat="1" ht="37.5" customHeight="1">
      <c r="A556" s="172"/>
      <c r="B556" s="401" t="s">
        <v>27</v>
      </c>
      <c r="C556" s="588" t="s">
        <v>787</v>
      </c>
      <c r="D556" s="728"/>
      <c r="E556" s="728"/>
      <c r="F556" s="728"/>
      <c r="G556" s="728"/>
      <c r="H556" s="728"/>
      <c r="I556" s="728"/>
      <c r="J556" s="728"/>
      <c r="K556" s="728"/>
      <c r="L556" s="728"/>
      <c r="M556" s="728"/>
      <c r="N556" s="728"/>
      <c r="O556" s="728"/>
      <c r="P556" s="728"/>
      <c r="Q556" s="728"/>
      <c r="R556" s="728"/>
      <c r="S556" s="728"/>
      <c r="T556" s="728"/>
      <c r="U556" s="728"/>
      <c r="V556" s="728"/>
      <c r="W556" s="728"/>
      <c r="X556" s="728"/>
      <c r="Y556" s="728"/>
      <c r="Z556" s="728"/>
      <c r="AA556" s="728"/>
      <c r="AB556" s="728"/>
      <c r="AC556" s="728"/>
      <c r="AD556" s="728"/>
      <c r="AE556" s="728"/>
      <c r="AF556" s="729"/>
      <c r="AG556" s="621"/>
      <c r="AH556" s="622"/>
      <c r="AI556" s="623"/>
      <c r="AJ556" s="172"/>
      <c r="AK556" s="172"/>
    </row>
    <row r="557" spans="1:61" s="21" customFormat="1" ht="25.5" customHeight="1">
      <c r="A557" s="172"/>
      <c r="B557" s="852" t="s">
        <v>31</v>
      </c>
      <c r="C557" s="853"/>
      <c r="D557" s="853"/>
      <c r="E557" s="853"/>
      <c r="F557" s="853"/>
      <c r="G557" s="853"/>
      <c r="H557" s="853"/>
      <c r="I557" s="853"/>
      <c r="J557" s="853"/>
      <c r="K557" s="853"/>
      <c r="L557" s="853"/>
      <c r="M557" s="853"/>
      <c r="N557" s="853"/>
      <c r="O557" s="853"/>
      <c r="P557" s="853"/>
      <c r="Q557" s="853"/>
      <c r="R557" s="853"/>
      <c r="S557" s="853"/>
      <c r="T557" s="853"/>
      <c r="U557" s="853"/>
      <c r="V557" s="853"/>
      <c r="W557" s="853"/>
      <c r="X557" s="853"/>
      <c r="Y557" s="853"/>
      <c r="Z557" s="853"/>
      <c r="AA557" s="853"/>
      <c r="AB557" s="853"/>
      <c r="AC557" s="853"/>
      <c r="AD557" s="853"/>
      <c r="AE557" s="853"/>
      <c r="AF557" s="853"/>
      <c r="AG557" s="853"/>
      <c r="AH557" s="853"/>
      <c r="AI557" s="854"/>
      <c r="AJ557" s="172"/>
      <c r="AK557" s="172"/>
    </row>
    <row r="558" spans="1:61" s="21" customFormat="1" ht="17.100000000000001" customHeight="1">
      <c r="A558" s="172"/>
      <c r="B558" s="619" t="s">
        <v>785</v>
      </c>
      <c r="C558" s="588" t="s">
        <v>472</v>
      </c>
      <c r="D558" s="589"/>
      <c r="E558" s="589"/>
      <c r="F558" s="589"/>
      <c r="G558" s="589"/>
      <c r="H558" s="589"/>
      <c r="I558" s="589"/>
      <c r="J558" s="589"/>
      <c r="K558" s="589"/>
      <c r="L558" s="589"/>
      <c r="M558" s="589"/>
      <c r="N558" s="589"/>
      <c r="O558" s="589"/>
      <c r="P558" s="589"/>
      <c r="Q558" s="589"/>
      <c r="R558" s="589"/>
      <c r="S558" s="589"/>
      <c r="T558" s="589"/>
      <c r="U558" s="589"/>
      <c r="V558" s="589"/>
      <c r="W558" s="589"/>
      <c r="X558" s="589"/>
      <c r="Y558" s="589"/>
      <c r="Z558" s="589"/>
      <c r="AA558" s="589"/>
      <c r="AB558" s="589"/>
      <c r="AC558" s="589"/>
      <c r="AD558" s="589"/>
      <c r="AE558" s="589"/>
      <c r="AF558" s="590"/>
      <c r="AG558" s="621"/>
      <c r="AH558" s="622"/>
      <c r="AI558" s="623"/>
      <c r="AJ558" s="172"/>
      <c r="AK558" s="172"/>
    </row>
    <row r="559" spans="1:61" s="21" customFormat="1" ht="17.100000000000001" customHeight="1">
      <c r="A559" s="172"/>
      <c r="B559" s="631"/>
      <c r="C559" s="599"/>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1"/>
      <c r="AG559" s="624"/>
      <c r="AH559" s="625"/>
      <c r="AI559" s="626"/>
      <c r="AJ559" s="172"/>
      <c r="AK559" s="172"/>
    </row>
    <row r="560" spans="1:61" s="21" customFormat="1" ht="12">
      <c r="A560" s="172"/>
      <c r="B560" s="620"/>
      <c r="C560" s="591"/>
      <c r="D560" s="592"/>
      <c r="E560" s="592"/>
      <c r="F560" s="592"/>
      <c r="G560" s="592"/>
      <c r="H560" s="592"/>
      <c r="I560" s="592"/>
      <c r="J560" s="592"/>
      <c r="K560" s="592"/>
      <c r="L560" s="592"/>
      <c r="M560" s="592"/>
      <c r="N560" s="592"/>
      <c r="O560" s="592"/>
      <c r="P560" s="592"/>
      <c r="Q560" s="592"/>
      <c r="R560" s="592"/>
      <c r="S560" s="592"/>
      <c r="T560" s="592"/>
      <c r="U560" s="592"/>
      <c r="V560" s="592"/>
      <c r="W560" s="592"/>
      <c r="X560" s="592"/>
      <c r="Y560" s="592"/>
      <c r="Z560" s="592"/>
      <c r="AA560" s="592"/>
      <c r="AB560" s="592"/>
      <c r="AC560" s="592"/>
      <c r="AD560" s="592"/>
      <c r="AE560" s="592"/>
      <c r="AF560" s="593"/>
      <c r="AG560" s="627"/>
      <c r="AH560" s="628"/>
      <c r="AI560" s="629"/>
      <c r="AJ560" s="172"/>
      <c r="AK560" s="172"/>
    </row>
    <row r="561" spans="1:61" s="33" customFormat="1" ht="17.100000000000001" customHeight="1">
      <c r="A561" s="198"/>
      <c r="B561" s="619" t="s">
        <v>41</v>
      </c>
      <c r="C561" s="857" t="s">
        <v>32</v>
      </c>
      <c r="D561" s="858"/>
      <c r="E561" s="858"/>
      <c r="F561" s="858"/>
      <c r="G561" s="858"/>
      <c r="H561" s="858"/>
      <c r="I561" s="858"/>
      <c r="J561" s="858"/>
      <c r="K561" s="858"/>
      <c r="L561" s="858"/>
      <c r="M561" s="858"/>
      <c r="N561" s="858"/>
      <c r="O561" s="858"/>
      <c r="P561" s="858"/>
      <c r="Q561" s="858"/>
      <c r="R561" s="858"/>
      <c r="S561" s="858"/>
      <c r="T561" s="858"/>
      <c r="U561" s="858"/>
      <c r="V561" s="858"/>
      <c r="W561" s="858"/>
      <c r="X561" s="858"/>
      <c r="Y561" s="858"/>
      <c r="Z561" s="858"/>
      <c r="AA561" s="858"/>
      <c r="AB561" s="858"/>
      <c r="AC561" s="858"/>
      <c r="AD561" s="858"/>
      <c r="AE561" s="858"/>
      <c r="AF561" s="859"/>
      <c r="AG561" s="621"/>
      <c r="AH561" s="622"/>
      <c r="AI561" s="623"/>
      <c r="AJ561" s="198"/>
      <c r="AK561" s="198"/>
      <c r="AL561" s="21"/>
      <c r="AM561" s="21"/>
      <c r="AN561" s="21"/>
      <c r="AO561" s="21"/>
      <c r="AP561" s="21"/>
      <c r="AQ561" s="21"/>
      <c r="AR561" s="21"/>
      <c r="AS561" s="21"/>
      <c r="AT561" s="21"/>
      <c r="AU561" s="21"/>
      <c r="AV561" s="21"/>
      <c r="AW561" s="21"/>
      <c r="AX561" s="21"/>
      <c r="AY561" s="21"/>
      <c r="AZ561" s="21"/>
      <c r="BA561" s="21"/>
      <c r="BB561" s="21"/>
      <c r="BC561" s="21"/>
      <c r="BD561" s="21"/>
      <c r="BE561" s="21"/>
      <c r="BF561" s="21"/>
      <c r="BG561" s="21"/>
      <c r="BH561" s="21"/>
      <c r="BI561" s="21"/>
    </row>
    <row r="562" spans="1:61" s="33" customFormat="1" ht="17.100000000000001" customHeight="1">
      <c r="A562" s="198"/>
      <c r="B562" s="631"/>
      <c r="C562" s="860"/>
      <c r="D562" s="861"/>
      <c r="E562" s="861"/>
      <c r="F562" s="861"/>
      <c r="G562" s="861"/>
      <c r="H562" s="861"/>
      <c r="I562" s="861"/>
      <c r="J562" s="861"/>
      <c r="K562" s="861"/>
      <c r="L562" s="861"/>
      <c r="M562" s="861"/>
      <c r="N562" s="861"/>
      <c r="O562" s="861"/>
      <c r="P562" s="861"/>
      <c r="Q562" s="861"/>
      <c r="R562" s="861"/>
      <c r="S562" s="861"/>
      <c r="T562" s="861"/>
      <c r="U562" s="861"/>
      <c r="V562" s="861"/>
      <c r="W562" s="861"/>
      <c r="X562" s="861"/>
      <c r="Y562" s="861"/>
      <c r="Z562" s="861"/>
      <c r="AA562" s="861"/>
      <c r="AB562" s="861"/>
      <c r="AC562" s="861"/>
      <c r="AD562" s="861"/>
      <c r="AE562" s="861"/>
      <c r="AF562" s="862"/>
      <c r="AG562" s="624"/>
      <c r="AH562" s="625"/>
      <c r="AI562" s="626"/>
      <c r="AJ562" s="198"/>
      <c r="AK562" s="198"/>
      <c r="AL562" s="422"/>
      <c r="AM562" s="422"/>
      <c r="AN562" s="422"/>
      <c r="AO562" s="422"/>
      <c r="AP562" s="422"/>
      <c r="AQ562" s="422"/>
      <c r="AR562" s="422"/>
      <c r="AS562" s="422"/>
      <c r="AT562" s="422"/>
      <c r="AU562" s="422"/>
      <c r="AV562" s="422"/>
      <c r="AW562" s="422"/>
      <c r="AX562" s="422"/>
      <c r="AY562" s="422"/>
      <c r="AZ562" s="422"/>
      <c r="BA562" s="422"/>
      <c r="BB562" s="422"/>
      <c r="BC562" s="422"/>
      <c r="BD562" s="422"/>
      <c r="BE562" s="422"/>
      <c r="BF562" s="422"/>
      <c r="BG562" s="422"/>
      <c r="BH562" s="422"/>
      <c r="BI562" s="422"/>
    </row>
    <row r="563" spans="1:61" s="21" customFormat="1" ht="17.100000000000001" customHeight="1">
      <c r="A563" s="172"/>
      <c r="B563" s="631"/>
      <c r="C563" s="860"/>
      <c r="D563" s="861"/>
      <c r="E563" s="861"/>
      <c r="F563" s="861"/>
      <c r="G563" s="861"/>
      <c r="H563" s="861"/>
      <c r="I563" s="861"/>
      <c r="J563" s="861"/>
      <c r="K563" s="861"/>
      <c r="L563" s="861"/>
      <c r="M563" s="861"/>
      <c r="N563" s="861"/>
      <c r="O563" s="861"/>
      <c r="P563" s="861"/>
      <c r="Q563" s="861"/>
      <c r="R563" s="861"/>
      <c r="S563" s="861"/>
      <c r="T563" s="861"/>
      <c r="U563" s="861"/>
      <c r="V563" s="861"/>
      <c r="W563" s="861"/>
      <c r="X563" s="861"/>
      <c r="Y563" s="861"/>
      <c r="Z563" s="861"/>
      <c r="AA563" s="861"/>
      <c r="AB563" s="861"/>
      <c r="AC563" s="861"/>
      <c r="AD563" s="861"/>
      <c r="AE563" s="861"/>
      <c r="AF563" s="862"/>
      <c r="AG563" s="624"/>
      <c r="AH563" s="625"/>
      <c r="AI563" s="626"/>
      <c r="AJ563" s="172"/>
      <c r="AK563" s="172"/>
      <c r="AL563" s="33"/>
      <c r="AM563" s="33"/>
      <c r="AN563" s="33"/>
      <c r="AO563" s="33"/>
      <c r="AP563" s="33"/>
      <c r="AQ563" s="33"/>
      <c r="AR563" s="33"/>
      <c r="AS563" s="33"/>
      <c r="AT563" s="33"/>
      <c r="AU563" s="33"/>
      <c r="AV563" s="33"/>
      <c r="AW563" s="33"/>
      <c r="AX563" s="33"/>
      <c r="AY563" s="33"/>
      <c r="AZ563" s="33"/>
      <c r="BA563" s="33"/>
      <c r="BB563" s="33"/>
      <c r="BC563" s="33"/>
      <c r="BD563" s="33"/>
      <c r="BE563" s="33"/>
      <c r="BF563" s="33"/>
      <c r="BG563" s="33"/>
      <c r="BH563" s="33"/>
      <c r="BI563" s="33"/>
    </row>
    <row r="564" spans="1:61" s="21" customFormat="1" ht="17.100000000000001" customHeight="1">
      <c r="A564" s="172"/>
      <c r="B564" s="620"/>
      <c r="C564" s="863"/>
      <c r="D564" s="864"/>
      <c r="E564" s="864"/>
      <c r="F564" s="864"/>
      <c r="G564" s="864"/>
      <c r="H564" s="864"/>
      <c r="I564" s="864"/>
      <c r="J564" s="864"/>
      <c r="K564" s="864"/>
      <c r="L564" s="864"/>
      <c r="M564" s="864"/>
      <c r="N564" s="864"/>
      <c r="O564" s="864"/>
      <c r="P564" s="864"/>
      <c r="Q564" s="864"/>
      <c r="R564" s="864"/>
      <c r="S564" s="864"/>
      <c r="T564" s="864"/>
      <c r="U564" s="864"/>
      <c r="V564" s="864"/>
      <c r="W564" s="864"/>
      <c r="X564" s="864"/>
      <c r="Y564" s="864"/>
      <c r="Z564" s="864"/>
      <c r="AA564" s="864"/>
      <c r="AB564" s="864"/>
      <c r="AC564" s="864"/>
      <c r="AD564" s="864"/>
      <c r="AE564" s="864"/>
      <c r="AF564" s="865"/>
      <c r="AG564" s="627"/>
      <c r="AH564" s="628"/>
      <c r="AI564" s="629"/>
      <c r="AJ564" s="172"/>
      <c r="AK564" s="172"/>
    </row>
    <row r="565" spans="1:61" s="21" customFormat="1" ht="22.5" customHeight="1">
      <c r="A565" s="172"/>
      <c r="B565" s="424" t="s">
        <v>43</v>
      </c>
      <c r="C565" s="760" t="s">
        <v>34</v>
      </c>
      <c r="D565" s="761"/>
      <c r="E565" s="761"/>
      <c r="F565" s="761"/>
      <c r="G565" s="761"/>
      <c r="H565" s="761"/>
      <c r="I565" s="761"/>
      <c r="J565" s="761"/>
      <c r="K565" s="761"/>
      <c r="L565" s="761"/>
      <c r="M565" s="761"/>
      <c r="N565" s="761"/>
      <c r="O565" s="761"/>
      <c r="P565" s="761"/>
      <c r="Q565" s="761"/>
      <c r="R565" s="761"/>
      <c r="S565" s="761"/>
      <c r="T565" s="761"/>
      <c r="U565" s="761"/>
      <c r="V565" s="761"/>
      <c r="W565" s="761"/>
      <c r="X565" s="761"/>
      <c r="Y565" s="761"/>
      <c r="Z565" s="761"/>
      <c r="AA565" s="761"/>
      <c r="AB565" s="761"/>
      <c r="AC565" s="761"/>
      <c r="AD565" s="761"/>
      <c r="AE565" s="761"/>
      <c r="AF565" s="762"/>
      <c r="AG565" s="604"/>
      <c r="AH565" s="605"/>
      <c r="AI565" s="606"/>
      <c r="AJ565" s="172"/>
      <c r="AK565" s="172"/>
    </row>
    <row r="566" spans="1:61" s="21" customFormat="1" ht="17.100000000000001" customHeight="1">
      <c r="A566" s="172"/>
      <c r="B566" s="103"/>
      <c r="C566" s="148"/>
      <c r="D566" s="148"/>
      <c r="E566" s="148"/>
      <c r="F566" s="148"/>
      <c r="G566" s="148"/>
      <c r="H566" s="148"/>
      <c r="I566" s="148"/>
      <c r="J566" s="148"/>
      <c r="K566" s="148"/>
      <c r="L566" s="148"/>
      <c r="M566" s="148"/>
      <c r="N566" s="148"/>
      <c r="O566" s="148"/>
      <c r="P566" s="148"/>
      <c r="Q566" s="148"/>
      <c r="R566" s="148"/>
      <c r="S566" s="148"/>
      <c r="T566" s="148"/>
      <c r="U566" s="148"/>
      <c r="V566" s="148"/>
      <c r="W566" s="148"/>
      <c r="X566" s="148"/>
      <c r="Y566" s="148"/>
      <c r="Z566" s="148"/>
      <c r="AA566" s="148"/>
      <c r="AB566" s="148"/>
      <c r="AC566" s="148"/>
      <c r="AD566" s="148"/>
      <c r="AE566" s="148"/>
      <c r="AF566" s="148"/>
      <c r="AG566" s="163"/>
      <c r="AH566" s="163"/>
      <c r="AI566" s="163"/>
      <c r="AJ566" s="172"/>
      <c r="AK566" s="172"/>
    </row>
    <row r="567" spans="1:61" s="422" customFormat="1" ht="17.100000000000001" customHeight="1">
      <c r="A567" s="414" t="s">
        <v>788</v>
      </c>
      <c r="B567" s="163"/>
      <c r="C567" s="164"/>
      <c r="D567" s="164"/>
      <c r="E567" s="164"/>
      <c r="F567" s="164"/>
      <c r="G567" s="164"/>
      <c r="H567" s="164"/>
      <c r="I567" s="164"/>
      <c r="J567" s="164"/>
      <c r="K567" s="164"/>
      <c r="L567" s="421"/>
      <c r="M567" s="421"/>
      <c r="N567" s="421"/>
      <c r="O567" s="421"/>
      <c r="P567" s="421"/>
      <c r="Q567" s="421"/>
      <c r="R567" s="421"/>
      <c r="S567" s="421"/>
      <c r="T567" s="421"/>
      <c r="U567" s="421"/>
      <c r="V567" s="421"/>
      <c r="W567" s="421"/>
      <c r="X567" s="421"/>
      <c r="Y567" s="421"/>
      <c r="Z567" s="421"/>
      <c r="AA567" s="421"/>
      <c r="AB567" s="421"/>
      <c r="AC567" s="421"/>
      <c r="AD567" s="421"/>
      <c r="AE567" s="421"/>
      <c r="AF567" s="421"/>
      <c r="AG567" s="163"/>
      <c r="AH567" s="163"/>
      <c r="AI567" s="163"/>
      <c r="AJ567" s="421"/>
      <c r="AK567" s="421"/>
      <c r="AL567" s="21"/>
      <c r="AM567" s="21"/>
      <c r="AN567" s="21"/>
      <c r="AO567" s="21"/>
      <c r="AP567" s="21"/>
      <c r="AQ567" s="21"/>
      <c r="AR567" s="21"/>
      <c r="AS567" s="21"/>
      <c r="AT567" s="21"/>
      <c r="AU567" s="21"/>
      <c r="AV567" s="21"/>
      <c r="AW567" s="21"/>
      <c r="AX567" s="21"/>
      <c r="AY567" s="21"/>
      <c r="AZ567" s="21"/>
      <c r="BA567" s="21"/>
      <c r="BB567" s="21"/>
      <c r="BC567" s="21"/>
      <c r="BD567" s="21"/>
      <c r="BE567" s="21"/>
      <c r="BF567" s="21"/>
      <c r="BG567" s="21"/>
      <c r="BH567" s="21"/>
      <c r="BI567" s="21"/>
    </row>
    <row r="568" spans="1:61" s="33" customFormat="1" ht="29.25" customHeight="1">
      <c r="A568" s="198"/>
      <c r="B568" s="401" t="s">
        <v>304</v>
      </c>
      <c r="C568" s="588" t="s">
        <v>35</v>
      </c>
      <c r="D568" s="589"/>
      <c r="E568" s="589"/>
      <c r="F568" s="589"/>
      <c r="G568" s="589"/>
      <c r="H568" s="589"/>
      <c r="I568" s="589"/>
      <c r="J568" s="589"/>
      <c r="K568" s="589"/>
      <c r="L568" s="589"/>
      <c r="M568" s="589"/>
      <c r="N568" s="589"/>
      <c r="O568" s="589"/>
      <c r="P568" s="589"/>
      <c r="Q568" s="589"/>
      <c r="R568" s="589"/>
      <c r="S568" s="589"/>
      <c r="T568" s="589"/>
      <c r="U568" s="589"/>
      <c r="V568" s="589"/>
      <c r="W568" s="589"/>
      <c r="X568" s="589"/>
      <c r="Y568" s="589"/>
      <c r="Z568" s="589"/>
      <c r="AA568" s="589"/>
      <c r="AB568" s="589"/>
      <c r="AC568" s="589"/>
      <c r="AD568" s="589"/>
      <c r="AE568" s="589"/>
      <c r="AF568" s="590"/>
      <c r="AG568" s="621"/>
      <c r="AH568" s="622"/>
      <c r="AI568" s="623"/>
      <c r="AJ568" s="198"/>
      <c r="AK568" s="198"/>
      <c r="AL568" s="21"/>
      <c r="AM568" s="21"/>
      <c r="AN568" s="21"/>
      <c r="AO568" s="21"/>
      <c r="AP568" s="21"/>
      <c r="AQ568" s="21"/>
      <c r="AR568" s="21"/>
      <c r="AS568" s="21"/>
      <c r="AT568" s="21"/>
      <c r="AU568" s="21"/>
      <c r="AV568" s="21"/>
      <c r="AW568" s="21"/>
      <c r="AX568" s="21"/>
      <c r="AY568" s="21"/>
      <c r="AZ568" s="21"/>
      <c r="BA568" s="21"/>
      <c r="BB568" s="21"/>
      <c r="BC568" s="21"/>
      <c r="BD568" s="21"/>
      <c r="BE568" s="21"/>
      <c r="BF568" s="21"/>
      <c r="BG568" s="21"/>
      <c r="BH568" s="21"/>
      <c r="BI568" s="21"/>
    </row>
    <row r="569" spans="1:61" s="21" customFormat="1" ht="33" customHeight="1">
      <c r="A569" s="172"/>
      <c r="B569" s="401" t="s">
        <v>307</v>
      </c>
      <c r="C569" s="588" t="s">
        <v>36</v>
      </c>
      <c r="D569" s="589"/>
      <c r="E569" s="589"/>
      <c r="F569" s="589"/>
      <c r="G569" s="589"/>
      <c r="H569" s="589"/>
      <c r="I569" s="589"/>
      <c r="J569" s="589"/>
      <c r="K569" s="589"/>
      <c r="L569" s="589"/>
      <c r="M569" s="589"/>
      <c r="N569" s="589"/>
      <c r="O569" s="589"/>
      <c r="P569" s="589"/>
      <c r="Q569" s="589"/>
      <c r="R569" s="589"/>
      <c r="S569" s="589"/>
      <c r="T569" s="589"/>
      <c r="U569" s="589"/>
      <c r="V569" s="589"/>
      <c r="W569" s="589"/>
      <c r="X569" s="589"/>
      <c r="Y569" s="589"/>
      <c r="Z569" s="589"/>
      <c r="AA569" s="589"/>
      <c r="AB569" s="589"/>
      <c r="AC569" s="589"/>
      <c r="AD569" s="589"/>
      <c r="AE569" s="589"/>
      <c r="AF569" s="590"/>
      <c r="AG569" s="621"/>
      <c r="AH569" s="622"/>
      <c r="AI569" s="623"/>
      <c r="AJ569" s="172"/>
      <c r="AK569" s="172"/>
    </row>
    <row r="570" spans="1:61" s="21" customFormat="1" ht="30.75" customHeight="1">
      <c r="A570" s="172"/>
      <c r="B570" s="401" t="s">
        <v>308</v>
      </c>
      <c r="C570" s="588" t="s">
        <v>37</v>
      </c>
      <c r="D570" s="728"/>
      <c r="E570" s="728"/>
      <c r="F570" s="728"/>
      <c r="G570" s="728"/>
      <c r="H570" s="728"/>
      <c r="I570" s="728"/>
      <c r="J570" s="728"/>
      <c r="K570" s="728"/>
      <c r="L570" s="728"/>
      <c r="M570" s="728"/>
      <c r="N570" s="728"/>
      <c r="O570" s="728"/>
      <c r="P570" s="728"/>
      <c r="Q570" s="728"/>
      <c r="R570" s="728"/>
      <c r="S570" s="728"/>
      <c r="T570" s="728"/>
      <c r="U570" s="728"/>
      <c r="V570" s="728"/>
      <c r="W570" s="728"/>
      <c r="X570" s="728"/>
      <c r="Y570" s="728"/>
      <c r="Z570" s="728"/>
      <c r="AA570" s="728"/>
      <c r="AB570" s="728"/>
      <c r="AC570" s="728"/>
      <c r="AD570" s="728"/>
      <c r="AE570" s="728"/>
      <c r="AF570" s="729"/>
      <c r="AG570" s="621"/>
      <c r="AH570" s="622"/>
      <c r="AI570" s="623"/>
      <c r="AJ570" s="172"/>
      <c r="AK570" s="172"/>
    </row>
    <row r="571" spans="1:61" s="21" customFormat="1" ht="20.25" customHeight="1">
      <c r="A571" s="172"/>
      <c r="B571" s="401" t="s">
        <v>310</v>
      </c>
      <c r="C571" s="588" t="s">
        <v>38</v>
      </c>
      <c r="D571" s="728"/>
      <c r="E571" s="728"/>
      <c r="F571" s="728"/>
      <c r="G571" s="728"/>
      <c r="H571" s="728"/>
      <c r="I571" s="728"/>
      <c r="J571" s="728"/>
      <c r="K571" s="728"/>
      <c r="L571" s="728"/>
      <c r="M571" s="728"/>
      <c r="N571" s="728"/>
      <c r="O571" s="728"/>
      <c r="P571" s="728"/>
      <c r="Q571" s="728"/>
      <c r="R571" s="728"/>
      <c r="S571" s="728"/>
      <c r="T571" s="728"/>
      <c r="U571" s="728"/>
      <c r="V571" s="728"/>
      <c r="W571" s="728"/>
      <c r="X571" s="728"/>
      <c r="Y571" s="728"/>
      <c r="Z571" s="728"/>
      <c r="AA571" s="728"/>
      <c r="AB571" s="728"/>
      <c r="AC571" s="728"/>
      <c r="AD571" s="728"/>
      <c r="AE571" s="728"/>
      <c r="AF571" s="729"/>
      <c r="AG571" s="621"/>
      <c r="AH571" s="622"/>
      <c r="AI571" s="623"/>
      <c r="AJ571" s="172"/>
      <c r="AK571" s="172"/>
    </row>
    <row r="572" spans="1:61" s="21" customFormat="1" ht="37.5" customHeight="1">
      <c r="A572" s="172"/>
      <c r="B572" s="401" t="s">
        <v>25</v>
      </c>
      <c r="C572" s="588" t="s">
        <v>39</v>
      </c>
      <c r="D572" s="589"/>
      <c r="E572" s="589"/>
      <c r="F572" s="589"/>
      <c r="G572" s="589"/>
      <c r="H572" s="589"/>
      <c r="I572" s="589"/>
      <c r="J572" s="589"/>
      <c r="K572" s="589"/>
      <c r="L572" s="589"/>
      <c r="M572" s="589"/>
      <c r="N572" s="589"/>
      <c r="O572" s="589"/>
      <c r="P572" s="589"/>
      <c r="Q572" s="589"/>
      <c r="R572" s="589"/>
      <c r="S572" s="589"/>
      <c r="T572" s="589"/>
      <c r="U572" s="589"/>
      <c r="V572" s="589"/>
      <c r="W572" s="589"/>
      <c r="X572" s="589"/>
      <c r="Y572" s="589"/>
      <c r="Z572" s="589"/>
      <c r="AA572" s="589"/>
      <c r="AB572" s="589"/>
      <c r="AC572" s="589"/>
      <c r="AD572" s="589"/>
      <c r="AE572" s="589"/>
      <c r="AF572" s="590"/>
      <c r="AG572" s="621"/>
      <c r="AH572" s="622"/>
      <c r="AI572" s="623"/>
      <c r="AJ572" s="172"/>
      <c r="AK572" s="172"/>
    </row>
    <row r="573" spans="1:61" s="21" customFormat="1" ht="44.25" customHeight="1">
      <c r="A573" s="172"/>
      <c r="B573" s="401" t="s">
        <v>27</v>
      </c>
      <c r="C573" s="588" t="s">
        <v>40</v>
      </c>
      <c r="D573" s="589"/>
      <c r="E573" s="589"/>
      <c r="F573" s="589"/>
      <c r="G573" s="589"/>
      <c r="H573" s="589"/>
      <c r="I573" s="589"/>
      <c r="J573" s="589"/>
      <c r="K573" s="589"/>
      <c r="L573" s="589"/>
      <c r="M573" s="589"/>
      <c r="N573" s="589"/>
      <c r="O573" s="589"/>
      <c r="P573" s="589"/>
      <c r="Q573" s="589"/>
      <c r="R573" s="589"/>
      <c r="S573" s="589"/>
      <c r="T573" s="589"/>
      <c r="U573" s="589"/>
      <c r="V573" s="589"/>
      <c r="W573" s="589"/>
      <c r="X573" s="589"/>
      <c r="Y573" s="589"/>
      <c r="Z573" s="589"/>
      <c r="AA573" s="589"/>
      <c r="AB573" s="589"/>
      <c r="AC573" s="589"/>
      <c r="AD573" s="589"/>
      <c r="AE573" s="589"/>
      <c r="AF573" s="590"/>
      <c r="AG573" s="621"/>
      <c r="AH573" s="622"/>
      <c r="AI573" s="623"/>
      <c r="AJ573" s="172"/>
      <c r="AK573" s="172"/>
      <c r="AL573" s="422"/>
      <c r="AM573" s="422"/>
      <c r="AN573" s="422"/>
      <c r="AO573" s="422"/>
      <c r="AP573" s="422"/>
      <c r="AQ573" s="422"/>
      <c r="AR573" s="422"/>
      <c r="AS573" s="422"/>
      <c r="AT573" s="422"/>
      <c r="AU573" s="422"/>
      <c r="AV573" s="422"/>
      <c r="AW573" s="422"/>
      <c r="AX573" s="422"/>
      <c r="AY573" s="422"/>
      <c r="AZ573" s="422"/>
      <c r="BA573" s="422"/>
      <c r="BB573" s="422"/>
      <c r="BC573" s="422"/>
      <c r="BD573" s="422"/>
      <c r="BE573" s="422"/>
      <c r="BF573" s="422"/>
      <c r="BG573" s="422"/>
      <c r="BH573" s="422"/>
      <c r="BI573" s="422"/>
    </row>
    <row r="574" spans="1:61" s="21" customFormat="1" ht="37.5" customHeight="1">
      <c r="A574" s="172"/>
      <c r="B574" s="424" t="s">
        <v>33</v>
      </c>
      <c r="C574" s="607" t="s">
        <v>957</v>
      </c>
      <c r="D574" s="646"/>
      <c r="E574" s="646"/>
      <c r="F574" s="646"/>
      <c r="G574" s="646"/>
      <c r="H574" s="646"/>
      <c r="I574" s="646"/>
      <c r="J574" s="646"/>
      <c r="K574" s="646"/>
      <c r="L574" s="646"/>
      <c r="M574" s="646"/>
      <c r="N574" s="646"/>
      <c r="O574" s="646"/>
      <c r="P574" s="646"/>
      <c r="Q574" s="646"/>
      <c r="R574" s="646"/>
      <c r="S574" s="646"/>
      <c r="T574" s="646"/>
      <c r="U574" s="646"/>
      <c r="V574" s="646"/>
      <c r="W574" s="646"/>
      <c r="X574" s="646"/>
      <c r="Y574" s="646"/>
      <c r="Z574" s="646"/>
      <c r="AA574" s="646"/>
      <c r="AB574" s="646"/>
      <c r="AC574" s="646"/>
      <c r="AD574" s="646"/>
      <c r="AE574" s="646"/>
      <c r="AF574" s="647"/>
      <c r="AG574" s="604"/>
      <c r="AH574" s="605"/>
      <c r="AI574" s="606"/>
      <c r="AJ574" s="172"/>
      <c r="AK574" s="172"/>
      <c r="AL574" s="33"/>
      <c r="AM574" s="33"/>
      <c r="AN574" s="33"/>
      <c r="AO574" s="33"/>
      <c r="AP574" s="33"/>
      <c r="AQ574" s="33"/>
      <c r="AR574" s="33"/>
      <c r="AS574" s="33"/>
      <c r="AT574" s="33"/>
      <c r="AU574" s="33"/>
      <c r="AV574" s="33"/>
      <c r="AW574" s="33"/>
      <c r="AX574" s="33"/>
      <c r="AY574" s="33"/>
      <c r="AZ574" s="33"/>
      <c r="BA574" s="33"/>
      <c r="BB574" s="33"/>
      <c r="BC574" s="33"/>
      <c r="BD574" s="33"/>
      <c r="BE574" s="33"/>
      <c r="BF574" s="33"/>
      <c r="BG574" s="33"/>
      <c r="BH574" s="33"/>
      <c r="BI574" s="33"/>
    </row>
    <row r="575" spans="1:61" s="21" customFormat="1" ht="15" customHeight="1">
      <c r="A575" s="172"/>
      <c r="B575" s="840" t="s">
        <v>31</v>
      </c>
      <c r="C575" s="841"/>
      <c r="D575" s="841"/>
      <c r="E575" s="841"/>
      <c r="F575" s="841"/>
      <c r="G575" s="841"/>
      <c r="H575" s="841"/>
      <c r="I575" s="841"/>
      <c r="J575" s="841"/>
      <c r="K575" s="841"/>
      <c r="L575" s="841"/>
      <c r="M575" s="841"/>
      <c r="N575" s="841"/>
      <c r="O575" s="841"/>
      <c r="P575" s="841"/>
      <c r="Q575" s="841"/>
      <c r="R575" s="841"/>
      <c r="S575" s="841"/>
      <c r="T575" s="841"/>
      <c r="U575" s="841"/>
      <c r="V575" s="841"/>
      <c r="W575" s="841"/>
      <c r="X575" s="841"/>
      <c r="Y575" s="841"/>
      <c r="Z575" s="841"/>
      <c r="AA575" s="841"/>
      <c r="AB575" s="841"/>
      <c r="AC575" s="841"/>
      <c r="AD575" s="841"/>
      <c r="AE575" s="841"/>
      <c r="AF575" s="841"/>
      <c r="AG575" s="841"/>
      <c r="AH575" s="841"/>
      <c r="AI575" s="842"/>
      <c r="AJ575" s="172"/>
      <c r="AK575" s="172"/>
    </row>
    <row r="576" spans="1:61" s="21" customFormat="1" ht="36" customHeight="1">
      <c r="A576" s="172"/>
      <c r="B576" s="401" t="s">
        <v>41</v>
      </c>
      <c r="C576" s="588" t="s">
        <v>42</v>
      </c>
      <c r="D576" s="728"/>
      <c r="E576" s="728"/>
      <c r="F576" s="728"/>
      <c r="G576" s="728"/>
      <c r="H576" s="728"/>
      <c r="I576" s="728"/>
      <c r="J576" s="728"/>
      <c r="K576" s="728"/>
      <c r="L576" s="728"/>
      <c r="M576" s="728"/>
      <c r="N576" s="728"/>
      <c r="O576" s="728"/>
      <c r="P576" s="728"/>
      <c r="Q576" s="728"/>
      <c r="R576" s="728"/>
      <c r="S576" s="728"/>
      <c r="T576" s="728"/>
      <c r="U576" s="728"/>
      <c r="V576" s="728"/>
      <c r="W576" s="728"/>
      <c r="X576" s="728"/>
      <c r="Y576" s="728"/>
      <c r="Z576" s="728"/>
      <c r="AA576" s="728"/>
      <c r="AB576" s="728"/>
      <c r="AC576" s="728"/>
      <c r="AD576" s="728"/>
      <c r="AE576" s="728"/>
      <c r="AF576" s="729"/>
      <c r="AG576" s="621"/>
      <c r="AH576" s="622"/>
      <c r="AI576" s="623"/>
      <c r="AJ576" s="172"/>
      <c r="AK576" s="172"/>
    </row>
    <row r="577" spans="1:61" s="21" customFormat="1" ht="17.100000000000001" customHeight="1">
      <c r="A577" s="172"/>
      <c r="B577" s="619" t="s">
        <v>43</v>
      </c>
      <c r="C577" s="588" t="s">
        <v>513</v>
      </c>
      <c r="D577" s="589"/>
      <c r="E577" s="589"/>
      <c r="F577" s="589"/>
      <c r="G577" s="589"/>
      <c r="H577" s="589"/>
      <c r="I577" s="589"/>
      <c r="J577" s="589"/>
      <c r="K577" s="589"/>
      <c r="L577" s="589"/>
      <c r="M577" s="589"/>
      <c r="N577" s="589"/>
      <c r="O577" s="589"/>
      <c r="P577" s="589"/>
      <c r="Q577" s="589"/>
      <c r="R577" s="589"/>
      <c r="S577" s="589"/>
      <c r="T577" s="589"/>
      <c r="U577" s="589"/>
      <c r="V577" s="589"/>
      <c r="W577" s="589"/>
      <c r="X577" s="589"/>
      <c r="Y577" s="589"/>
      <c r="Z577" s="589"/>
      <c r="AA577" s="589"/>
      <c r="AB577" s="589"/>
      <c r="AC577" s="589"/>
      <c r="AD577" s="589"/>
      <c r="AE577" s="589"/>
      <c r="AF577" s="590"/>
      <c r="AG577" s="621"/>
      <c r="AH577" s="622"/>
      <c r="AI577" s="623"/>
      <c r="AJ577" s="172"/>
      <c r="AK577" s="172"/>
    </row>
    <row r="578" spans="1:61" s="21" customFormat="1" ht="24" customHeight="1">
      <c r="A578" s="172"/>
      <c r="B578" s="631"/>
      <c r="C578" s="599"/>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1"/>
      <c r="AG578" s="624"/>
      <c r="AH578" s="625"/>
      <c r="AI578" s="626"/>
      <c r="AJ578" s="172"/>
      <c r="AK578" s="172"/>
    </row>
    <row r="579" spans="1:61" s="422" customFormat="1" ht="17.100000000000001" customHeight="1">
      <c r="A579" s="414" t="s">
        <v>789</v>
      </c>
      <c r="B579" s="163"/>
      <c r="C579" s="164"/>
      <c r="D579" s="164"/>
      <c r="E579" s="164"/>
      <c r="F579" s="164"/>
      <c r="G579" s="164"/>
      <c r="H579" s="164"/>
      <c r="I579" s="164"/>
      <c r="J579" s="164"/>
      <c r="K579" s="164"/>
      <c r="L579" s="421"/>
      <c r="M579" s="421"/>
      <c r="N579" s="421"/>
      <c r="O579" s="421"/>
      <c r="P579" s="421"/>
      <c r="Q579" s="421"/>
      <c r="R579" s="421"/>
      <c r="S579" s="421"/>
      <c r="T579" s="421"/>
      <c r="U579" s="421"/>
      <c r="V579" s="421"/>
      <c r="W579" s="421"/>
      <c r="X579" s="421"/>
      <c r="Y579" s="421"/>
      <c r="Z579" s="421"/>
      <c r="AA579" s="421"/>
      <c r="AB579" s="421"/>
      <c r="AC579" s="421"/>
      <c r="AD579" s="421"/>
      <c r="AE579" s="421"/>
      <c r="AF579" s="421"/>
      <c r="AG579" s="163"/>
      <c r="AH579" s="163"/>
      <c r="AI579" s="163"/>
      <c r="AJ579" s="421"/>
      <c r="AK579" s="421"/>
      <c r="AL579" s="21"/>
      <c r="AM579" s="21"/>
      <c r="AN579" s="21"/>
      <c r="AO579" s="21"/>
      <c r="AP579" s="21"/>
      <c r="AQ579" s="21"/>
      <c r="AR579" s="21"/>
      <c r="AS579" s="21"/>
      <c r="AT579" s="21"/>
      <c r="AU579" s="21"/>
      <c r="AV579" s="21"/>
      <c r="AW579" s="21"/>
      <c r="AX579" s="21"/>
      <c r="AY579" s="21"/>
      <c r="AZ579" s="21"/>
      <c r="BA579" s="21"/>
      <c r="BB579" s="21"/>
      <c r="BC579" s="21"/>
      <c r="BD579" s="21"/>
      <c r="BE579" s="21"/>
      <c r="BF579" s="21"/>
      <c r="BG579" s="21"/>
      <c r="BH579" s="21"/>
      <c r="BI579" s="21"/>
    </row>
    <row r="580" spans="1:61" s="33" customFormat="1" ht="17.100000000000001" customHeight="1">
      <c r="A580" s="198"/>
      <c r="B580" s="619" t="s">
        <v>304</v>
      </c>
      <c r="C580" s="588" t="s">
        <v>44</v>
      </c>
      <c r="D580" s="589"/>
      <c r="E580" s="589"/>
      <c r="F580" s="589"/>
      <c r="G580" s="589"/>
      <c r="H580" s="589"/>
      <c r="I580" s="589"/>
      <c r="J580" s="589"/>
      <c r="K580" s="589"/>
      <c r="L580" s="589"/>
      <c r="M580" s="589"/>
      <c r="N580" s="589"/>
      <c r="O580" s="589"/>
      <c r="P580" s="589"/>
      <c r="Q580" s="589"/>
      <c r="R580" s="589"/>
      <c r="S580" s="589"/>
      <c r="T580" s="589"/>
      <c r="U580" s="589"/>
      <c r="V580" s="589"/>
      <c r="W580" s="589"/>
      <c r="X580" s="589"/>
      <c r="Y580" s="589"/>
      <c r="Z580" s="589"/>
      <c r="AA580" s="589"/>
      <c r="AB580" s="589"/>
      <c r="AC580" s="589"/>
      <c r="AD580" s="589"/>
      <c r="AE580" s="589"/>
      <c r="AF580" s="590"/>
      <c r="AG580" s="621"/>
      <c r="AH580" s="622"/>
      <c r="AI580" s="623"/>
      <c r="AJ580" s="198"/>
      <c r="AK580" s="198"/>
      <c r="AL580" s="21"/>
      <c r="AM580" s="21"/>
      <c r="AN580" s="21"/>
      <c r="AO580" s="21"/>
      <c r="AP580" s="21"/>
      <c r="AQ580" s="21"/>
      <c r="AR580" s="21"/>
      <c r="AS580" s="21"/>
      <c r="AT580" s="21"/>
      <c r="AU580" s="21"/>
      <c r="AV580" s="21"/>
      <c r="AW580" s="21"/>
      <c r="AX580" s="21"/>
      <c r="AY580" s="21"/>
      <c r="AZ580" s="21"/>
      <c r="BA580" s="21"/>
      <c r="BB580" s="21"/>
      <c r="BC580" s="21"/>
      <c r="BD580" s="21"/>
      <c r="BE580" s="21"/>
      <c r="BF580" s="21"/>
      <c r="BG580" s="21"/>
      <c r="BH580" s="21"/>
      <c r="BI580" s="21"/>
    </row>
    <row r="581" spans="1:61" s="33" customFormat="1" ht="17.100000000000001" customHeight="1">
      <c r="A581" s="198"/>
      <c r="B581" s="631"/>
      <c r="C581" s="599"/>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1"/>
      <c r="AG581" s="624"/>
      <c r="AH581" s="625"/>
      <c r="AI581" s="626"/>
      <c r="AJ581" s="198"/>
      <c r="AK581" s="198"/>
      <c r="AL581" s="21"/>
      <c r="AM581" s="21"/>
      <c r="AN581" s="21"/>
      <c r="AO581" s="21"/>
      <c r="AP581" s="21"/>
      <c r="AQ581" s="21"/>
      <c r="AR581" s="21"/>
      <c r="AS581" s="21"/>
      <c r="AT581" s="21"/>
      <c r="AU581" s="21"/>
      <c r="AV581" s="21"/>
      <c r="AW581" s="21"/>
      <c r="AX581" s="21"/>
      <c r="AY581" s="21"/>
      <c r="AZ581" s="21"/>
      <c r="BA581" s="21"/>
      <c r="BB581" s="21"/>
      <c r="BC581" s="21"/>
      <c r="BD581" s="21"/>
      <c r="BE581" s="21"/>
      <c r="BF581" s="21"/>
      <c r="BG581" s="21"/>
      <c r="BH581" s="21"/>
      <c r="BI581" s="21"/>
    </row>
    <row r="582" spans="1:61" s="21" customFormat="1" ht="17.100000000000001" customHeight="1">
      <c r="A582" s="172"/>
      <c r="B582" s="631"/>
      <c r="C582" s="599"/>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1"/>
      <c r="AG582" s="624"/>
      <c r="AH582" s="625"/>
      <c r="AI582" s="626"/>
      <c r="AJ582" s="172"/>
      <c r="AK582" s="172"/>
    </row>
    <row r="583" spans="1:61" s="21" customFormat="1" ht="37.5" customHeight="1">
      <c r="A583" s="172"/>
      <c r="B583" s="401" t="s">
        <v>307</v>
      </c>
      <c r="C583" s="588" t="s">
        <v>45</v>
      </c>
      <c r="D583" s="589"/>
      <c r="E583" s="589"/>
      <c r="F583" s="589"/>
      <c r="G583" s="589"/>
      <c r="H583" s="589"/>
      <c r="I583" s="589"/>
      <c r="J583" s="589"/>
      <c r="K583" s="589"/>
      <c r="L583" s="589"/>
      <c r="M583" s="589"/>
      <c r="N583" s="589"/>
      <c r="O583" s="589"/>
      <c r="P583" s="589"/>
      <c r="Q583" s="589"/>
      <c r="R583" s="589"/>
      <c r="S583" s="589"/>
      <c r="T583" s="589"/>
      <c r="U583" s="589"/>
      <c r="V583" s="589"/>
      <c r="W583" s="589"/>
      <c r="X583" s="589"/>
      <c r="Y583" s="589"/>
      <c r="Z583" s="589"/>
      <c r="AA583" s="589"/>
      <c r="AB583" s="589"/>
      <c r="AC583" s="589"/>
      <c r="AD583" s="589"/>
      <c r="AE583" s="589"/>
      <c r="AF583" s="590"/>
      <c r="AG583" s="621"/>
      <c r="AH583" s="622"/>
      <c r="AI583" s="623"/>
      <c r="AJ583" s="172"/>
      <c r="AK583" s="172"/>
    </row>
    <row r="584" spans="1:61" s="21" customFormat="1" ht="37.5" customHeight="1">
      <c r="A584" s="172"/>
      <c r="B584" s="401" t="s">
        <v>308</v>
      </c>
      <c r="C584" s="588" t="s">
        <v>46</v>
      </c>
      <c r="D584" s="728"/>
      <c r="E584" s="728"/>
      <c r="F584" s="728"/>
      <c r="G584" s="728"/>
      <c r="H584" s="728"/>
      <c r="I584" s="728"/>
      <c r="J584" s="728"/>
      <c r="K584" s="728"/>
      <c r="L584" s="728"/>
      <c r="M584" s="728"/>
      <c r="N584" s="728"/>
      <c r="O584" s="728"/>
      <c r="P584" s="728"/>
      <c r="Q584" s="728"/>
      <c r="R584" s="728"/>
      <c r="S584" s="728"/>
      <c r="T584" s="728"/>
      <c r="U584" s="728"/>
      <c r="V584" s="728"/>
      <c r="W584" s="728"/>
      <c r="X584" s="728"/>
      <c r="Y584" s="728"/>
      <c r="Z584" s="728"/>
      <c r="AA584" s="728"/>
      <c r="AB584" s="728"/>
      <c r="AC584" s="728"/>
      <c r="AD584" s="728"/>
      <c r="AE584" s="728"/>
      <c r="AF584" s="729"/>
      <c r="AG584" s="621"/>
      <c r="AH584" s="622"/>
      <c r="AI584" s="623"/>
      <c r="AJ584" s="172"/>
      <c r="AK584" s="172"/>
      <c r="AL584" s="422"/>
      <c r="AM584" s="422"/>
      <c r="AN584" s="422"/>
      <c r="AO584" s="422"/>
      <c r="AP584" s="422"/>
      <c r="AQ584" s="422"/>
      <c r="AR584" s="422"/>
      <c r="AS584" s="422"/>
      <c r="AT584" s="422"/>
      <c r="AU584" s="422"/>
      <c r="AV584" s="422"/>
      <c r="AW584" s="422"/>
      <c r="AX584" s="422"/>
      <c r="AY584" s="422"/>
      <c r="AZ584" s="422"/>
      <c r="BA584" s="422"/>
      <c r="BB584" s="422"/>
      <c r="BC584" s="422"/>
      <c r="BD584" s="422"/>
      <c r="BE584" s="422"/>
      <c r="BF584" s="422"/>
      <c r="BG584" s="422"/>
      <c r="BH584" s="422"/>
      <c r="BI584" s="422"/>
    </row>
    <row r="585" spans="1:61" s="21" customFormat="1" ht="30" customHeight="1">
      <c r="A585" s="172"/>
      <c r="B585" s="852" t="s">
        <v>31</v>
      </c>
      <c r="C585" s="853"/>
      <c r="D585" s="853"/>
      <c r="E585" s="853"/>
      <c r="F585" s="853"/>
      <c r="G585" s="853"/>
      <c r="H585" s="853"/>
      <c r="I585" s="853"/>
      <c r="J585" s="853"/>
      <c r="K585" s="853"/>
      <c r="L585" s="853"/>
      <c r="M585" s="853"/>
      <c r="N585" s="853"/>
      <c r="O585" s="853"/>
      <c r="P585" s="853"/>
      <c r="Q585" s="853"/>
      <c r="R585" s="853"/>
      <c r="S585" s="853"/>
      <c r="T585" s="853"/>
      <c r="U585" s="853"/>
      <c r="V585" s="853"/>
      <c r="W585" s="853"/>
      <c r="X585" s="853"/>
      <c r="Y585" s="853"/>
      <c r="Z585" s="853"/>
      <c r="AA585" s="853"/>
      <c r="AB585" s="853"/>
      <c r="AC585" s="853"/>
      <c r="AD585" s="853"/>
      <c r="AE585" s="853"/>
      <c r="AF585" s="853"/>
      <c r="AG585" s="853"/>
      <c r="AH585" s="853"/>
      <c r="AI585" s="854"/>
      <c r="AJ585" s="172"/>
      <c r="AK585" s="172"/>
      <c r="AL585" s="33"/>
      <c r="AM585" s="33"/>
      <c r="AN585" s="33"/>
      <c r="AO585" s="33"/>
      <c r="AP585" s="33"/>
      <c r="AQ585" s="33"/>
      <c r="AR585" s="33"/>
      <c r="AS585" s="33"/>
      <c r="AT585" s="33"/>
      <c r="AU585" s="33"/>
      <c r="AV585" s="33"/>
      <c r="AW585" s="33"/>
      <c r="AX585" s="33"/>
      <c r="AY585" s="33"/>
      <c r="AZ585" s="33"/>
      <c r="BA585" s="33"/>
      <c r="BB585" s="33"/>
      <c r="BC585" s="33"/>
      <c r="BD585" s="33"/>
      <c r="BE585" s="33"/>
      <c r="BF585" s="33"/>
      <c r="BG585" s="33"/>
      <c r="BH585" s="33"/>
      <c r="BI585" s="33"/>
    </row>
    <row r="586" spans="1:61" s="21" customFormat="1" ht="17.100000000000001" customHeight="1">
      <c r="A586" s="172"/>
      <c r="B586" s="619" t="s">
        <v>310</v>
      </c>
      <c r="C586" s="588" t="s">
        <v>47</v>
      </c>
      <c r="D586" s="728"/>
      <c r="E586" s="728"/>
      <c r="F586" s="728"/>
      <c r="G586" s="728"/>
      <c r="H586" s="728"/>
      <c r="I586" s="728"/>
      <c r="J586" s="728"/>
      <c r="K586" s="728"/>
      <c r="L586" s="728"/>
      <c r="M586" s="728"/>
      <c r="N586" s="728"/>
      <c r="O586" s="728"/>
      <c r="P586" s="728"/>
      <c r="Q586" s="728"/>
      <c r="R586" s="728"/>
      <c r="S586" s="728"/>
      <c r="T586" s="728"/>
      <c r="U586" s="728"/>
      <c r="V586" s="728"/>
      <c r="W586" s="728"/>
      <c r="X586" s="728"/>
      <c r="Y586" s="728"/>
      <c r="Z586" s="728"/>
      <c r="AA586" s="728"/>
      <c r="AB586" s="728"/>
      <c r="AC586" s="728"/>
      <c r="AD586" s="728"/>
      <c r="AE586" s="728"/>
      <c r="AF586" s="729"/>
      <c r="AG586" s="621"/>
      <c r="AH586" s="622"/>
      <c r="AI586" s="623"/>
      <c r="AJ586" s="172"/>
      <c r="AK586" s="172"/>
      <c r="AL586" s="33"/>
      <c r="AM586" s="33"/>
      <c r="AN586" s="33"/>
      <c r="AO586" s="33"/>
      <c r="AP586" s="33"/>
      <c r="AQ586" s="33"/>
      <c r="AR586" s="33"/>
      <c r="AS586" s="33"/>
      <c r="AT586" s="33"/>
      <c r="AU586" s="33"/>
      <c r="AV586" s="33"/>
      <c r="AW586" s="33"/>
      <c r="AX586" s="33"/>
      <c r="AY586" s="33"/>
      <c r="AZ586" s="33"/>
      <c r="BA586" s="33"/>
      <c r="BB586" s="33"/>
      <c r="BC586" s="33"/>
      <c r="BD586" s="33"/>
      <c r="BE586" s="33"/>
      <c r="BF586" s="33"/>
      <c r="BG586" s="33"/>
      <c r="BH586" s="33"/>
      <c r="BI586" s="33"/>
    </row>
    <row r="587" spans="1:61" s="21" customFormat="1" ht="17.100000000000001" customHeight="1">
      <c r="A587" s="172"/>
      <c r="B587" s="631"/>
      <c r="C587" s="599"/>
      <c r="D587" s="866"/>
      <c r="E587" s="866"/>
      <c r="F587" s="866"/>
      <c r="G587" s="866"/>
      <c r="H587" s="866"/>
      <c r="I587" s="866"/>
      <c r="J587" s="866"/>
      <c r="K587" s="866"/>
      <c r="L587" s="866"/>
      <c r="M587" s="866"/>
      <c r="N587" s="866"/>
      <c r="O587" s="866"/>
      <c r="P587" s="866"/>
      <c r="Q587" s="866"/>
      <c r="R587" s="866"/>
      <c r="S587" s="866"/>
      <c r="T587" s="866"/>
      <c r="U587" s="866"/>
      <c r="V587" s="866"/>
      <c r="W587" s="866"/>
      <c r="X587" s="866"/>
      <c r="Y587" s="866"/>
      <c r="Z587" s="866"/>
      <c r="AA587" s="866"/>
      <c r="AB587" s="866"/>
      <c r="AC587" s="866"/>
      <c r="AD587" s="866"/>
      <c r="AE587" s="866"/>
      <c r="AF587" s="867"/>
      <c r="AG587" s="624"/>
      <c r="AH587" s="625"/>
      <c r="AI587" s="626"/>
      <c r="AJ587" s="172"/>
      <c r="AK587" s="172"/>
      <c r="AL587" s="33"/>
      <c r="AM587" s="33"/>
      <c r="AN587" s="33"/>
      <c r="AO587" s="33"/>
      <c r="AP587" s="33"/>
      <c r="AQ587" s="33"/>
      <c r="AR587" s="33"/>
      <c r="AS587" s="33"/>
      <c r="AT587" s="33"/>
      <c r="AU587" s="33"/>
      <c r="AV587" s="33"/>
      <c r="AW587" s="33"/>
      <c r="AX587" s="33"/>
      <c r="AY587" s="33"/>
      <c r="AZ587" s="33"/>
      <c r="BA587" s="33"/>
      <c r="BB587" s="33"/>
      <c r="BC587" s="33"/>
      <c r="BD587" s="33"/>
      <c r="BE587" s="33"/>
      <c r="BF587" s="33"/>
      <c r="BG587" s="33"/>
      <c r="BH587" s="33"/>
      <c r="BI587" s="33"/>
    </row>
    <row r="588" spans="1:61" s="21" customFormat="1" ht="17.100000000000001" customHeight="1">
      <c r="A588" s="172"/>
      <c r="B588" s="631"/>
      <c r="C588" s="599"/>
      <c r="D588" s="866"/>
      <c r="E588" s="866"/>
      <c r="F588" s="866"/>
      <c r="G588" s="866"/>
      <c r="H588" s="866"/>
      <c r="I588" s="866"/>
      <c r="J588" s="866"/>
      <c r="K588" s="866"/>
      <c r="L588" s="866"/>
      <c r="M588" s="866"/>
      <c r="N588" s="866"/>
      <c r="O588" s="866"/>
      <c r="P588" s="866"/>
      <c r="Q588" s="866"/>
      <c r="R588" s="866"/>
      <c r="S588" s="866"/>
      <c r="T588" s="866"/>
      <c r="U588" s="866"/>
      <c r="V588" s="866"/>
      <c r="W588" s="866"/>
      <c r="X588" s="866"/>
      <c r="Y588" s="866"/>
      <c r="Z588" s="866"/>
      <c r="AA588" s="866"/>
      <c r="AB588" s="866"/>
      <c r="AC588" s="866"/>
      <c r="AD588" s="866"/>
      <c r="AE588" s="866"/>
      <c r="AF588" s="867"/>
      <c r="AG588" s="624"/>
      <c r="AH588" s="625"/>
      <c r="AI588" s="626"/>
      <c r="AJ588" s="172"/>
      <c r="AK588" s="172"/>
    </row>
    <row r="589" spans="1:61" s="21" customFormat="1" ht="17.100000000000001" customHeight="1">
      <c r="A589" s="172"/>
      <c r="B589" s="620"/>
      <c r="C589" s="591"/>
      <c r="D589" s="737"/>
      <c r="E589" s="737"/>
      <c r="F589" s="737"/>
      <c r="G589" s="737"/>
      <c r="H589" s="737"/>
      <c r="I589" s="737"/>
      <c r="J589" s="737"/>
      <c r="K589" s="737"/>
      <c r="L589" s="737"/>
      <c r="M589" s="737"/>
      <c r="N589" s="737"/>
      <c r="O589" s="737"/>
      <c r="P589" s="737"/>
      <c r="Q589" s="737"/>
      <c r="R589" s="737"/>
      <c r="S589" s="737"/>
      <c r="T589" s="737"/>
      <c r="U589" s="737"/>
      <c r="V589" s="737"/>
      <c r="W589" s="737"/>
      <c r="X589" s="737"/>
      <c r="Y589" s="737"/>
      <c r="Z589" s="737"/>
      <c r="AA589" s="737"/>
      <c r="AB589" s="737"/>
      <c r="AC589" s="737"/>
      <c r="AD589" s="737"/>
      <c r="AE589" s="737"/>
      <c r="AF589" s="738"/>
      <c r="AG589" s="627"/>
      <c r="AH589" s="628"/>
      <c r="AI589" s="629"/>
      <c r="AJ589" s="172"/>
      <c r="AK589" s="172"/>
    </row>
    <row r="590" spans="1:61" s="21" customFormat="1" ht="17.100000000000001" customHeight="1">
      <c r="A590" s="172"/>
      <c r="B590" s="103"/>
      <c r="C590" s="148"/>
      <c r="D590" s="148"/>
      <c r="E590" s="148"/>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63"/>
      <c r="AH590" s="163"/>
      <c r="AI590" s="163"/>
      <c r="AJ590" s="172"/>
      <c r="AK590" s="172"/>
    </row>
    <row r="591" spans="1:61" s="422" customFormat="1" ht="17.100000000000001" customHeight="1">
      <c r="A591" s="414" t="s">
        <v>790</v>
      </c>
      <c r="B591" s="163"/>
      <c r="C591" s="164"/>
      <c r="D591" s="164"/>
      <c r="E591" s="164"/>
      <c r="F591" s="164"/>
      <c r="G591" s="164"/>
      <c r="H591" s="164"/>
      <c r="I591" s="164"/>
      <c r="J591" s="164"/>
      <c r="K591" s="164"/>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163"/>
      <c r="AH591" s="163"/>
      <c r="AI591" s="163"/>
      <c r="AJ591" s="421"/>
      <c r="AK591" s="421"/>
      <c r="AL591" s="21"/>
      <c r="AM591" s="21"/>
      <c r="AN591" s="21"/>
      <c r="AO591" s="21"/>
      <c r="AP591" s="21"/>
      <c r="AQ591" s="21"/>
      <c r="AR591" s="21"/>
      <c r="AS591" s="21"/>
      <c r="AT591" s="21"/>
      <c r="AU591" s="21"/>
      <c r="AV591" s="21"/>
      <c r="AW591" s="21"/>
      <c r="AX591" s="21"/>
      <c r="AY591" s="21"/>
      <c r="AZ591" s="21"/>
      <c r="BA591" s="21"/>
      <c r="BB591" s="21"/>
      <c r="BC591" s="21"/>
      <c r="BD591" s="21"/>
      <c r="BE591" s="21"/>
      <c r="BF591" s="21"/>
      <c r="BG591" s="21"/>
      <c r="BH591" s="21"/>
      <c r="BI591" s="21"/>
    </row>
    <row r="592" spans="1:61" s="33" customFormat="1" ht="17.100000000000001" customHeight="1">
      <c r="A592" s="198"/>
      <c r="B592" s="763" t="s">
        <v>791</v>
      </c>
      <c r="C592" s="764"/>
      <c r="D592" s="764"/>
      <c r="E592" s="764"/>
      <c r="F592" s="764"/>
      <c r="G592" s="764"/>
      <c r="H592" s="764"/>
      <c r="I592" s="764"/>
      <c r="J592" s="764"/>
      <c r="K592" s="764"/>
      <c r="L592" s="764"/>
      <c r="M592" s="764"/>
      <c r="N592" s="764"/>
      <c r="O592" s="764"/>
      <c r="P592" s="764"/>
      <c r="Q592" s="764"/>
      <c r="R592" s="764"/>
      <c r="S592" s="764"/>
      <c r="T592" s="764"/>
      <c r="U592" s="764"/>
      <c r="V592" s="764"/>
      <c r="W592" s="764"/>
      <c r="X592" s="764"/>
      <c r="Y592" s="764"/>
      <c r="Z592" s="764"/>
      <c r="AA592" s="764"/>
      <c r="AB592" s="764"/>
      <c r="AC592" s="764"/>
      <c r="AD592" s="764"/>
      <c r="AE592" s="764"/>
      <c r="AF592" s="764"/>
      <c r="AG592" s="764"/>
      <c r="AH592" s="764"/>
      <c r="AI592" s="765"/>
      <c r="AJ592" s="198"/>
      <c r="AK592" s="198"/>
      <c r="AL592" s="21"/>
      <c r="AM592" s="21"/>
      <c r="AN592" s="21"/>
      <c r="AO592" s="21"/>
      <c r="AP592" s="21"/>
      <c r="AQ592" s="21"/>
      <c r="AR592" s="21"/>
      <c r="AS592" s="21"/>
      <c r="AT592" s="21"/>
      <c r="AU592" s="21"/>
      <c r="AV592" s="21"/>
      <c r="AW592" s="21"/>
      <c r="AX592" s="21"/>
      <c r="AY592" s="21"/>
      <c r="AZ592" s="21"/>
      <c r="BA592" s="21"/>
      <c r="BB592" s="21"/>
      <c r="BC592" s="21"/>
      <c r="BD592" s="21"/>
      <c r="BE592" s="21"/>
      <c r="BF592" s="21"/>
      <c r="BG592" s="21"/>
      <c r="BH592" s="21"/>
      <c r="BI592" s="21"/>
    </row>
    <row r="593" spans="1:61" s="33" customFormat="1" ht="17.100000000000001" customHeight="1">
      <c r="A593" s="198"/>
      <c r="B593" s="766"/>
      <c r="C593" s="767"/>
      <c r="D593" s="767"/>
      <c r="E593" s="767"/>
      <c r="F593" s="767"/>
      <c r="G593" s="767"/>
      <c r="H593" s="767"/>
      <c r="I593" s="767"/>
      <c r="J593" s="767"/>
      <c r="K593" s="767"/>
      <c r="L593" s="767"/>
      <c r="M593" s="767"/>
      <c r="N593" s="767"/>
      <c r="O593" s="767"/>
      <c r="P593" s="767"/>
      <c r="Q593" s="767"/>
      <c r="R593" s="767"/>
      <c r="S593" s="767"/>
      <c r="T593" s="767"/>
      <c r="U593" s="767"/>
      <c r="V593" s="767"/>
      <c r="W593" s="767"/>
      <c r="X593" s="767"/>
      <c r="Y593" s="767"/>
      <c r="Z593" s="767"/>
      <c r="AA593" s="767"/>
      <c r="AB593" s="767"/>
      <c r="AC593" s="767"/>
      <c r="AD593" s="767"/>
      <c r="AE593" s="767"/>
      <c r="AF593" s="767"/>
      <c r="AG593" s="767"/>
      <c r="AH593" s="767"/>
      <c r="AI593" s="768"/>
      <c r="AJ593" s="198"/>
      <c r="AK593" s="198"/>
      <c r="AL593" s="21"/>
      <c r="AM593" s="21"/>
      <c r="AN593" s="21"/>
      <c r="AO593" s="21"/>
      <c r="AP593" s="21"/>
      <c r="AQ593" s="21"/>
      <c r="AR593" s="21"/>
      <c r="AS593" s="21"/>
      <c r="AT593" s="21"/>
      <c r="AU593" s="21"/>
      <c r="AV593" s="21"/>
      <c r="AW593" s="21"/>
      <c r="AX593" s="21"/>
      <c r="AY593" s="21"/>
      <c r="AZ593" s="21"/>
      <c r="BA593" s="21"/>
      <c r="BB593" s="21"/>
      <c r="BC593" s="21"/>
      <c r="BD593" s="21"/>
      <c r="BE593" s="21"/>
      <c r="BF593" s="21"/>
      <c r="BG593" s="21"/>
      <c r="BH593" s="21"/>
      <c r="BI593" s="21"/>
    </row>
    <row r="594" spans="1:61" s="21" customFormat="1" ht="17.100000000000001" customHeight="1">
      <c r="A594" s="172"/>
      <c r="B594" s="769"/>
      <c r="C594" s="770"/>
      <c r="D594" s="770"/>
      <c r="E594" s="770"/>
      <c r="F594" s="770"/>
      <c r="G594" s="770"/>
      <c r="H594" s="770"/>
      <c r="I594" s="770"/>
      <c r="J594" s="770"/>
      <c r="K594" s="770"/>
      <c r="L594" s="770"/>
      <c r="M594" s="770"/>
      <c r="N594" s="770"/>
      <c r="O594" s="770"/>
      <c r="P594" s="770"/>
      <c r="Q594" s="770"/>
      <c r="R594" s="770"/>
      <c r="S594" s="770"/>
      <c r="T594" s="770"/>
      <c r="U594" s="770"/>
      <c r="V594" s="770"/>
      <c r="W594" s="770"/>
      <c r="X594" s="770"/>
      <c r="Y594" s="770"/>
      <c r="Z594" s="770"/>
      <c r="AA594" s="770"/>
      <c r="AB594" s="770"/>
      <c r="AC594" s="770"/>
      <c r="AD594" s="770"/>
      <c r="AE594" s="770"/>
      <c r="AF594" s="770"/>
      <c r="AG594" s="770"/>
      <c r="AH594" s="770"/>
      <c r="AI594" s="771"/>
      <c r="AJ594" s="172"/>
      <c r="AK594" s="172"/>
    </row>
    <row r="595" spans="1:61" s="33" customFormat="1" ht="17.100000000000001" customHeight="1">
      <c r="A595" s="198"/>
      <c r="B595" s="975" t="s">
        <v>79</v>
      </c>
      <c r="C595" s="692" t="s">
        <v>792</v>
      </c>
      <c r="D595" s="692"/>
      <c r="E595" s="692"/>
      <c r="F595" s="692"/>
      <c r="G595" s="692"/>
      <c r="H595" s="692"/>
      <c r="I595" s="692"/>
      <c r="J595" s="692"/>
      <c r="K595" s="692"/>
      <c r="L595" s="692"/>
      <c r="M595" s="692"/>
      <c r="N595" s="692"/>
      <c r="O595" s="692"/>
      <c r="P595" s="692"/>
      <c r="Q595" s="692"/>
      <c r="R595" s="692"/>
      <c r="S595" s="692"/>
      <c r="T595" s="692"/>
      <c r="U595" s="692"/>
      <c r="V595" s="692"/>
      <c r="W595" s="692"/>
      <c r="X595" s="692"/>
      <c r="Y595" s="692"/>
      <c r="Z595" s="692"/>
      <c r="AA595" s="692"/>
      <c r="AB595" s="692"/>
      <c r="AC595" s="692"/>
      <c r="AD595" s="692"/>
      <c r="AE595" s="692"/>
      <c r="AF595" s="692"/>
      <c r="AG595" s="642"/>
      <c r="AH595" s="642"/>
      <c r="AI595" s="642"/>
      <c r="AJ595" s="198"/>
      <c r="AK595" s="198"/>
      <c r="AL595" s="21"/>
      <c r="AM595" s="21"/>
      <c r="AN595" s="21"/>
      <c r="AO595" s="21"/>
      <c r="AP595" s="21"/>
      <c r="AQ595" s="21"/>
      <c r="AR595" s="21"/>
      <c r="AS595" s="21"/>
      <c r="AT595" s="21"/>
      <c r="AU595" s="21"/>
      <c r="AV595" s="21"/>
      <c r="AW595" s="21"/>
      <c r="AX595" s="21"/>
      <c r="AY595" s="21"/>
      <c r="AZ595" s="21"/>
      <c r="BA595" s="21"/>
      <c r="BB595" s="21"/>
      <c r="BC595" s="21"/>
      <c r="BD595" s="21"/>
      <c r="BE595" s="21"/>
      <c r="BF595" s="21"/>
      <c r="BG595" s="21"/>
      <c r="BH595" s="21"/>
      <c r="BI595" s="21"/>
    </row>
    <row r="596" spans="1:61" s="33" customFormat="1" ht="17.100000000000001" customHeight="1">
      <c r="A596" s="198"/>
      <c r="B596" s="975"/>
      <c r="C596" s="692"/>
      <c r="D596" s="692"/>
      <c r="E596" s="692"/>
      <c r="F596" s="692"/>
      <c r="G596" s="692"/>
      <c r="H596" s="692"/>
      <c r="I596" s="692"/>
      <c r="J596" s="692"/>
      <c r="K596" s="692"/>
      <c r="L596" s="692"/>
      <c r="M596" s="692"/>
      <c r="N596" s="692"/>
      <c r="O596" s="692"/>
      <c r="P596" s="692"/>
      <c r="Q596" s="692"/>
      <c r="R596" s="692"/>
      <c r="S596" s="692"/>
      <c r="T596" s="692"/>
      <c r="U596" s="692"/>
      <c r="V596" s="692"/>
      <c r="W596" s="692"/>
      <c r="X596" s="692"/>
      <c r="Y596" s="692"/>
      <c r="Z596" s="692"/>
      <c r="AA596" s="692"/>
      <c r="AB596" s="692"/>
      <c r="AC596" s="692"/>
      <c r="AD596" s="692"/>
      <c r="AE596" s="692"/>
      <c r="AF596" s="692"/>
      <c r="AG596" s="642"/>
      <c r="AH596" s="642"/>
      <c r="AI596" s="642"/>
      <c r="AJ596" s="198"/>
      <c r="AK596" s="198"/>
      <c r="AL596" s="21"/>
      <c r="AM596" s="21"/>
      <c r="AN596" s="21"/>
      <c r="AO596" s="21"/>
      <c r="AP596" s="21"/>
      <c r="AQ596" s="21"/>
      <c r="AR596" s="21"/>
      <c r="AS596" s="21"/>
      <c r="AT596" s="21"/>
      <c r="AU596" s="21"/>
      <c r="AV596" s="21"/>
      <c r="AW596" s="21"/>
      <c r="AX596" s="21"/>
      <c r="AY596" s="21"/>
      <c r="AZ596" s="21"/>
      <c r="BA596" s="21"/>
      <c r="BB596" s="21"/>
      <c r="BC596" s="21"/>
      <c r="BD596" s="21"/>
      <c r="BE596" s="21"/>
      <c r="BF596" s="21"/>
      <c r="BG596" s="21"/>
      <c r="BH596" s="21"/>
      <c r="BI596" s="21"/>
    </row>
    <row r="597" spans="1:61" s="21" customFormat="1" ht="17.100000000000001" customHeight="1">
      <c r="A597" s="172"/>
      <c r="B597" s="975"/>
      <c r="C597" s="692"/>
      <c r="D597" s="692"/>
      <c r="E597" s="692"/>
      <c r="F597" s="692"/>
      <c r="G597" s="692"/>
      <c r="H597" s="692"/>
      <c r="I597" s="692"/>
      <c r="J597" s="692"/>
      <c r="K597" s="692"/>
      <c r="L597" s="692"/>
      <c r="M597" s="692"/>
      <c r="N597" s="692"/>
      <c r="O597" s="692"/>
      <c r="P597" s="692"/>
      <c r="Q597" s="692"/>
      <c r="R597" s="692"/>
      <c r="S597" s="692"/>
      <c r="T597" s="692"/>
      <c r="U597" s="692"/>
      <c r="V597" s="692"/>
      <c r="W597" s="692"/>
      <c r="X597" s="692"/>
      <c r="Y597" s="692"/>
      <c r="Z597" s="692"/>
      <c r="AA597" s="692"/>
      <c r="AB597" s="692"/>
      <c r="AC597" s="692"/>
      <c r="AD597" s="692"/>
      <c r="AE597" s="692"/>
      <c r="AF597" s="692"/>
      <c r="AG597" s="642"/>
      <c r="AH597" s="642"/>
      <c r="AI597" s="642"/>
      <c r="AJ597" s="172"/>
      <c r="AK597" s="172"/>
    </row>
    <row r="598" spans="1:61" s="21" customFormat="1" ht="37.5" customHeight="1">
      <c r="A598" s="172"/>
      <c r="B598" s="424" t="s">
        <v>71</v>
      </c>
      <c r="C598" s="692" t="s">
        <v>793</v>
      </c>
      <c r="D598" s="692"/>
      <c r="E598" s="692"/>
      <c r="F598" s="692"/>
      <c r="G598" s="692"/>
      <c r="H598" s="692"/>
      <c r="I598" s="692"/>
      <c r="J598" s="692"/>
      <c r="K598" s="692"/>
      <c r="L598" s="692"/>
      <c r="M598" s="692"/>
      <c r="N598" s="692"/>
      <c r="O598" s="692"/>
      <c r="P598" s="692"/>
      <c r="Q598" s="692"/>
      <c r="R598" s="692"/>
      <c r="S598" s="692"/>
      <c r="T598" s="692"/>
      <c r="U598" s="692"/>
      <c r="V598" s="692"/>
      <c r="W598" s="692"/>
      <c r="X598" s="692"/>
      <c r="Y598" s="692"/>
      <c r="Z598" s="692"/>
      <c r="AA598" s="692"/>
      <c r="AB598" s="692"/>
      <c r="AC598" s="692"/>
      <c r="AD598" s="692"/>
      <c r="AE598" s="692"/>
      <c r="AF598" s="692"/>
      <c r="AG598" s="642"/>
      <c r="AH598" s="642"/>
      <c r="AI598" s="642"/>
      <c r="AJ598" s="172"/>
      <c r="AK598" s="172"/>
    </row>
    <row r="599" spans="1:61" s="21" customFormat="1" ht="17.100000000000001" customHeight="1">
      <c r="A599" s="172"/>
      <c r="B599" s="103"/>
      <c r="C599" s="148"/>
      <c r="D599" s="148"/>
      <c r="E599" s="148"/>
      <c r="F599" s="148"/>
      <c r="G599" s="148"/>
      <c r="H599" s="148"/>
      <c r="I599" s="148"/>
      <c r="J599" s="148"/>
      <c r="K599" s="148"/>
      <c r="L599" s="148"/>
      <c r="M599" s="148"/>
      <c r="N599" s="148"/>
      <c r="O599" s="148"/>
      <c r="P599" s="148"/>
      <c r="Q599" s="148"/>
      <c r="R599" s="148"/>
      <c r="S599" s="148"/>
      <c r="T599" s="148"/>
      <c r="U599" s="148"/>
      <c r="V599" s="148"/>
      <c r="W599" s="148"/>
      <c r="X599" s="148"/>
      <c r="Y599" s="148"/>
      <c r="Z599" s="148"/>
      <c r="AA599" s="148"/>
      <c r="AB599" s="148"/>
      <c r="AC599" s="148"/>
      <c r="AD599" s="148"/>
      <c r="AE599" s="148"/>
      <c r="AF599" s="148"/>
      <c r="AG599" s="163"/>
      <c r="AH599" s="163"/>
      <c r="AI599" s="163"/>
      <c r="AJ599" s="172"/>
      <c r="AK599" s="172"/>
    </row>
    <row r="600" spans="1:61" s="422" customFormat="1" ht="17.100000000000001" customHeight="1">
      <c r="A600" s="414" t="s">
        <v>794</v>
      </c>
      <c r="B600" s="163"/>
      <c r="C600" s="164"/>
      <c r="D600" s="164"/>
      <c r="E600" s="164"/>
      <c r="F600" s="164"/>
      <c r="G600" s="164"/>
      <c r="H600" s="164"/>
      <c r="I600" s="164"/>
      <c r="J600" s="164"/>
      <c r="K600" s="164"/>
      <c r="L600" s="421"/>
      <c r="M600" s="421"/>
      <c r="N600" s="421"/>
      <c r="O600" s="421"/>
      <c r="P600" s="421"/>
      <c r="Q600" s="421"/>
      <c r="R600" s="421"/>
      <c r="S600" s="421"/>
      <c r="T600" s="421"/>
      <c r="U600" s="421"/>
      <c r="V600" s="421"/>
      <c r="W600" s="421"/>
      <c r="X600" s="421"/>
      <c r="Y600" s="421"/>
      <c r="Z600" s="421"/>
      <c r="AA600" s="421"/>
      <c r="AB600" s="421"/>
      <c r="AC600" s="421"/>
      <c r="AD600" s="421"/>
      <c r="AE600" s="421"/>
      <c r="AF600" s="421"/>
      <c r="AG600" s="163"/>
      <c r="AH600" s="163"/>
      <c r="AI600" s="163"/>
      <c r="AJ600" s="421"/>
      <c r="AK600" s="421"/>
      <c r="AL600" s="21"/>
      <c r="AM600" s="21"/>
      <c r="AN600" s="21"/>
      <c r="AO600" s="21"/>
      <c r="AP600" s="21"/>
      <c r="AQ600" s="21"/>
      <c r="AR600" s="21"/>
      <c r="AS600" s="21"/>
      <c r="AT600" s="21"/>
      <c r="AU600" s="21"/>
      <c r="AV600" s="21"/>
      <c r="AW600" s="21"/>
      <c r="AX600" s="21"/>
      <c r="AY600" s="21"/>
      <c r="AZ600" s="21"/>
      <c r="BA600" s="21"/>
      <c r="BB600" s="21"/>
      <c r="BC600" s="21"/>
      <c r="BD600" s="21"/>
      <c r="BE600" s="21"/>
      <c r="BF600" s="21"/>
      <c r="BG600" s="21"/>
      <c r="BH600" s="21"/>
      <c r="BI600" s="21"/>
    </row>
    <row r="601" spans="1:61" s="33" customFormat="1" ht="17.100000000000001" customHeight="1">
      <c r="A601" s="198"/>
      <c r="B601" s="619" t="s">
        <v>304</v>
      </c>
      <c r="C601" s="857" t="s">
        <v>48</v>
      </c>
      <c r="D601" s="858"/>
      <c r="E601" s="858"/>
      <c r="F601" s="858"/>
      <c r="G601" s="858"/>
      <c r="H601" s="858"/>
      <c r="I601" s="858"/>
      <c r="J601" s="858"/>
      <c r="K601" s="858"/>
      <c r="L601" s="858"/>
      <c r="M601" s="858"/>
      <c r="N601" s="858"/>
      <c r="O601" s="858"/>
      <c r="P601" s="858"/>
      <c r="Q601" s="858"/>
      <c r="R601" s="858"/>
      <c r="S601" s="858"/>
      <c r="T601" s="858"/>
      <c r="U601" s="858"/>
      <c r="V601" s="858"/>
      <c r="W601" s="858"/>
      <c r="X601" s="858"/>
      <c r="Y601" s="858"/>
      <c r="Z601" s="858"/>
      <c r="AA601" s="858"/>
      <c r="AB601" s="858"/>
      <c r="AC601" s="858"/>
      <c r="AD601" s="858"/>
      <c r="AE601" s="858"/>
      <c r="AF601" s="859"/>
      <c r="AG601" s="621"/>
      <c r="AH601" s="622"/>
      <c r="AI601" s="623"/>
      <c r="AJ601" s="198"/>
      <c r="AK601" s="198"/>
      <c r="AL601" s="21"/>
      <c r="AM601" s="21"/>
      <c r="AN601" s="21"/>
      <c r="AO601" s="21"/>
      <c r="AP601" s="21"/>
      <c r="AQ601" s="21"/>
      <c r="AR601" s="21"/>
      <c r="AS601" s="21"/>
      <c r="AT601" s="21"/>
      <c r="AU601" s="21"/>
      <c r="AV601" s="21"/>
      <c r="AW601" s="21"/>
      <c r="AX601" s="21"/>
      <c r="AY601" s="21"/>
      <c r="AZ601" s="21"/>
      <c r="BA601" s="21"/>
      <c r="BB601" s="21"/>
      <c r="BC601" s="21"/>
      <c r="BD601" s="21"/>
      <c r="BE601" s="21"/>
      <c r="BF601" s="21"/>
      <c r="BG601" s="21"/>
      <c r="BH601" s="21"/>
      <c r="BI601" s="21"/>
    </row>
    <row r="602" spans="1:61" s="33" customFormat="1" ht="17.100000000000001" customHeight="1">
      <c r="A602" s="198"/>
      <c r="B602" s="631"/>
      <c r="C602" s="860"/>
      <c r="D602" s="861"/>
      <c r="E602" s="861"/>
      <c r="F602" s="861"/>
      <c r="G602" s="861"/>
      <c r="H602" s="861"/>
      <c r="I602" s="861"/>
      <c r="J602" s="861"/>
      <c r="K602" s="861"/>
      <c r="L602" s="861"/>
      <c r="M602" s="861"/>
      <c r="N602" s="861"/>
      <c r="O602" s="861"/>
      <c r="P602" s="861"/>
      <c r="Q602" s="861"/>
      <c r="R602" s="861"/>
      <c r="S602" s="861"/>
      <c r="T602" s="861"/>
      <c r="U602" s="861"/>
      <c r="V602" s="861"/>
      <c r="W602" s="861"/>
      <c r="X602" s="861"/>
      <c r="Y602" s="861"/>
      <c r="Z602" s="861"/>
      <c r="AA602" s="861"/>
      <c r="AB602" s="861"/>
      <c r="AC602" s="861"/>
      <c r="AD602" s="861"/>
      <c r="AE602" s="861"/>
      <c r="AF602" s="862"/>
      <c r="AG602" s="624"/>
      <c r="AH602" s="625"/>
      <c r="AI602" s="626"/>
      <c r="AJ602" s="198"/>
      <c r="AK602" s="198"/>
      <c r="AL602" s="422"/>
      <c r="AM602" s="422"/>
      <c r="AN602" s="422"/>
      <c r="AO602" s="422"/>
      <c r="AP602" s="422"/>
      <c r="AQ602" s="422"/>
      <c r="AR602" s="422"/>
      <c r="AS602" s="422"/>
      <c r="AT602" s="422"/>
      <c r="AU602" s="422"/>
      <c r="AV602" s="422"/>
      <c r="AW602" s="422"/>
      <c r="AX602" s="422"/>
      <c r="AY602" s="422"/>
      <c r="AZ602" s="422"/>
      <c r="BA602" s="422"/>
      <c r="BB602" s="422"/>
      <c r="BC602" s="422"/>
      <c r="BD602" s="422"/>
      <c r="BE602" s="422"/>
      <c r="BF602" s="422"/>
      <c r="BG602" s="422"/>
      <c r="BH602" s="422"/>
      <c r="BI602" s="422"/>
    </row>
    <row r="603" spans="1:61" s="21" customFormat="1" ht="17.100000000000001" customHeight="1">
      <c r="A603" s="172"/>
      <c r="B603" s="631"/>
      <c r="C603" s="860"/>
      <c r="D603" s="861"/>
      <c r="E603" s="861"/>
      <c r="F603" s="861"/>
      <c r="G603" s="861"/>
      <c r="H603" s="861"/>
      <c r="I603" s="861"/>
      <c r="J603" s="861"/>
      <c r="K603" s="861"/>
      <c r="L603" s="861"/>
      <c r="M603" s="861"/>
      <c r="N603" s="861"/>
      <c r="O603" s="861"/>
      <c r="P603" s="861"/>
      <c r="Q603" s="861"/>
      <c r="R603" s="861"/>
      <c r="S603" s="861"/>
      <c r="T603" s="861"/>
      <c r="U603" s="861"/>
      <c r="V603" s="861"/>
      <c r="W603" s="861"/>
      <c r="X603" s="861"/>
      <c r="Y603" s="861"/>
      <c r="Z603" s="861"/>
      <c r="AA603" s="861"/>
      <c r="AB603" s="861"/>
      <c r="AC603" s="861"/>
      <c r="AD603" s="861"/>
      <c r="AE603" s="861"/>
      <c r="AF603" s="862"/>
      <c r="AG603" s="624"/>
      <c r="AH603" s="625"/>
      <c r="AI603" s="626"/>
      <c r="AJ603" s="172"/>
      <c r="AK603" s="172"/>
      <c r="AL603" s="33"/>
      <c r="AM603" s="33"/>
      <c r="AN603" s="33"/>
      <c r="AO603" s="33"/>
      <c r="AP603" s="33"/>
      <c r="AQ603" s="33"/>
      <c r="AR603" s="33"/>
      <c r="AS603" s="33"/>
      <c r="AT603" s="33"/>
      <c r="AU603" s="33"/>
      <c r="AV603" s="33"/>
      <c r="AW603" s="33"/>
      <c r="AX603" s="33"/>
      <c r="AY603" s="33"/>
      <c r="AZ603" s="33"/>
      <c r="BA603" s="33"/>
      <c r="BB603" s="33"/>
      <c r="BC603" s="33"/>
      <c r="BD603" s="33"/>
      <c r="BE603" s="33"/>
      <c r="BF603" s="33"/>
      <c r="BG603" s="33"/>
      <c r="BH603" s="33"/>
      <c r="BI603" s="33"/>
    </row>
    <row r="604" spans="1:61" s="21" customFormat="1" ht="17.100000000000001" customHeight="1">
      <c r="A604" s="172"/>
      <c r="B604" s="631"/>
      <c r="C604" s="860"/>
      <c r="D604" s="861"/>
      <c r="E604" s="861"/>
      <c r="F604" s="861"/>
      <c r="G604" s="861"/>
      <c r="H604" s="861"/>
      <c r="I604" s="861"/>
      <c r="J604" s="861"/>
      <c r="K604" s="861"/>
      <c r="L604" s="861"/>
      <c r="M604" s="861"/>
      <c r="N604" s="861"/>
      <c r="O604" s="861"/>
      <c r="P604" s="861"/>
      <c r="Q604" s="861"/>
      <c r="R604" s="861"/>
      <c r="S604" s="861"/>
      <c r="T604" s="861"/>
      <c r="U604" s="861"/>
      <c r="V604" s="861"/>
      <c r="W604" s="861"/>
      <c r="X604" s="861"/>
      <c r="Y604" s="861"/>
      <c r="Z604" s="861"/>
      <c r="AA604" s="861"/>
      <c r="AB604" s="861"/>
      <c r="AC604" s="861"/>
      <c r="AD604" s="861"/>
      <c r="AE604" s="861"/>
      <c r="AF604" s="862"/>
      <c r="AG604" s="624"/>
      <c r="AH604" s="625"/>
      <c r="AI604" s="626"/>
      <c r="AJ604" s="172"/>
      <c r="AK604" s="172"/>
    </row>
    <row r="605" spans="1:61" s="21" customFormat="1" ht="17.100000000000001" customHeight="1">
      <c r="A605" s="172"/>
      <c r="B605" s="620"/>
      <c r="C605" s="863"/>
      <c r="D605" s="864"/>
      <c r="E605" s="864"/>
      <c r="F605" s="864"/>
      <c r="G605" s="864"/>
      <c r="H605" s="864"/>
      <c r="I605" s="864"/>
      <c r="J605" s="864"/>
      <c r="K605" s="864"/>
      <c r="L605" s="864"/>
      <c r="M605" s="864"/>
      <c r="N605" s="864"/>
      <c r="O605" s="864"/>
      <c r="P605" s="864"/>
      <c r="Q605" s="864"/>
      <c r="R605" s="864"/>
      <c r="S605" s="864"/>
      <c r="T605" s="864"/>
      <c r="U605" s="864"/>
      <c r="V605" s="864"/>
      <c r="W605" s="864"/>
      <c r="X605" s="864"/>
      <c r="Y605" s="864"/>
      <c r="Z605" s="864"/>
      <c r="AA605" s="864"/>
      <c r="AB605" s="864"/>
      <c r="AC605" s="864"/>
      <c r="AD605" s="864"/>
      <c r="AE605" s="864"/>
      <c r="AF605" s="865"/>
      <c r="AG605" s="627"/>
      <c r="AH605" s="628"/>
      <c r="AI605" s="629"/>
      <c r="AJ605" s="172"/>
      <c r="AK605" s="172"/>
    </row>
    <row r="606" spans="1:61" s="21" customFormat="1" ht="37.5" customHeight="1">
      <c r="A606" s="172"/>
      <c r="B606" s="401" t="s">
        <v>71</v>
      </c>
      <c r="C606" s="588" t="s">
        <v>1530</v>
      </c>
      <c r="D606" s="589"/>
      <c r="E606" s="589"/>
      <c r="F606" s="589"/>
      <c r="G606" s="589"/>
      <c r="H606" s="589"/>
      <c r="I606" s="589"/>
      <c r="J606" s="589"/>
      <c r="K606" s="589"/>
      <c r="L606" s="589"/>
      <c r="M606" s="589"/>
      <c r="N606" s="589"/>
      <c r="O606" s="589"/>
      <c r="P606" s="589"/>
      <c r="Q606" s="589"/>
      <c r="R606" s="589"/>
      <c r="S606" s="589"/>
      <c r="T606" s="589"/>
      <c r="U606" s="589"/>
      <c r="V606" s="589"/>
      <c r="W606" s="589"/>
      <c r="X606" s="589"/>
      <c r="Y606" s="589"/>
      <c r="Z606" s="589"/>
      <c r="AA606" s="589"/>
      <c r="AB606" s="589"/>
      <c r="AC606" s="589"/>
      <c r="AD606" s="589"/>
      <c r="AE606" s="589"/>
      <c r="AF606" s="590"/>
      <c r="AG606" s="621"/>
      <c r="AH606" s="622"/>
      <c r="AI606" s="623"/>
      <c r="AJ606" s="172"/>
      <c r="AK606" s="172"/>
    </row>
    <row r="607" spans="1:61" s="21" customFormat="1" ht="37.5" customHeight="1">
      <c r="A607" s="172"/>
      <c r="B607" s="401" t="s">
        <v>424</v>
      </c>
      <c r="C607" s="588" t="s">
        <v>49</v>
      </c>
      <c r="D607" s="589"/>
      <c r="E607" s="589"/>
      <c r="F607" s="589"/>
      <c r="G607" s="589"/>
      <c r="H607" s="589"/>
      <c r="I607" s="589"/>
      <c r="J607" s="589"/>
      <c r="K607" s="589"/>
      <c r="L607" s="589"/>
      <c r="M607" s="589"/>
      <c r="N607" s="589"/>
      <c r="O607" s="589"/>
      <c r="P607" s="589"/>
      <c r="Q607" s="589"/>
      <c r="R607" s="589"/>
      <c r="S607" s="589"/>
      <c r="T607" s="589"/>
      <c r="U607" s="589"/>
      <c r="V607" s="589"/>
      <c r="W607" s="589"/>
      <c r="X607" s="589"/>
      <c r="Y607" s="589"/>
      <c r="Z607" s="589"/>
      <c r="AA607" s="589"/>
      <c r="AB607" s="589"/>
      <c r="AC607" s="589"/>
      <c r="AD607" s="589"/>
      <c r="AE607" s="589"/>
      <c r="AF607" s="590"/>
      <c r="AG607" s="621"/>
      <c r="AH607" s="622"/>
      <c r="AI607" s="623"/>
      <c r="AJ607" s="172"/>
      <c r="AK607" s="172"/>
    </row>
    <row r="608" spans="1:61" s="21" customFormat="1" ht="17.100000000000001" customHeight="1">
      <c r="A608" s="172"/>
      <c r="B608" s="619" t="s">
        <v>425</v>
      </c>
      <c r="C608" s="708" t="s">
        <v>958</v>
      </c>
      <c r="D608" s="976"/>
      <c r="E608" s="976"/>
      <c r="F608" s="976"/>
      <c r="G608" s="976"/>
      <c r="H608" s="976"/>
      <c r="I608" s="976"/>
      <c r="J608" s="976"/>
      <c r="K608" s="976"/>
      <c r="L608" s="976"/>
      <c r="M608" s="976"/>
      <c r="N608" s="976"/>
      <c r="O608" s="976"/>
      <c r="P608" s="976"/>
      <c r="Q608" s="976"/>
      <c r="R608" s="976"/>
      <c r="S608" s="976"/>
      <c r="T608" s="976"/>
      <c r="U608" s="976"/>
      <c r="V608" s="976"/>
      <c r="W608" s="976"/>
      <c r="X608" s="976"/>
      <c r="Y608" s="976"/>
      <c r="Z608" s="976"/>
      <c r="AA608" s="976"/>
      <c r="AB608" s="976"/>
      <c r="AC608" s="976"/>
      <c r="AD608" s="976"/>
      <c r="AE608" s="976"/>
      <c r="AF608" s="977"/>
      <c r="AG608" s="621"/>
      <c r="AH608" s="622"/>
      <c r="AI608" s="623"/>
      <c r="AJ608" s="172"/>
      <c r="AK608" s="172"/>
      <c r="AL608" s="422"/>
      <c r="AM608" s="422"/>
      <c r="AN608" s="422"/>
      <c r="AO608" s="422"/>
      <c r="AP608" s="422"/>
      <c r="AQ608" s="422"/>
      <c r="AR608" s="422"/>
      <c r="AS608" s="422"/>
      <c r="AT608" s="422"/>
      <c r="AU608" s="422"/>
      <c r="AV608" s="422"/>
      <c r="AW608" s="422"/>
      <c r="AX608" s="422"/>
      <c r="AY608" s="422"/>
      <c r="AZ608" s="422"/>
      <c r="BA608" s="422"/>
      <c r="BB608" s="422"/>
      <c r="BC608" s="422"/>
      <c r="BD608" s="422"/>
      <c r="BE608" s="422"/>
      <c r="BF608" s="422"/>
      <c r="BG608" s="422"/>
      <c r="BH608" s="422"/>
      <c r="BI608" s="422"/>
    </row>
    <row r="609" spans="1:61" s="21" customFormat="1" ht="17.100000000000001" customHeight="1">
      <c r="A609" s="172"/>
      <c r="B609" s="631"/>
      <c r="C609" s="711"/>
      <c r="D609" s="978"/>
      <c r="E609" s="978"/>
      <c r="F609" s="978"/>
      <c r="G609" s="978"/>
      <c r="H609" s="978"/>
      <c r="I609" s="978"/>
      <c r="J609" s="978"/>
      <c r="K609" s="978"/>
      <c r="L609" s="978"/>
      <c r="M609" s="978"/>
      <c r="N609" s="978"/>
      <c r="O609" s="978"/>
      <c r="P609" s="978"/>
      <c r="Q609" s="978"/>
      <c r="R609" s="978"/>
      <c r="S609" s="978"/>
      <c r="T609" s="978"/>
      <c r="U609" s="978"/>
      <c r="V609" s="978"/>
      <c r="W609" s="978"/>
      <c r="X609" s="978"/>
      <c r="Y609" s="978"/>
      <c r="Z609" s="978"/>
      <c r="AA609" s="978"/>
      <c r="AB609" s="978"/>
      <c r="AC609" s="978"/>
      <c r="AD609" s="978"/>
      <c r="AE609" s="978"/>
      <c r="AF609" s="979"/>
      <c r="AG609" s="624"/>
      <c r="AH609" s="625"/>
      <c r="AI609" s="626"/>
      <c r="AJ609" s="172"/>
      <c r="AK609" s="172"/>
      <c r="AL609" s="33"/>
      <c r="AM609" s="33"/>
      <c r="AN609" s="33"/>
      <c r="AO609" s="33"/>
      <c r="AP609" s="33"/>
      <c r="AQ609" s="33"/>
      <c r="AR609" s="33"/>
      <c r="AS609" s="33"/>
      <c r="AT609" s="33"/>
      <c r="AU609" s="33"/>
      <c r="AV609" s="33"/>
      <c r="AW609" s="33"/>
      <c r="AX609" s="33"/>
      <c r="AY609" s="33"/>
      <c r="AZ609" s="33"/>
      <c r="BA609" s="33"/>
      <c r="BB609" s="33"/>
      <c r="BC609" s="33"/>
      <c r="BD609" s="33"/>
      <c r="BE609" s="33"/>
      <c r="BF609" s="33"/>
      <c r="BG609" s="33"/>
      <c r="BH609" s="33"/>
      <c r="BI609" s="33"/>
    </row>
    <row r="610" spans="1:61" s="21" customFormat="1" ht="17.100000000000001" customHeight="1">
      <c r="A610" s="172"/>
      <c r="B610" s="620"/>
      <c r="C610" s="939"/>
      <c r="D610" s="980"/>
      <c r="E610" s="980"/>
      <c r="F610" s="980"/>
      <c r="G610" s="980"/>
      <c r="H610" s="980"/>
      <c r="I610" s="980"/>
      <c r="J610" s="980"/>
      <c r="K610" s="980"/>
      <c r="L610" s="980"/>
      <c r="M610" s="980"/>
      <c r="N610" s="980"/>
      <c r="O610" s="980"/>
      <c r="P610" s="980"/>
      <c r="Q610" s="980"/>
      <c r="R610" s="980"/>
      <c r="S610" s="980"/>
      <c r="T610" s="980"/>
      <c r="U610" s="980"/>
      <c r="V610" s="980"/>
      <c r="W610" s="980"/>
      <c r="X610" s="980"/>
      <c r="Y610" s="980"/>
      <c r="Z610" s="980"/>
      <c r="AA610" s="980"/>
      <c r="AB610" s="980"/>
      <c r="AC610" s="980"/>
      <c r="AD610" s="980"/>
      <c r="AE610" s="980"/>
      <c r="AF610" s="981"/>
      <c r="AG610" s="627"/>
      <c r="AH610" s="628"/>
      <c r="AI610" s="629"/>
      <c r="AJ610" s="172"/>
      <c r="AK610" s="172"/>
      <c r="AL610" s="33"/>
      <c r="AM610" s="33"/>
      <c r="AN610" s="33"/>
      <c r="AO610" s="33"/>
      <c r="AP610" s="33"/>
      <c r="AQ610" s="33"/>
      <c r="AR610" s="33"/>
      <c r="AS610" s="33"/>
      <c r="AT610" s="33"/>
      <c r="AU610" s="33"/>
      <c r="AV610" s="33"/>
      <c r="AW610" s="33"/>
      <c r="AX610" s="33"/>
      <c r="AY610" s="33"/>
      <c r="AZ610" s="33"/>
      <c r="BA610" s="33"/>
      <c r="BB610" s="33"/>
      <c r="BC610" s="33"/>
      <c r="BD610" s="33"/>
      <c r="BE610" s="33"/>
      <c r="BF610" s="33"/>
      <c r="BG610" s="33"/>
      <c r="BH610" s="33"/>
      <c r="BI610" s="33"/>
    </row>
    <row r="611" spans="1:61" s="21" customFormat="1" ht="17.100000000000001" customHeight="1">
      <c r="A611" s="172"/>
      <c r="B611" s="103"/>
      <c r="C611" s="148"/>
      <c r="D611" s="148"/>
      <c r="E611" s="148"/>
      <c r="F611" s="148"/>
      <c r="G611" s="148"/>
      <c r="H611" s="148"/>
      <c r="I611" s="148"/>
      <c r="J611" s="148"/>
      <c r="K611" s="148"/>
      <c r="L611" s="148"/>
      <c r="M611" s="148"/>
      <c r="N611" s="148"/>
      <c r="O611" s="148"/>
      <c r="P611" s="148"/>
      <c r="Q611" s="148"/>
      <c r="R611" s="148"/>
      <c r="S611" s="148"/>
      <c r="T611" s="148"/>
      <c r="U611" s="148"/>
      <c r="V611" s="148"/>
      <c r="W611" s="148"/>
      <c r="X611" s="148"/>
      <c r="Y611" s="148"/>
      <c r="Z611" s="148"/>
      <c r="AA611" s="148"/>
      <c r="AB611" s="148"/>
      <c r="AC611" s="148"/>
      <c r="AD611" s="148"/>
      <c r="AE611" s="148"/>
      <c r="AF611" s="148"/>
      <c r="AG611" s="163"/>
      <c r="AH611" s="163"/>
      <c r="AI611" s="163"/>
      <c r="AJ611" s="172"/>
      <c r="AK611" s="172"/>
      <c r="AL611" s="33"/>
      <c r="AM611" s="33"/>
      <c r="AN611" s="33"/>
      <c r="AO611" s="33"/>
      <c r="AP611" s="33"/>
      <c r="AQ611" s="33"/>
      <c r="AR611" s="33"/>
      <c r="AS611" s="33"/>
      <c r="AT611" s="33"/>
      <c r="AU611" s="33"/>
      <c r="AV611" s="33"/>
      <c r="AW611" s="33"/>
      <c r="AX611" s="33"/>
      <c r="AY611" s="33"/>
      <c r="AZ611" s="33"/>
      <c r="BA611" s="33"/>
      <c r="BB611" s="33"/>
      <c r="BC611" s="33"/>
      <c r="BD611" s="33"/>
      <c r="BE611" s="33"/>
      <c r="BF611" s="33"/>
      <c r="BG611" s="33"/>
      <c r="BH611" s="33"/>
      <c r="BI611" s="33"/>
    </row>
    <row r="612" spans="1:61" s="422" customFormat="1" ht="17.100000000000001" customHeight="1">
      <c r="A612" s="414" t="s">
        <v>795</v>
      </c>
      <c r="B612" s="163"/>
      <c r="C612" s="164"/>
      <c r="D612" s="164"/>
      <c r="E612" s="164"/>
      <c r="F612" s="164"/>
      <c r="G612" s="164"/>
      <c r="H612" s="164"/>
      <c r="I612" s="164"/>
      <c r="J612" s="164"/>
      <c r="K612" s="164"/>
      <c r="L612" s="421"/>
      <c r="M612" s="421"/>
      <c r="N612" s="421"/>
      <c r="O612" s="421"/>
      <c r="P612" s="421"/>
      <c r="Q612" s="421"/>
      <c r="R612" s="421"/>
      <c r="S612" s="421"/>
      <c r="T612" s="421"/>
      <c r="U612" s="421"/>
      <c r="V612" s="421"/>
      <c r="W612" s="421"/>
      <c r="X612" s="421"/>
      <c r="Y612" s="421"/>
      <c r="Z612" s="421"/>
      <c r="AA612" s="421"/>
      <c r="AB612" s="421"/>
      <c r="AC612" s="421"/>
      <c r="AD612" s="421"/>
      <c r="AE612" s="421"/>
      <c r="AF612" s="421"/>
      <c r="AG612" s="163"/>
      <c r="AH612" s="163"/>
      <c r="AI612" s="163"/>
      <c r="AJ612" s="421"/>
      <c r="AK612" s="421"/>
      <c r="AL612" s="21"/>
      <c r="AM612" s="21"/>
      <c r="AN612" s="21"/>
      <c r="AO612" s="21"/>
      <c r="AP612" s="21"/>
      <c r="AQ612" s="21"/>
      <c r="AR612" s="21"/>
      <c r="AS612" s="21"/>
      <c r="AT612" s="21"/>
      <c r="AU612" s="21"/>
      <c r="AV612" s="21"/>
      <c r="AW612" s="21"/>
      <c r="AX612" s="21"/>
      <c r="AY612" s="21"/>
      <c r="AZ612" s="21"/>
      <c r="BA612" s="21"/>
      <c r="BB612" s="21"/>
      <c r="BC612" s="21"/>
      <c r="BD612" s="21"/>
      <c r="BE612" s="21"/>
      <c r="BF612" s="21"/>
      <c r="BG612" s="21"/>
      <c r="BH612" s="21"/>
      <c r="BI612" s="21"/>
    </row>
    <row r="613" spans="1:61" s="21" customFormat="1" ht="17.100000000000001" customHeight="1">
      <c r="A613" s="172"/>
      <c r="B613" s="852" t="s">
        <v>50</v>
      </c>
      <c r="C613" s="853"/>
      <c r="D613" s="853"/>
      <c r="E613" s="853"/>
      <c r="F613" s="853"/>
      <c r="G613" s="853"/>
      <c r="H613" s="853"/>
      <c r="I613" s="853"/>
      <c r="J613" s="853"/>
      <c r="K613" s="853"/>
      <c r="L613" s="853"/>
      <c r="M613" s="853"/>
      <c r="N613" s="853"/>
      <c r="O613" s="853"/>
      <c r="P613" s="853"/>
      <c r="Q613" s="853"/>
      <c r="R613" s="853"/>
      <c r="S613" s="853"/>
      <c r="T613" s="853"/>
      <c r="U613" s="853"/>
      <c r="V613" s="853"/>
      <c r="W613" s="853"/>
      <c r="X613" s="853"/>
      <c r="Y613" s="853"/>
      <c r="Z613" s="853"/>
      <c r="AA613" s="853"/>
      <c r="AB613" s="853"/>
      <c r="AC613" s="853"/>
      <c r="AD613" s="853"/>
      <c r="AE613" s="853"/>
      <c r="AF613" s="853"/>
      <c r="AG613" s="853"/>
      <c r="AH613" s="853"/>
      <c r="AI613" s="854"/>
      <c r="AJ613" s="172"/>
      <c r="AK613" s="172"/>
    </row>
    <row r="614" spans="1:61" s="33" customFormat="1" ht="45" customHeight="1">
      <c r="A614" s="198"/>
      <c r="B614" s="401" t="s">
        <v>304</v>
      </c>
      <c r="C614" s="588" t="s">
        <v>51</v>
      </c>
      <c r="D614" s="589"/>
      <c r="E614" s="589"/>
      <c r="F614" s="589"/>
      <c r="G614" s="589"/>
      <c r="H614" s="589"/>
      <c r="I614" s="589"/>
      <c r="J614" s="589"/>
      <c r="K614" s="589"/>
      <c r="L614" s="589"/>
      <c r="M614" s="589"/>
      <c r="N614" s="589"/>
      <c r="O614" s="589"/>
      <c r="P614" s="589"/>
      <c r="Q614" s="589"/>
      <c r="R614" s="589"/>
      <c r="S614" s="589"/>
      <c r="T614" s="589"/>
      <c r="U614" s="589"/>
      <c r="V614" s="589"/>
      <c r="W614" s="589"/>
      <c r="X614" s="589"/>
      <c r="Y614" s="589"/>
      <c r="Z614" s="589"/>
      <c r="AA614" s="589"/>
      <c r="AB614" s="589"/>
      <c r="AC614" s="589"/>
      <c r="AD614" s="589"/>
      <c r="AE614" s="589"/>
      <c r="AF614" s="590"/>
      <c r="AG614" s="621"/>
      <c r="AH614" s="622"/>
      <c r="AI614" s="623"/>
      <c r="AJ614" s="198"/>
      <c r="AK614" s="198"/>
      <c r="AL614" s="21"/>
      <c r="AM614" s="21"/>
      <c r="AN614" s="21"/>
      <c r="AO614" s="21"/>
      <c r="AP614" s="21"/>
      <c r="AQ614" s="21"/>
      <c r="AR614" s="21"/>
      <c r="AS614" s="21"/>
      <c r="AT614" s="21"/>
      <c r="AU614" s="21"/>
      <c r="AV614" s="21"/>
      <c r="AW614" s="21"/>
      <c r="AX614" s="21"/>
      <c r="AY614" s="21"/>
      <c r="AZ614" s="21"/>
      <c r="BA614" s="21"/>
      <c r="BB614" s="21"/>
      <c r="BC614" s="21"/>
      <c r="BD614" s="21"/>
      <c r="BE614" s="21"/>
      <c r="BF614" s="21"/>
      <c r="BG614" s="21"/>
      <c r="BH614" s="21"/>
      <c r="BI614" s="21"/>
    </row>
    <row r="615" spans="1:61" s="21" customFormat="1" ht="42" customHeight="1">
      <c r="A615" s="172"/>
      <c r="B615" s="401" t="s">
        <v>307</v>
      </c>
      <c r="C615" s="588" t="s">
        <v>52</v>
      </c>
      <c r="D615" s="589"/>
      <c r="E615" s="589"/>
      <c r="F615" s="589"/>
      <c r="G615" s="589"/>
      <c r="H615" s="589"/>
      <c r="I615" s="589"/>
      <c r="J615" s="589"/>
      <c r="K615" s="589"/>
      <c r="L615" s="589"/>
      <c r="M615" s="589"/>
      <c r="N615" s="589"/>
      <c r="O615" s="589"/>
      <c r="P615" s="589"/>
      <c r="Q615" s="589"/>
      <c r="R615" s="589"/>
      <c r="S615" s="589"/>
      <c r="T615" s="589"/>
      <c r="U615" s="589"/>
      <c r="V615" s="589"/>
      <c r="W615" s="589"/>
      <c r="X615" s="589"/>
      <c r="Y615" s="589"/>
      <c r="Z615" s="589"/>
      <c r="AA615" s="589"/>
      <c r="AB615" s="589"/>
      <c r="AC615" s="589"/>
      <c r="AD615" s="589"/>
      <c r="AE615" s="589"/>
      <c r="AF615" s="590"/>
      <c r="AG615" s="621"/>
      <c r="AH615" s="622"/>
      <c r="AI615" s="623"/>
      <c r="AJ615" s="172"/>
      <c r="AK615" s="172"/>
    </row>
    <row r="616" spans="1:61" s="21" customFormat="1" ht="17.100000000000001" customHeight="1">
      <c r="A616" s="172"/>
      <c r="B616" s="619" t="s">
        <v>308</v>
      </c>
      <c r="C616" s="588" t="s">
        <v>458</v>
      </c>
      <c r="D616" s="728"/>
      <c r="E616" s="728"/>
      <c r="F616" s="728"/>
      <c r="G616" s="728"/>
      <c r="H616" s="728"/>
      <c r="I616" s="728"/>
      <c r="J616" s="728"/>
      <c r="K616" s="728"/>
      <c r="L616" s="728"/>
      <c r="M616" s="728"/>
      <c r="N616" s="728"/>
      <c r="O616" s="728"/>
      <c r="P616" s="728"/>
      <c r="Q616" s="728"/>
      <c r="R616" s="728"/>
      <c r="S616" s="728"/>
      <c r="T616" s="728"/>
      <c r="U616" s="728"/>
      <c r="V616" s="728"/>
      <c r="W616" s="728"/>
      <c r="X616" s="728"/>
      <c r="Y616" s="728"/>
      <c r="Z616" s="728"/>
      <c r="AA616" s="728"/>
      <c r="AB616" s="728"/>
      <c r="AC616" s="728"/>
      <c r="AD616" s="728"/>
      <c r="AE616" s="728"/>
      <c r="AF616" s="729"/>
      <c r="AG616" s="621"/>
      <c r="AH616" s="622"/>
      <c r="AI616" s="623"/>
      <c r="AJ616" s="172"/>
      <c r="AK616" s="172"/>
    </row>
    <row r="617" spans="1:61" s="21" customFormat="1" ht="17.100000000000001" customHeight="1">
      <c r="A617" s="172"/>
      <c r="B617" s="631"/>
      <c r="C617" s="599"/>
      <c r="D617" s="866"/>
      <c r="E617" s="866"/>
      <c r="F617" s="866"/>
      <c r="G617" s="866"/>
      <c r="H617" s="866"/>
      <c r="I617" s="866"/>
      <c r="J617" s="866"/>
      <c r="K617" s="866"/>
      <c r="L617" s="866"/>
      <c r="M617" s="866"/>
      <c r="N617" s="866"/>
      <c r="O617" s="866"/>
      <c r="P617" s="866"/>
      <c r="Q617" s="866"/>
      <c r="R617" s="866"/>
      <c r="S617" s="866"/>
      <c r="T617" s="866"/>
      <c r="U617" s="866"/>
      <c r="V617" s="866"/>
      <c r="W617" s="866"/>
      <c r="X617" s="866"/>
      <c r="Y617" s="866"/>
      <c r="Z617" s="866"/>
      <c r="AA617" s="866"/>
      <c r="AB617" s="866"/>
      <c r="AC617" s="866"/>
      <c r="AD617" s="866"/>
      <c r="AE617" s="866"/>
      <c r="AF617" s="867"/>
      <c r="AG617" s="624"/>
      <c r="AH617" s="625"/>
      <c r="AI617" s="626"/>
      <c r="AJ617" s="172"/>
      <c r="AK617" s="172"/>
    </row>
    <row r="618" spans="1:61" s="21" customFormat="1" ht="24" customHeight="1">
      <c r="A618" s="172"/>
      <c r="B618" s="620"/>
      <c r="C618" s="591"/>
      <c r="D618" s="737"/>
      <c r="E618" s="737"/>
      <c r="F618" s="737"/>
      <c r="G618" s="737"/>
      <c r="H618" s="737"/>
      <c r="I618" s="737"/>
      <c r="J618" s="737"/>
      <c r="K618" s="737"/>
      <c r="L618" s="737"/>
      <c r="M618" s="737"/>
      <c r="N618" s="737"/>
      <c r="O618" s="737"/>
      <c r="P618" s="737"/>
      <c r="Q618" s="737"/>
      <c r="R618" s="737"/>
      <c r="S618" s="737"/>
      <c r="T618" s="737"/>
      <c r="U618" s="737"/>
      <c r="V618" s="737"/>
      <c r="W618" s="737"/>
      <c r="X618" s="737"/>
      <c r="Y618" s="737"/>
      <c r="Z618" s="737"/>
      <c r="AA618" s="737"/>
      <c r="AB618" s="737"/>
      <c r="AC618" s="737"/>
      <c r="AD618" s="737"/>
      <c r="AE618" s="737"/>
      <c r="AF618" s="738"/>
      <c r="AG618" s="627"/>
      <c r="AH618" s="628"/>
      <c r="AI618" s="629"/>
      <c r="AJ618" s="172"/>
      <c r="AK618" s="172"/>
      <c r="AL618" s="422"/>
      <c r="AM618" s="422"/>
      <c r="AN618" s="422"/>
      <c r="AO618" s="422"/>
      <c r="AP618" s="422"/>
      <c r="AQ618" s="422"/>
      <c r="AR618" s="422"/>
      <c r="AS618" s="422"/>
      <c r="AT618" s="422"/>
      <c r="AU618" s="422"/>
      <c r="AV618" s="422"/>
      <c r="AW618" s="422"/>
      <c r="AX618" s="422"/>
      <c r="AY618" s="422"/>
      <c r="AZ618" s="422"/>
      <c r="BA618" s="422"/>
      <c r="BB618" s="422"/>
      <c r="BC618" s="422"/>
      <c r="BD618" s="422"/>
      <c r="BE618" s="422"/>
      <c r="BF618" s="422"/>
      <c r="BG618" s="422"/>
      <c r="BH618" s="422"/>
      <c r="BI618" s="422"/>
    </row>
    <row r="619" spans="1:61" s="21" customFormat="1" ht="37.5" customHeight="1">
      <c r="A619" s="172"/>
      <c r="B619" s="401" t="s">
        <v>310</v>
      </c>
      <c r="C619" s="588" t="s">
        <v>53</v>
      </c>
      <c r="D619" s="728"/>
      <c r="E619" s="728"/>
      <c r="F619" s="728"/>
      <c r="G619" s="728"/>
      <c r="H619" s="728"/>
      <c r="I619" s="728"/>
      <c r="J619" s="728"/>
      <c r="K619" s="728"/>
      <c r="L619" s="728"/>
      <c r="M619" s="728"/>
      <c r="N619" s="728"/>
      <c r="O619" s="728"/>
      <c r="P619" s="728"/>
      <c r="Q619" s="728"/>
      <c r="R619" s="728"/>
      <c r="S619" s="728"/>
      <c r="T619" s="728"/>
      <c r="U619" s="728"/>
      <c r="V619" s="728"/>
      <c r="W619" s="728"/>
      <c r="X619" s="728"/>
      <c r="Y619" s="728"/>
      <c r="Z619" s="728"/>
      <c r="AA619" s="728"/>
      <c r="AB619" s="728"/>
      <c r="AC619" s="728"/>
      <c r="AD619" s="728"/>
      <c r="AE619" s="728"/>
      <c r="AF619" s="729"/>
      <c r="AG619" s="621"/>
      <c r="AH619" s="622"/>
      <c r="AI619" s="623"/>
      <c r="AJ619" s="172"/>
      <c r="AK619" s="172"/>
      <c r="AL619" s="33"/>
      <c r="AM619" s="33"/>
      <c r="AN619" s="33"/>
      <c r="AO619" s="33"/>
      <c r="AP619" s="33"/>
      <c r="AQ619" s="33"/>
      <c r="AR619" s="33"/>
      <c r="AS619" s="33"/>
      <c r="AT619" s="33"/>
      <c r="AU619" s="33"/>
      <c r="AV619" s="33"/>
      <c r="AW619" s="33"/>
      <c r="AX619" s="33"/>
      <c r="AY619" s="33"/>
      <c r="AZ619" s="33"/>
      <c r="BA619" s="33"/>
      <c r="BB619" s="33"/>
      <c r="BC619" s="33"/>
      <c r="BD619" s="33"/>
      <c r="BE619" s="33"/>
      <c r="BF619" s="33"/>
      <c r="BG619" s="33"/>
      <c r="BH619" s="33"/>
      <c r="BI619" s="33"/>
    </row>
    <row r="620" spans="1:61" s="21" customFormat="1" ht="37.5" customHeight="1">
      <c r="A620" s="172"/>
      <c r="B620" s="424" t="s">
        <v>25</v>
      </c>
      <c r="C620" s="607" t="s">
        <v>54</v>
      </c>
      <c r="D620" s="608"/>
      <c r="E620" s="608"/>
      <c r="F620" s="608"/>
      <c r="G620" s="608"/>
      <c r="H620" s="608"/>
      <c r="I620" s="608"/>
      <c r="J620" s="608"/>
      <c r="K620" s="608"/>
      <c r="L620" s="608"/>
      <c r="M620" s="608"/>
      <c r="N620" s="608"/>
      <c r="O620" s="608"/>
      <c r="P620" s="608"/>
      <c r="Q620" s="608"/>
      <c r="R620" s="608"/>
      <c r="S620" s="608"/>
      <c r="T620" s="608"/>
      <c r="U620" s="608"/>
      <c r="V620" s="608"/>
      <c r="W620" s="608"/>
      <c r="X620" s="608"/>
      <c r="Y620" s="608"/>
      <c r="Z620" s="608"/>
      <c r="AA620" s="608"/>
      <c r="AB620" s="608"/>
      <c r="AC620" s="608"/>
      <c r="AD620" s="608"/>
      <c r="AE620" s="608"/>
      <c r="AF620" s="609"/>
      <c r="AG620" s="604"/>
      <c r="AH620" s="605"/>
      <c r="AI620" s="606"/>
      <c r="AJ620" s="172"/>
      <c r="AK620" s="172"/>
    </row>
    <row r="621" spans="1:61" s="21" customFormat="1" ht="15" customHeight="1">
      <c r="A621" s="172"/>
      <c r="B621" s="103"/>
      <c r="C621" s="148"/>
      <c r="D621" s="148"/>
      <c r="E621" s="148"/>
      <c r="F621" s="148"/>
      <c r="G621" s="148"/>
      <c r="H621" s="148"/>
      <c r="I621" s="148"/>
      <c r="J621" s="148"/>
      <c r="K621" s="148"/>
      <c r="L621" s="148"/>
      <c r="M621" s="148"/>
      <c r="N621" s="148"/>
      <c r="O621" s="148"/>
      <c r="P621" s="148"/>
      <c r="Q621" s="148"/>
      <c r="R621" s="148"/>
      <c r="S621" s="148"/>
      <c r="T621" s="148"/>
      <c r="U621" s="148"/>
      <c r="V621" s="148"/>
      <c r="W621" s="148"/>
      <c r="X621" s="148"/>
      <c r="Y621" s="148"/>
      <c r="Z621" s="148"/>
      <c r="AA621" s="148"/>
      <c r="AB621" s="148"/>
      <c r="AC621" s="148"/>
      <c r="AD621" s="148"/>
      <c r="AE621" s="148"/>
      <c r="AF621" s="148"/>
      <c r="AG621" s="163"/>
      <c r="AH621" s="163"/>
      <c r="AI621" s="163"/>
      <c r="AJ621" s="172"/>
      <c r="AK621" s="172"/>
    </row>
    <row r="622" spans="1:61" s="422" customFormat="1" ht="17.100000000000001" customHeight="1">
      <c r="A622" s="414" t="s">
        <v>1005</v>
      </c>
      <c r="B622" s="163"/>
      <c r="C622" s="164"/>
      <c r="D622" s="164"/>
      <c r="E622" s="164"/>
      <c r="F622" s="164"/>
      <c r="G622" s="164"/>
      <c r="H622" s="164"/>
      <c r="I622" s="164"/>
      <c r="J622" s="164"/>
      <c r="K622" s="164"/>
      <c r="L622" s="421"/>
      <c r="M622" s="421"/>
      <c r="N622" s="421"/>
      <c r="O622" s="421"/>
      <c r="P622" s="421"/>
      <c r="Q622" s="421"/>
      <c r="R622" s="421"/>
      <c r="S622" s="421"/>
      <c r="T622" s="421"/>
      <c r="U622" s="421"/>
      <c r="V622" s="421"/>
      <c r="W622" s="421"/>
      <c r="X622" s="421"/>
      <c r="Y622" s="421"/>
      <c r="Z622" s="421"/>
      <c r="AA622" s="421"/>
      <c r="AB622" s="421"/>
      <c r="AC622" s="421"/>
      <c r="AD622" s="421"/>
      <c r="AE622" s="421"/>
      <c r="AF622" s="421"/>
      <c r="AG622" s="163"/>
      <c r="AH622" s="163"/>
      <c r="AI622" s="163"/>
      <c r="AJ622" s="421"/>
      <c r="AK622" s="421"/>
      <c r="AL622" s="21"/>
      <c r="AM622" s="21"/>
      <c r="AN622" s="21"/>
      <c r="AO622" s="21"/>
      <c r="AP622" s="21"/>
      <c r="AQ622" s="21"/>
      <c r="AR622" s="21"/>
      <c r="AS622" s="21"/>
      <c r="AT622" s="21"/>
      <c r="AU622" s="21"/>
      <c r="AV622" s="21"/>
      <c r="AW622" s="21"/>
      <c r="AX622" s="21"/>
      <c r="AY622" s="21"/>
      <c r="AZ622" s="21"/>
      <c r="BA622" s="21"/>
      <c r="BB622" s="21"/>
      <c r="BC622" s="21"/>
      <c r="BD622" s="21"/>
      <c r="BE622" s="21"/>
      <c r="BF622" s="21"/>
      <c r="BG622" s="21"/>
      <c r="BH622" s="21"/>
      <c r="BI622" s="21"/>
    </row>
    <row r="623" spans="1:61" s="33" customFormat="1" ht="26.25" customHeight="1">
      <c r="A623" s="198"/>
      <c r="B623" s="619" t="s">
        <v>304</v>
      </c>
      <c r="C623" s="857" t="s">
        <v>657</v>
      </c>
      <c r="D623" s="858"/>
      <c r="E623" s="858"/>
      <c r="F623" s="858"/>
      <c r="G623" s="858"/>
      <c r="H623" s="858"/>
      <c r="I623" s="858"/>
      <c r="J623" s="858"/>
      <c r="K623" s="858"/>
      <c r="L623" s="858"/>
      <c r="M623" s="858"/>
      <c r="N623" s="858"/>
      <c r="O623" s="858"/>
      <c r="P623" s="858"/>
      <c r="Q623" s="858"/>
      <c r="R623" s="858"/>
      <c r="S623" s="858"/>
      <c r="T623" s="858"/>
      <c r="U623" s="858"/>
      <c r="V623" s="858"/>
      <c r="W623" s="858"/>
      <c r="X623" s="858"/>
      <c r="Y623" s="858"/>
      <c r="Z623" s="858"/>
      <c r="AA623" s="858"/>
      <c r="AB623" s="858"/>
      <c r="AC623" s="858"/>
      <c r="AD623" s="858"/>
      <c r="AE623" s="858"/>
      <c r="AF623" s="859"/>
      <c r="AG623" s="621"/>
      <c r="AH623" s="622"/>
      <c r="AI623" s="623"/>
      <c r="AJ623" s="198"/>
      <c r="AK623" s="198"/>
      <c r="AL623" s="21"/>
      <c r="AM623" s="21"/>
      <c r="AN623" s="21"/>
      <c r="AO623" s="21"/>
      <c r="AP623" s="21"/>
      <c r="AQ623" s="21"/>
      <c r="AR623" s="21"/>
      <c r="AS623" s="21"/>
      <c r="AT623" s="21"/>
      <c r="AU623" s="21"/>
      <c r="AV623" s="21"/>
      <c r="AW623" s="21"/>
      <c r="AX623" s="21"/>
      <c r="AY623" s="21"/>
      <c r="AZ623" s="21"/>
      <c r="BA623" s="21"/>
      <c r="BB623" s="21"/>
      <c r="BC623" s="21"/>
      <c r="BD623" s="21"/>
      <c r="BE623" s="21"/>
      <c r="BF623" s="21"/>
      <c r="BG623" s="21"/>
      <c r="BH623" s="21"/>
      <c r="BI623" s="21"/>
    </row>
    <row r="624" spans="1:61" s="21" customFormat="1" ht="17.100000000000001" customHeight="1">
      <c r="A624" s="172"/>
      <c r="B624" s="631"/>
      <c r="C624" s="860"/>
      <c r="D624" s="861"/>
      <c r="E624" s="861"/>
      <c r="F624" s="861"/>
      <c r="G624" s="861"/>
      <c r="H624" s="861"/>
      <c r="I624" s="861"/>
      <c r="J624" s="861"/>
      <c r="K624" s="861"/>
      <c r="L624" s="861"/>
      <c r="M624" s="861"/>
      <c r="N624" s="861"/>
      <c r="O624" s="861"/>
      <c r="P624" s="861"/>
      <c r="Q624" s="861"/>
      <c r="R624" s="861"/>
      <c r="S624" s="861"/>
      <c r="T624" s="861"/>
      <c r="U624" s="861"/>
      <c r="V624" s="861"/>
      <c r="W624" s="861"/>
      <c r="X624" s="861"/>
      <c r="Y624" s="861"/>
      <c r="Z624" s="861"/>
      <c r="AA624" s="861"/>
      <c r="AB624" s="861"/>
      <c r="AC624" s="861"/>
      <c r="AD624" s="861"/>
      <c r="AE624" s="861"/>
      <c r="AF624" s="862"/>
      <c r="AG624" s="624"/>
      <c r="AH624" s="625"/>
      <c r="AI624" s="626"/>
      <c r="AJ624" s="172"/>
      <c r="AK624" s="172"/>
    </row>
    <row r="625" spans="1:61" s="21" customFormat="1" ht="17.100000000000001" customHeight="1">
      <c r="A625" s="172"/>
      <c r="B625" s="631"/>
      <c r="C625" s="860"/>
      <c r="D625" s="861"/>
      <c r="E625" s="861"/>
      <c r="F625" s="861"/>
      <c r="G625" s="861"/>
      <c r="H625" s="861"/>
      <c r="I625" s="861"/>
      <c r="J625" s="861"/>
      <c r="K625" s="861"/>
      <c r="L625" s="861"/>
      <c r="M625" s="861"/>
      <c r="N625" s="861"/>
      <c r="O625" s="861"/>
      <c r="P625" s="861"/>
      <c r="Q625" s="861"/>
      <c r="R625" s="861"/>
      <c r="S625" s="861"/>
      <c r="T625" s="861"/>
      <c r="U625" s="861"/>
      <c r="V625" s="861"/>
      <c r="W625" s="861"/>
      <c r="X625" s="861"/>
      <c r="Y625" s="861"/>
      <c r="Z625" s="861"/>
      <c r="AA625" s="861"/>
      <c r="AB625" s="861"/>
      <c r="AC625" s="861"/>
      <c r="AD625" s="861"/>
      <c r="AE625" s="861"/>
      <c r="AF625" s="862"/>
      <c r="AG625" s="624"/>
      <c r="AH625" s="625"/>
      <c r="AI625" s="626"/>
      <c r="AJ625" s="172"/>
      <c r="AK625" s="172"/>
      <c r="AL625" s="422"/>
      <c r="AM625" s="422"/>
      <c r="AN625" s="422"/>
      <c r="AO625" s="422"/>
      <c r="AP625" s="422"/>
      <c r="AQ625" s="422"/>
      <c r="AR625" s="422"/>
      <c r="AS625" s="422"/>
      <c r="AT625" s="422"/>
      <c r="AU625" s="422"/>
      <c r="AV625" s="422"/>
      <c r="AW625" s="422"/>
      <c r="AX625" s="422"/>
      <c r="AY625" s="422"/>
      <c r="AZ625" s="422"/>
      <c r="BA625" s="422"/>
      <c r="BB625" s="422"/>
      <c r="BC625" s="422"/>
      <c r="BD625" s="422"/>
      <c r="BE625" s="422"/>
      <c r="BF625" s="422"/>
      <c r="BG625" s="422"/>
      <c r="BH625" s="422"/>
      <c r="BI625" s="422"/>
    </row>
    <row r="626" spans="1:61" s="21" customFormat="1" ht="17.100000000000001" customHeight="1">
      <c r="A626" s="172"/>
      <c r="B626" s="631"/>
      <c r="C626" s="860"/>
      <c r="D626" s="861"/>
      <c r="E626" s="861"/>
      <c r="F626" s="861"/>
      <c r="G626" s="861"/>
      <c r="H626" s="861"/>
      <c r="I626" s="861"/>
      <c r="J626" s="861"/>
      <c r="K626" s="861"/>
      <c r="L626" s="861"/>
      <c r="M626" s="861"/>
      <c r="N626" s="861"/>
      <c r="O626" s="861"/>
      <c r="P626" s="861"/>
      <c r="Q626" s="861"/>
      <c r="R626" s="861"/>
      <c r="S626" s="861"/>
      <c r="T626" s="861"/>
      <c r="U626" s="861"/>
      <c r="V626" s="861"/>
      <c r="W626" s="861"/>
      <c r="X626" s="861"/>
      <c r="Y626" s="861"/>
      <c r="Z626" s="861"/>
      <c r="AA626" s="861"/>
      <c r="AB626" s="861"/>
      <c r="AC626" s="861"/>
      <c r="AD626" s="861"/>
      <c r="AE626" s="861"/>
      <c r="AF626" s="862"/>
      <c r="AG626" s="624"/>
      <c r="AH626" s="625"/>
      <c r="AI626" s="626"/>
      <c r="AJ626" s="172"/>
      <c r="AK626" s="172"/>
      <c r="AL626" s="33"/>
      <c r="AM626" s="33"/>
      <c r="AN626" s="33"/>
      <c r="AO626" s="33"/>
      <c r="AP626" s="33"/>
      <c r="AQ626" s="33"/>
      <c r="AR626" s="33"/>
      <c r="AS626" s="33"/>
      <c r="AT626" s="33"/>
      <c r="AU626" s="33"/>
      <c r="AV626" s="33"/>
      <c r="AW626" s="33"/>
      <c r="AX626" s="33"/>
      <c r="AY626" s="33"/>
      <c r="AZ626" s="33"/>
      <c r="BA626" s="33"/>
      <c r="BB626" s="33"/>
      <c r="BC626" s="33"/>
      <c r="BD626" s="33"/>
      <c r="BE626" s="33"/>
      <c r="BF626" s="33"/>
      <c r="BG626" s="33"/>
      <c r="BH626" s="33"/>
      <c r="BI626" s="33"/>
    </row>
    <row r="627" spans="1:61" s="21" customFormat="1" ht="17.100000000000001" customHeight="1">
      <c r="A627" s="172"/>
      <c r="B627" s="631"/>
      <c r="C627" s="860"/>
      <c r="D627" s="861"/>
      <c r="E627" s="861"/>
      <c r="F627" s="861"/>
      <c r="G627" s="861"/>
      <c r="H627" s="861"/>
      <c r="I627" s="861"/>
      <c r="J627" s="861"/>
      <c r="K627" s="861"/>
      <c r="L627" s="861"/>
      <c r="M627" s="861"/>
      <c r="N627" s="861"/>
      <c r="O627" s="861"/>
      <c r="P627" s="861"/>
      <c r="Q627" s="861"/>
      <c r="R627" s="861"/>
      <c r="S627" s="861"/>
      <c r="T627" s="861"/>
      <c r="U627" s="861"/>
      <c r="V627" s="861"/>
      <c r="W627" s="861"/>
      <c r="X627" s="861"/>
      <c r="Y627" s="861"/>
      <c r="Z627" s="861"/>
      <c r="AA627" s="861"/>
      <c r="AB627" s="861"/>
      <c r="AC627" s="861"/>
      <c r="AD627" s="861"/>
      <c r="AE627" s="861"/>
      <c r="AF627" s="862"/>
      <c r="AG627" s="624"/>
      <c r="AH627" s="625"/>
      <c r="AI627" s="626"/>
      <c r="AJ627" s="172"/>
      <c r="AK627" s="172"/>
    </row>
    <row r="628" spans="1:61" s="21" customFormat="1" ht="17.100000000000001" customHeight="1">
      <c r="A628" s="172"/>
      <c r="B628" s="631"/>
      <c r="C628" s="860"/>
      <c r="D628" s="861"/>
      <c r="E628" s="861"/>
      <c r="F628" s="861"/>
      <c r="G628" s="861"/>
      <c r="H628" s="861"/>
      <c r="I628" s="861"/>
      <c r="J628" s="861"/>
      <c r="K628" s="861"/>
      <c r="L628" s="861"/>
      <c r="M628" s="861"/>
      <c r="N628" s="861"/>
      <c r="O628" s="861"/>
      <c r="P628" s="861"/>
      <c r="Q628" s="861"/>
      <c r="R628" s="861"/>
      <c r="S628" s="861"/>
      <c r="T628" s="861"/>
      <c r="U628" s="861"/>
      <c r="V628" s="861"/>
      <c r="W628" s="861"/>
      <c r="X628" s="861"/>
      <c r="Y628" s="861"/>
      <c r="Z628" s="861"/>
      <c r="AA628" s="861"/>
      <c r="AB628" s="861"/>
      <c r="AC628" s="861"/>
      <c r="AD628" s="861"/>
      <c r="AE628" s="861"/>
      <c r="AF628" s="862"/>
      <c r="AG628" s="624"/>
      <c r="AH628" s="625"/>
      <c r="AI628" s="626"/>
      <c r="AJ628" s="172"/>
      <c r="AK628" s="172"/>
      <c r="AL628" s="422"/>
      <c r="AM628" s="422"/>
      <c r="AN628" s="422"/>
      <c r="AO628" s="422"/>
      <c r="AP628" s="422"/>
      <c r="AQ628" s="422"/>
      <c r="AR628" s="422"/>
      <c r="AS628" s="422"/>
      <c r="AT628" s="422"/>
      <c r="AU628" s="422"/>
      <c r="AV628" s="422"/>
      <c r="AW628" s="422"/>
      <c r="AX628" s="422"/>
      <c r="AY628" s="422"/>
      <c r="AZ628" s="422"/>
      <c r="BA628" s="422"/>
      <c r="BB628" s="422"/>
      <c r="BC628" s="422"/>
      <c r="BD628" s="422"/>
      <c r="BE628" s="422"/>
      <c r="BF628" s="422"/>
      <c r="BG628" s="422"/>
      <c r="BH628" s="422"/>
      <c r="BI628" s="422"/>
    </row>
    <row r="629" spans="1:61" s="21" customFormat="1" ht="17.100000000000001" customHeight="1">
      <c r="A629" s="172"/>
      <c r="B629" s="631"/>
      <c r="C629" s="860"/>
      <c r="D629" s="861"/>
      <c r="E629" s="861"/>
      <c r="F629" s="861"/>
      <c r="G629" s="861"/>
      <c r="H629" s="861"/>
      <c r="I629" s="861"/>
      <c r="J629" s="861"/>
      <c r="K629" s="861"/>
      <c r="L629" s="861"/>
      <c r="M629" s="861"/>
      <c r="N629" s="861"/>
      <c r="O629" s="861"/>
      <c r="P629" s="861"/>
      <c r="Q629" s="861"/>
      <c r="R629" s="861"/>
      <c r="S629" s="861"/>
      <c r="T629" s="861"/>
      <c r="U629" s="861"/>
      <c r="V629" s="861"/>
      <c r="W629" s="861"/>
      <c r="X629" s="861"/>
      <c r="Y629" s="861"/>
      <c r="Z629" s="861"/>
      <c r="AA629" s="861"/>
      <c r="AB629" s="861"/>
      <c r="AC629" s="861"/>
      <c r="AD629" s="861"/>
      <c r="AE629" s="861"/>
      <c r="AF629" s="862"/>
      <c r="AG629" s="624"/>
      <c r="AH629" s="625"/>
      <c r="AI629" s="626"/>
      <c r="AJ629" s="172"/>
      <c r="AK629" s="172"/>
      <c r="AL629" s="422"/>
      <c r="AM629" s="422"/>
      <c r="AN629" s="422"/>
      <c r="AO629" s="422"/>
      <c r="AP629" s="422"/>
      <c r="AQ629" s="422"/>
      <c r="AR629" s="422"/>
      <c r="AS629" s="422"/>
      <c r="AT629" s="422"/>
      <c r="AU629" s="422"/>
      <c r="AV629" s="422"/>
      <c r="AW629" s="422"/>
      <c r="AX629" s="422"/>
      <c r="AY629" s="422"/>
      <c r="AZ629" s="422"/>
      <c r="BA629" s="422"/>
      <c r="BB629" s="422"/>
      <c r="BC629" s="422"/>
      <c r="BD629" s="422"/>
      <c r="BE629" s="422"/>
      <c r="BF629" s="422"/>
      <c r="BG629" s="422"/>
      <c r="BH629" s="422"/>
      <c r="BI629" s="422"/>
    </row>
    <row r="630" spans="1:61" s="21" customFormat="1" ht="17.100000000000001" customHeight="1">
      <c r="A630" s="172"/>
      <c r="B630" s="631"/>
      <c r="C630" s="860"/>
      <c r="D630" s="861"/>
      <c r="E630" s="861"/>
      <c r="F630" s="861"/>
      <c r="G630" s="861"/>
      <c r="H630" s="861"/>
      <c r="I630" s="861"/>
      <c r="J630" s="861"/>
      <c r="K630" s="861"/>
      <c r="L630" s="861"/>
      <c r="M630" s="861"/>
      <c r="N630" s="861"/>
      <c r="O630" s="861"/>
      <c r="P630" s="861"/>
      <c r="Q630" s="861"/>
      <c r="R630" s="861"/>
      <c r="S630" s="861"/>
      <c r="T630" s="861"/>
      <c r="U630" s="861"/>
      <c r="V630" s="861"/>
      <c r="W630" s="861"/>
      <c r="X630" s="861"/>
      <c r="Y630" s="861"/>
      <c r="Z630" s="861"/>
      <c r="AA630" s="861"/>
      <c r="AB630" s="861"/>
      <c r="AC630" s="861"/>
      <c r="AD630" s="861"/>
      <c r="AE630" s="861"/>
      <c r="AF630" s="862"/>
      <c r="AG630" s="624"/>
      <c r="AH630" s="625"/>
      <c r="AI630" s="626"/>
      <c r="AJ630" s="172"/>
      <c r="AK630" s="172"/>
      <c r="AL630" s="33"/>
      <c r="AM630" s="33"/>
      <c r="AN630" s="33"/>
      <c r="AO630" s="33"/>
      <c r="AP630" s="33"/>
      <c r="AQ630" s="33"/>
      <c r="AR630" s="33"/>
      <c r="AS630" s="33"/>
      <c r="AT630" s="33"/>
      <c r="AU630" s="33"/>
      <c r="AV630" s="33"/>
      <c r="AW630" s="33"/>
      <c r="AX630" s="33"/>
      <c r="AY630" s="33"/>
      <c r="AZ630" s="33"/>
      <c r="BA630" s="33"/>
      <c r="BB630" s="33"/>
      <c r="BC630" s="33"/>
      <c r="BD630" s="33"/>
      <c r="BE630" s="33"/>
      <c r="BF630" s="33"/>
      <c r="BG630" s="33"/>
      <c r="BH630" s="33"/>
      <c r="BI630" s="33"/>
    </row>
    <row r="631" spans="1:61" s="21" customFormat="1" ht="17.100000000000001" customHeight="1">
      <c r="A631" s="172"/>
      <c r="B631" s="631"/>
      <c r="C631" s="860"/>
      <c r="D631" s="861"/>
      <c r="E631" s="861"/>
      <c r="F631" s="861"/>
      <c r="G631" s="861"/>
      <c r="H631" s="861"/>
      <c r="I631" s="861"/>
      <c r="J631" s="861"/>
      <c r="K631" s="861"/>
      <c r="L631" s="861"/>
      <c r="M631" s="861"/>
      <c r="N631" s="861"/>
      <c r="O631" s="861"/>
      <c r="P631" s="861"/>
      <c r="Q631" s="861"/>
      <c r="R631" s="861"/>
      <c r="S631" s="861"/>
      <c r="T631" s="861"/>
      <c r="U631" s="861"/>
      <c r="V631" s="861"/>
      <c r="W631" s="861"/>
      <c r="X631" s="861"/>
      <c r="Y631" s="861"/>
      <c r="Z631" s="861"/>
      <c r="AA631" s="861"/>
      <c r="AB631" s="861"/>
      <c r="AC631" s="861"/>
      <c r="AD631" s="861"/>
      <c r="AE631" s="861"/>
      <c r="AF631" s="862"/>
      <c r="AG631" s="624"/>
      <c r="AH631" s="625"/>
      <c r="AI631" s="626"/>
      <c r="AJ631" s="172"/>
      <c r="AK631" s="172"/>
      <c r="AL631" s="33"/>
      <c r="AM631" s="33"/>
      <c r="AN631" s="33"/>
      <c r="AO631" s="33"/>
      <c r="AP631" s="33"/>
      <c r="AQ631" s="33"/>
      <c r="AR631" s="33"/>
      <c r="AS631" s="33"/>
      <c r="AT631" s="33"/>
      <c r="AU631" s="33"/>
      <c r="AV631" s="33"/>
      <c r="AW631" s="33"/>
      <c r="AX631" s="33"/>
      <c r="AY631" s="33"/>
      <c r="AZ631" s="33"/>
      <c r="BA631" s="33"/>
      <c r="BB631" s="33"/>
      <c r="BC631" s="33"/>
      <c r="BD631" s="33"/>
      <c r="BE631" s="33"/>
      <c r="BF631" s="33"/>
      <c r="BG631" s="33"/>
      <c r="BH631" s="33"/>
      <c r="BI631" s="33"/>
    </row>
    <row r="632" spans="1:61" s="21" customFormat="1" ht="15" customHeight="1">
      <c r="A632" s="172"/>
      <c r="B632" s="620"/>
      <c r="C632" s="863"/>
      <c r="D632" s="864"/>
      <c r="E632" s="864"/>
      <c r="F632" s="864"/>
      <c r="G632" s="864"/>
      <c r="H632" s="864"/>
      <c r="I632" s="864"/>
      <c r="J632" s="864"/>
      <c r="K632" s="864"/>
      <c r="L632" s="864"/>
      <c r="M632" s="864"/>
      <c r="N632" s="864"/>
      <c r="O632" s="864"/>
      <c r="P632" s="864"/>
      <c r="Q632" s="864"/>
      <c r="R632" s="864"/>
      <c r="S632" s="864"/>
      <c r="T632" s="864"/>
      <c r="U632" s="864"/>
      <c r="V632" s="864"/>
      <c r="W632" s="864"/>
      <c r="X632" s="864"/>
      <c r="Y632" s="864"/>
      <c r="Z632" s="864"/>
      <c r="AA632" s="864"/>
      <c r="AB632" s="864"/>
      <c r="AC632" s="864"/>
      <c r="AD632" s="864"/>
      <c r="AE632" s="864"/>
      <c r="AF632" s="865"/>
      <c r="AG632" s="627"/>
      <c r="AH632" s="628"/>
      <c r="AI632" s="629"/>
      <c r="AJ632" s="172"/>
      <c r="AK632" s="172"/>
    </row>
    <row r="633" spans="1:61" s="21" customFormat="1" ht="9.75" customHeight="1">
      <c r="A633" s="172"/>
      <c r="B633" s="103"/>
      <c r="C633" s="148"/>
      <c r="D633" s="148"/>
      <c r="E633" s="148"/>
      <c r="F633" s="148"/>
      <c r="G633" s="148"/>
      <c r="H633" s="148"/>
      <c r="I633" s="148"/>
      <c r="J633" s="148"/>
      <c r="K633" s="148"/>
      <c r="L633" s="148"/>
      <c r="M633" s="148"/>
      <c r="N633" s="148"/>
      <c r="O633" s="148"/>
      <c r="P633" s="148"/>
      <c r="Q633" s="148"/>
      <c r="R633" s="148"/>
      <c r="S633" s="148"/>
      <c r="T633" s="148"/>
      <c r="U633" s="148"/>
      <c r="V633" s="148"/>
      <c r="W633" s="148"/>
      <c r="X633" s="148"/>
      <c r="Y633" s="148"/>
      <c r="Z633" s="148"/>
      <c r="AA633" s="148"/>
      <c r="AB633" s="148"/>
      <c r="AC633" s="148"/>
      <c r="AD633" s="148"/>
      <c r="AE633" s="148"/>
      <c r="AF633" s="148"/>
      <c r="AG633" s="163"/>
      <c r="AH633" s="163"/>
      <c r="AI633" s="163"/>
      <c r="AJ633" s="172"/>
      <c r="AK633" s="172"/>
    </row>
    <row r="634" spans="1:61" s="422" customFormat="1" ht="17.100000000000001" customHeight="1">
      <c r="A634" s="414" t="s">
        <v>1006</v>
      </c>
      <c r="B634" s="163"/>
      <c r="C634" s="164"/>
      <c r="D634" s="164"/>
      <c r="E634" s="164"/>
      <c r="F634" s="164"/>
      <c r="G634" s="164"/>
      <c r="H634" s="164"/>
      <c r="I634" s="164"/>
      <c r="J634" s="164"/>
      <c r="K634" s="164"/>
      <c r="L634" s="421"/>
      <c r="M634" s="421"/>
      <c r="N634" s="421"/>
      <c r="O634" s="421"/>
      <c r="P634" s="421"/>
      <c r="Q634" s="421"/>
      <c r="R634" s="421"/>
      <c r="S634" s="421"/>
      <c r="T634" s="421"/>
      <c r="U634" s="421"/>
      <c r="V634" s="421"/>
      <c r="W634" s="421"/>
      <c r="X634" s="421"/>
      <c r="Y634" s="421"/>
      <c r="Z634" s="421"/>
      <c r="AA634" s="421"/>
      <c r="AB634" s="421"/>
      <c r="AC634" s="421"/>
      <c r="AD634" s="421"/>
      <c r="AE634" s="421"/>
      <c r="AF634" s="421"/>
      <c r="AG634" s="163"/>
      <c r="AH634" s="163"/>
      <c r="AI634" s="163"/>
      <c r="AJ634" s="421"/>
      <c r="AK634" s="421"/>
      <c r="AL634" s="21"/>
      <c r="AM634" s="21"/>
      <c r="AN634" s="21"/>
      <c r="AO634" s="21"/>
      <c r="AP634" s="21"/>
      <c r="AQ634" s="21"/>
      <c r="AR634" s="21"/>
      <c r="AS634" s="21"/>
      <c r="AT634" s="21"/>
      <c r="AU634" s="21"/>
      <c r="AV634" s="21"/>
      <c r="AW634" s="21"/>
      <c r="AX634" s="21"/>
      <c r="AY634" s="21"/>
      <c r="AZ634" s="21"/>
      <c r="BA634" s="21"/>
      <c r="BB634" s="21"/>
      <c r="BC634" s="21"/>
      <c r="BD634" s="21"/>
      <c r="BE634" s="21"/>
      <c r="BF634" s="21"/>
      <c r="BG634" s="21"/>
      <c r="BH634" s="21"/>
      <c r="BI634" s="21"/>
    </row>
    <row r="635" spans="1:61" s="33" customFormat="1" ht="37.5" customHeight="1">
      <c r="A635" s="198"/>
      <c r="B635" s="401" t="s">
        <v>304</v>
      </c>
      <c r="C635" s="588" t="s">
        <v>55</v>
      </c>
      <c r="D635" s="589"/>
      <c r="E635" s="589"/>
      <c r="F635" s="589"/>
      <c r="G635" s="589"/>
      <c r="H635" s="589"/>
      <c r="I635" s="589"/>
      <c r="J635" s="589"/>
      <c r="K635" s="589"/>
      <c r="L635" s="589"/>
      <c r="M635" s="589"/>
      <c r="N635" s="589"/>
      <c r="O635" s="589"/>
      <c r="P635" s="589"/>
      <c r="Q635" s="589"/>
      <c r="R635" s="589"/>
      <c r="S635" s="589"/>
      <c r="T635" s="589"/>
      <c r="U635" s="589"/>
      <c r="V635" s="589"/>
      <c r="W635" s="589"/>
      <c r="X635" s="589"/>
      <c r="Y635" s="589"/>
      <c r="Z635" s="589"/>
      <c r="AA635" s="589"/>
      <c r="AB635" s="589"/>
      <c r="AC635" s="589"/>
      <c r="AD635" s="589"/>
      <c r="AE635" s="589"/>
      <c r="AF635" s="590"/>
      <c r="AG635" s="621"/>
      <c r="AH635" s="622"/>
      <c r="AI635" s="623"/>
      <c r="AJ635" s="198"/>
      <c r="AK635" s="198"/>
      <c r="AL635" s="21"/>
      <c r="AM635" s="21"/>
      <c r="AN635" s="21"/>
      <c r="AO635" s="21"/>
      <c r="AP635" s="21"/>
      <c r="AQ635" s="21"/>
      <c r="AR635" s="21"/>
      <c r="AS635" s="21"/>
      <c r="AT635" s="21"/>
      <c r="AU635" s="21"/>
      <c r="AV635" s="21"/>
      <c r="AW635" s="21"/>
      <c r="AX635" s="21"/>
      <c r="AY635" s="21"/>
      <c r="AZ635" s="21"/>
      <c r="BA635" s="21"/>
      <c r="BB635" s="21"/>
      <c r="BC635" s="21"/>
      <c r="BD635" s="21"/>
      <c r="BE635" s="21"/>
      <c r="BF635" s="21"/>
      <c r="BG635" s="21"/>
      <c r="BH635" s="21"/>
      <c r="BI635" s="21"/>
    </row>
    <row r="636" spans="1:61" s="21" customFormat="1" ht="37.5" customHeight="1">
      <c r="A636" s="172"/>
      <c r="B636" s="401" t="s">
        <v>307</v>
      </c>
      <c r="C636" s="588" t="s">
        <v>56</v>
      </c>
      <c r="D636" s="589"/>
      <c r="E636" s="589"/>
      <c r="F636" s="589"/>
      <c r="G636" s="589"/>
      <c r="H636" s="589"/>
      <c r="I636" s="589"/>
      <c r="J636" s="589"/>
      <c r="K636" s="589"/>
      <c r="L636" s="589"/>
      <c r="M636" s="589"/>
      <c r="N636" s="589"/>
      <c r="O636" s="589"/>
      <c r="P636" s="589"/>
      <c r="Q636" s="589"/>
      <c r="R636" s="589"/>
      <c r="S636" s="589"/>
      <c r="T636" s="589"/>
      <c r="U636" s="589"/>
      <c r="V636" s="589"/>
      <c r="W636" s="589"/>
      <c r="X636" s="589"/>
      <c r="Y636" s="589"/>
      <c r="Z636" s="589"/>
      <c r="AA636" s="589"/>
      <c r="AB636" s="589"/>
      <c r="AC636" s="589"/>
      <c r="AD636" s="589"/>
      <c r="AE636" s="589"/>
      <c r="AF636" s="590"/>
      <c r="AG636" s="621"/>
      <c r="AH636" s="622"/>
      <c r="AI636" s="623"/>
      <c r="AJ636" s="172"/>
      <c r="AK636" s="172"/>
      <c r="AL636" s="422"/>
      <c r="AM636" s="422"/>
      <c r="AN636" s="422"/>
      <c r="AO636" s="422"/>
      <c r="AP636" s="422"/>
      <c r="AQ636" s="422"/>
      <c r="AR636" s="422"/>
      <c r="AS636" s="422"/>
      <c r="AT636" s="422"/>
      <c r="AU636" s="422"/>
      <c r="AV636" s="422"/>
      <c r="AW636" s="422"/>
      <c r="AX636" s="422"/>
      <c r="AY636" s="422"/>
      <c r="AZ636" s="422"/>
      <c r="BA636" s="422"/>
      <c r="BB636" s="422"/>
      <c r="BC636" s="422"/>
      <c r="BD636" s="422"/>
      <c r="BE636" s="422"/>
      <c r="BF636" s="422"/>
      <c r="BG636" s="422"/>
      <c r="BH636" s="422"/>
      <c r="BI636" s="422"/>
    </row>
    <row r="637" spans="1:61" s="21" customFormat="1" ht="37.5" customHeight="1">
      <c r="A637" s="172"/>
      <c r="B637" s="424" t="s">
        <v>308</v>
      </c>
      <c r="C637" s="607" t="s">
        <v>57</v>
      </c>
      <c r="D637" s="646"/>
      <c r="E637" s="646"/>
      <c r="F637" s="646"/>
      <c r="G637" s="646"/>
      <c r="H637" s="646"/>
      <c r="I637" s="646"/>
      <c r="J637" s="646"/>
      <c r="K637" s="646"/>
      <c r="L637" s="646"/>
      <c r="M637" s="646"/>
      <c r="N637" s="646"/>
      <c r="O637" s="646"/>
      <c r="P637" s="646"/>
      <c r="Q637" s="646"/>
      <c r="R637" s="646"/>
      <c r="S637" s="646"/>
      <c r="T637" s="646"/>
      <c r="U637" s="646"/>
      <c r="V637" s="646"/>
      <c r="W637" s="646"/>
      <c r="X637" s="646"/>
      <c r="Y637" s="646"/>
      <c r="Z637" s="646"/>
      <c r="AA637" s="646"/>
      <c r="AB637" s="646"/>
      <c r="AC637" s="646"/>
      <c r="AD637" s="646"/>
      <c r="AE637" s="646"/>
      <c r="AF637" s="647"/>
      <c r="AG637" s="604"/>
      <c r="AH637" s="605"/>
      <c r="AI637" s="606"/>
      <c r="AJ637" s="172"/>
      <c r="AK637" s="172"/>
      <c r="AL637" s="33"/>
      <c r="AM637" s="33"/>
      <c r="AN637" s="33"/>
      <c r="AO637" s="33"/>
      <c r="AP637" s="33"/>
      <c r="AQ637" s="33"/>
      <c r="AR637" s="33"/>
      <c r="AS637" s="33"/>
      <c r="AT637" s="33"/>
      <c r="AU637" s="33"/>
      <c r="AV637" s="33"/>
      <c r="AW637" s="33"/>
      <c r="AX637" s="33"/>
      <c r="AY637" s="33"/>
      <c r="AZ637" s="33"/>
      <c r="BA637" s="33"/>
      <c r="BB637" s="33"/>
      <c r="BC637" s="33"/>
      <c r="BD637" s="33"/>
      <c r="BE637" s="33"/>
      <c r="BF637" s="33"/>
      <c r="BG637" s="33"/>
      <c r="BH637" s="33"/>
      <c r="BI637" s="33"/>
    </row>
    <row r="638" spans="1:61" s="21" customFormat="1" ht="37.5" customHeight="1">
      <c r="A638" s="172"/>
      <c r="B638" s="401" t="s">
        <v>310</v>
      </c>
      <c r="C638" s="588" t="s">
        <v>243</v>
      </c>
      <c r="D638" s="728"/>
      <c r="E638" s="728"/>
      <c r="F638" s="728"/>
      <c r="G638" s="728"/>
      <c r="H638" s="728"/>
      <c r="I638" s="728"/>
      <c r="J638" s="728"/>
      <c r="K638" s="728"/>
      <c r="L638" s="728"/>
      <c r="M638" s="728"/>
      <c r="N638" s="728"/>
      <c r="O638" s="728"/>
      <c r="P638" s="728"/>
      <c r="Q638" s="728"/>
      <c r="R638" s="728"/>
      <c r="S638" s="728"/>
      <c r="T638" s="728"/>
      <c r="U638" s="728"/>
      <c r="V638" s="728"/>
      <c r="W638" s="728"/>
      <c r="X638" s="728"/>
      <c r="Y638" s="728"/>
      <c r="Z638" s="728"/>
      <c r="AA638" s="728"/>
      <c r="AB638" s="728"/>
      <c r="AC638" s="728"/>
      <c r="AD638" s="728"/>
      <c r="AE638" s="728"/>
      <c r="AF638" s="729"/>
      <c r="AG638" s="621"/>
      <c r="AH638" s="622"/>
      <c r="AI638" s="623"/>
      <c r="AJ638" s="172"/>
      <c r="AK638" s="172"/>
      <c r="AL638" s="33"/>
      <c r="AM638" s="33"/>
      <c r="AN638" s="33"/>
      <c r="AO638" s="33"/>
      <c r="AP638" s="33"/>
      <c r="AQ638" s="33"/>
      <c r="AR638" s="33"/>
      <c r="AS638" s="33"/>
      <c r="AT638" s="33"/>
      <c r="AU638" s="33"/>
      <c r="AV638" s="33"/>
      <c r="AW638" s="33"/>
      <c r="AX638" s="33"/>
      <c r="AY638" s="33"/>
      <c r="AZ638" s="33"/>
      <c r="BA638" s="33"/>
      <c r="BB638" s="33"/>
      <c r="BC638" s="33"/>
      <c r="BD638" s="33"/>
      <c r="BE638" s="33"/>
      <c r="BF638" s="33"/>
      <c r="BG638" s="33"/>
      <c r="BH638" s="33"/>
      <c r="BI638" s="33"/>
    </row>
    <row r="639" spans="1:61" s="21" customFormat="1" ht="37.5" customHeight="1">
      <c r="A639" s="172"/>
      <c r="B639" s="401" t="s">
        <v>25</v>
      </c>
      <c r="C639" s="607" t="s">
        <v>796</v>
      </c>
      <c r="D639" s="608"/>
      <c r="E639" s="608"/>
      <c r="F639" s="608"/>
      <c r="G639" s="608"/>
      <c r="H639" s="608"/>
      <c r="I639" s="608"/>
      <c r="J639" s="608"/>
      <c r="K639" s="608"/>
      <c r="L639" s="608"/>
      <c r="M639" s="608"/>
      <c r="N639" s="608"/>
      <c r="O639" s="608"/>
      <c r="P639" s="608"/>
      <c r="Q639" s="608"/>
      <c r="R639" s="608"/>
      <c r="S639" s="608"/>
      <c r="T639" s="608"/>
      <c r="U639" s="608"/>
      <c r="V639" s="608"/>
      <c r="W639" s="608"/>
      <c r="X639" s="608"/>
      <c r="Y639" s="608"/>
      <c r="Z639" s="608"/>
      <c r="AA639" s="608"/>
      <c r="AB639" s="608"/>
      <c r="AC639" s="608"/>
      <c r="AD639" s="608"/>
      <c r="AE639" s="608"/>
      <c r="AF639" s="609"/>
      <c r="AG639" s="604"/>
      <c r="AH639" s="605"/>
      <c r="AI639" s="606"/>
      <c r="AJ639" s="172"/>
      <c r="AK639" s="172"/>
      <c r="AL639" s="33"/>
      <c r="AM639" s="33"/>
      <c r="AN639" s="33"/>
      <c r="AO639" s="33"/>
      <c r="AP639" s="33"/>
      <c r="AQ639" s="33"/>
      <c r="AR639" s="33"/>
      <c r="AS639" s="33"/>
      <c r="AT639" s="33"/>
      <c r="AU639" s="33"/>
      <c r="AV639" s="33"/>
      <c r="AW639" s="33"/>
      <c r="AX639" s="33"/>
      <c r="AY639" s="33"/>
      <c r="AZ639" s="33"/>
      <c r="BA639" s="33"/>
      <c r="BB639" s="33"/>
      <c r="BC639" s="33"/>
      <c r="BD639" s="33"/>
      <c r="BE639" s="33"/>
      <c r="BF639" s="33"/>
      <c r="BG639" s="33"/>
      <c r="BH639" s="33"/>
      <c r="BI639" s="33"/>
    </row>
    <row r="640" spans="1:61" s="21" customFormat="1" ht="58.5" customHeight="1">
      <c r="A640" s="172"/>
      <c r="B640" s="401" t="s">
        <v>659</v>
      </c>
      <c r="C640" s="607" t="s">
        <v>658</v>
      </c>
      <c r="D640" s="608"/>
      <c r="E640" s="608"/>
      <c r="F640" s="608"/>
      <c r="G640" s="608"/>
      <c r="H640" s="608"/>
      <c r="I640" s="608"/>
      <c r="J640" s="608"/>
      <c r="K640" s="608"/>
      <c r="L640" s="608"/>
      <c r="M640" s="608"/>
      <c r="N640" s="608"/>
      <c r="O640" s="608"/>
      <c r="P640" s="608"/>
      <c r="Q640" s="608"/>
      <c r="R640" s="608"/>
      <c r="S640" s="608"/>
      <c r="T640" s="608"/>
      <c r="U640" s="608"/>
      <c r="V640" s="608"/>
      <c r="W640" s="608"/>
      <c r="X640" s="608"/>
      <c r="Y640" s="608"/>
      <c r="Z640" s="608"/>
      <c r="AA640" s="608"/>
      <c r="AB640" s="608"/>
      <c r="AC640" s="608"/>
      <c r="AD640" s="608"/>
      <c r="AE640" s="608"/>
      <c r="AF640" s="609"/>
      <c r="AG640" s="604"/>
      <c r="AH640" s="605"/>
      <c r="AI640" s="606"/>
      <c r="AJ640" s="172"/>
      <c r="AK640" s="172"/>
      <c r="AL640" s="33"/>
      <c r="AM640" s="33"/>
      <c r="AN640" s="33"/>
      <c r="AO640" s="33"/>
      <c r="AP640" s="33"/>
      <c r="AQ640" s="33"/>
      <c r="AR640" s="33"/>
      <c r="AS640" s="33"/>
      <c r="AT640" s="33"/>
      <c r="AU640" s="33"/>
      <c r="AV640" s="33"/>
      <c r="AW640" s="33"/>
      <c r="AX640" s="33"/>
      <c r="AY640" s="33"/>
      <c r="AZ640" s="33"/>
      <c r="BA640" s="33"/>
      <c r="BB640" s="33"/>
      <c r="BC640" s="33"/>
      <c r="BD640" s="33"/>
      <c r="BE640" s="33"/>
      <c r="BF640" s="33"/>
      <c r="BG640" s="33"/>
      <c r="BH640" s="33"/>
      <c r="BI640" s="33"/>
    </row>
    <row r="641" spans="1:61" s="21" customFormat="1" ht="17.100000000000001" customHeight="1">
      <c r="A641" s="172"/>
      <c r="B641" s="619" t="s">
        <v>660</v>
      </c>
      <c r="C641" s="588" t="s">
        <v>242</v>
      </c>
      <c r="D641" s="728"/>
      <c r="E641" s="728"/>
      <c r="F641" s="728"/>
      <c r="G641" s="728"/>
      <c r="H641" s="728"/>
      <c r="I641" s="728"/>
      <c r="J641" s="728"/>
      <c r="K641" s="728"/>
      <c r="L641" s="728"/>
      <c r="M641" s="728"/>
      <c r="N641" s="728"/>
      <c r="O641" s="728"/>
      <c r="P641" s="728"/>
      <c r="Q641" s="728"/>
      <c r="R641" s="728"/>
      <c r="S641" s="728"/>
      <c r="T641" s="728"/>
      <c r="U641" s="728"/>
      <c r="V641" s="728"/>
      <c r="W641" s="728"/>
      <c r="X641" s="728"/>
      <c r="Y641" s="728"/>
      <c r="Z641" s="728"/>
      <c r="AA641" s="728"/>
      <c r="AB641" s="728"/>
      <c r="AC641" s="728"/>
      <c r="AD641" s="728"/>
      <c r="AE641" s="728"/>
      <c r="AF641" s="729"/>
      <c r="AG641" s="621"/>
      <c r="AH641" s="643"/>
      <c r="AI641" s="644"/>
      <c r="AJ641" s="172"/>
      <c r="AK641" s="172"/>
    </row>
    <row r="642" spans="1:61" s="21" customFormat="1" ht="17.100000000000001" customHeight="1">
      <c r="A642" s="172"/>
      <c r="B642" s="631"/>
      <c r="C642" s="599"/>
      <c r="D642" s="866"/>
      <c r="E642" s="866"/>
      <c r="F642" s="866"/>
      <c r="G642" s="866"/>
      <c r="H642" s="866"/>
      <c r="I642" s="866"/>
      <c r="J642" s="866"/>
      <c r="K642" s="866"/>
      <c r="L642" s="866"/>
      <c r="M642" s="866"/>
      <c r="N642" s="866"/>
      <c r="O642" s="866"/>
      <c r="P642" s="866"/>
      <c r="Q642" s="866"/>
      <c r="R642" s="866"/>
      <c r="S642" s="866"/>
      <c r="T642" s="866"/>
      <c r="U642" s="866"/>
      <c r="V642" s="866"/>
      <c r="W642" s="866"/>
      <c r="X642" s="866"/>
      <c r="Y642" s="866"/>
      <c r="Z642" s="866"/>
      <c r="AA642" s="866"/>
      <c r="AB642" s="866"/>
      <c r="AC642" s="866"/>
      <c r="AD642" s="866"/>
      <c r="AE642" s="866"/>
      <c r="AF642" s="867"/>
      <c r="AG642" s="624"/>
      <c r="AH642" s="957"/>
      <c r="AI642" s="958"/>
      <c r="AJ642" s="172"/>
      <c r="AK642" s="172"/>
    </row>
    <row r="643" spans="1:61" s="21" customFormat="1" ht="17.100000000000001" customHeight="1">
      <c r="A643" s="172"/>
      <c r="B643" s="620"/>
      <c r="C643" s="736"/>
      <c r="D643" s="737"/>
      <c r="E643" s="737"/>
      <c r="F643" s="737"/>
      <c r="G643" s="737"/>
      <c r="H643" s="737"/>
      <c r="I643" s="737"/>
      <c r="J643" s="737"/>
      <c r="K643" s="737"/>
      <c r="L643" s="737"/>
      <c r="M643" s="737"/>
      <c r="N643" s="737"/>
      <c r="O643" s="737"/>
      <c r="P643" s="737"/>
      <c r="Q643" s="737"/>
      <c r="R643" s="737"/>
      <c r="S643" s="737"/>
      <c r="T643" s="737"/>
      <c r="U643" s="737"/>
      <c r="V643" s="737"/>
      <c r="W643" s="737"/>
      <c r="X643" s="737"/>
      <c r="Y643" s="737"/>
      <c r="Z643" s="737"/>
      <c r="AA643" s="737"/>
      <c r="AB643" s="737"/>
      <c r="AC643" s="737"/>
      <c r="AD643" s="737"/>
      <c r="AE643" s="737"/>
      <c r="AF643" s="738"/>
      <c r="AG643" s="959"/>
      <c r="AH643" s="960"/>
      <c r="AI643" s="961"/>
      <c r="AJ643" s="172"/>
      <c r="AK643" s="172"/>
    </row>
    <row r="644" spans="1:61" s="21" customFormat="1" ht="23.25" customHeight="1">
      <c r="A644" s="172"/>
      <c r="B644" s="852" t="s">
        <v>31</v>
      </c>
      <c r="C644" s="853"/>
      <c r="D644" s="853"/>
      <c r="E644" s="853"/>
      <c r="F644" s="853"/>
      <c r="G644" s="853"/>
      <c r="H644" s="853"/>
      <c r="I644" s="853"/>
      <c r="J644" s="853"/>
      <c r="K644" s="853"/>
      <c r="L644" s="853"/>
      <c r="M644" s="853"/>
      <c r="N644" s="853"/>
      <c r="O644" s="853"/>
      <c r="P644" s="853"/>
      <c r="Q644" s="853"/>
      <c r="R644" s="853"/>
      <c r="S644" s="853"/>
      <c r="T644" s="853"/>
      <c r="U644" s="853"/>
      <c r="V644" s="853"/>
      <c r="W644" s="853"/>
      <c r="X644" s="853"/>
      <c r="Y644" s="853"/>
      <c r="Z644" s="853"/>
      <c r="AA644" s="853"/>
      <c r="AB644" s="853"/>
      <c r="AC644" s="853"/>
      <c r="AD644" s="853"/>
      <c r="AE644" s="853"/>
      <c r="AF644" s="853"/>
      <c r="AG644" s="853"/>
      <c r="AH644" s="853"/>
      <c r="AI644" s="854"/>
      <c r="AJ644" s="172"/>
      <c r="AK644" s="172"/>
    </row>
    <row r="645" spans="1:61" s="21" customFormat="1" ht="37.5" customHeight="1">
      <c r="A645" s="172"/>
      <c r="B645" s="401" t="s">
        <v>661</v>
      </c>
      <c r="C645" s="588" t="s">
        <v>58</v>
      </c>
      <c r="D645" s="728"/>
      <c r="E645" s="728"/>
      <c r="F645" s="728"/>
      <c r="G645" s="728"/>
      <c r="H645" s="728"/>
      <c r="I645" s="728"/>
      <c r="J645" s="728"/>
      <c r="K645" s="728"/>
      <c r="L645" s="728"/>
      <c r="M645" s="728"/>
      <c r="N645" s="728"/>
      <c r="O645" s="728"/>
      <c r="P645" s="728"/>
      <c r="Q645" s="728"/>
      <c r="R645" s="728"/>
      <c r="S645" s="728"/>
      <c r="T645" s="728"/>
      <c r="U645" s="728"/>
      <c r="V645" s="728"/>
      <c r="W645" s="728"/>
      <c r="X645" s="728"/>
      <c r="Y645" s="728"/>
      <c r="Z645" s="728"/>
      <c r="AA645" s="728"/>
      <c r="AB645" s="728"/>
      <c r="AC645" s="728"/>
      <c r="AD645" s="728"/>
      <c r="AE645" s="728"/>
      <c r="AF645" s="729"/>
      <c r="AG645" s="621"/>
      <c r="AH645" s="622"/>
      <c r="AI645" s="623"/>
      <c r="AJ645" s="172"/>
      <c r="AK645" s="172"/>
    </row>
    <row r="646" spans="1:61" s="21" customFormat="1" ht="37.5" customHeight="1">
      <c r="A646" s="172"/>
      <c r="B646" s="401" t="s">
        <v>662</v>
      </c>
      <c r="C646" s="588" t="s">
        <v>59</v>
      </c>
      <c r="D646" s="589"/>
      <c r="E646" s="589"/>
      <c r="F646" s="589"/>
      <c r="G646" s="589"/>
      <c r="H646" s="589"/>
      <c r="I646" s="589"/>
      <c r="J646" s="589"/>
      <c r="K646" s="589"/>
      <c r="L646" s="589"/>
      <c r="M646" s="589"/>
      <c r="N646" s="589"/>
      <c r="O646" s="589"/>
      <c r="P646" s="589"/>
      <c r="Q646" s="589"/>
      <c r="R646" s="589"/>
      <c r="S646" s="589"/>
      <c r="T646" s="589"/>
      <c r="U646" s="589"/>
      <c r="V646" s="589"/>
      <c r="W646" s="589"/>
      <c r="X646" s="589"/>
      <c r="Y646" s="589"/>
      <c r="Z646" s="589"/>
      <c r="AA646" s="589"/>
      <c r="AB646" s="589"/>
      <c r="AC646" s="589"/>
      <c r="AD646" s="589"/>
      <c r="AE646" s="589"/>
      <c r="AF646" s="590"/>
      <c r="AG646" s="621"/>
      <c r="AH646" s="622"/>
      <c r="AI646" s="623"/>
      <c r="AJ646" s="172"/>
      <c r="AK646" s="172"/>
      <c r="AL646" s="422"/>
      <c r="AM646" s="422"/>
      <c r="AN646" s="422"/>
      <c r="AO646" s="422"/>
      <c r="AP646" s="422"/>
      <c r="AQ646" s="422"/>
      <c r="AR646" s="422"/>
      <c r="AS646" s="422"/>
      <c r="AT646" s="422"/>
      <c r="AU646" s="422"/>
      <c r="AV646" s="422"/>
      <c r="AW646" s="422"/>
      <c r="AX646" s="422"/>
      <c r="AY646" s="422"/>
      <c r="AZ646" s="422"/>
      <c r="BA646" s="422"/>
      <c r="BB646" s="422"/>
      <c r="BC646" s="422"/>
      <c r="BD646" s="422"/>
      <c r="BE646" s="422"/>
      <c r="BF646" s="422"/>
      <c r="BG646" s="422"/>
      <c r="BH646" s="422"/>
      <c r="BI646" s="422"/>
    </row>
    <row r="647" spans="1:61" s="21" customFormat="1" ht="37.5" customHeight="1">
      <c r="A647" s="172"/>
      <c r="B647" s="424" t="s">
        <v>101</v>
      </c>
      <c r="C647" s="607" t="s">
        <v>60</v>
      </c>
      <c r="D647" s="646"/>
      <c r="E647" s="646"/>
      <c r="F647" s="646"/>
      <c r="G647" s="646"/>
      <c r="H647" s="646"/>
      <c r="I647" s="646"/>
      <c r="J647" s="646"/>
      <c r="K647" s="646"/>
      <c r="L647" s="646"/>
      <c r="M647" s="646"/>
      <c r="N647" s="646"/>
      <c r="O647" s="646"/>
      <c r="P647" s="646"/>
      <c r="Q647" s="646"/>
      <c r="R647" s="646"/>
      <c r="S647" s="646"/>
      <c r="T647" s="646"/>
      <c r="U647" s="646"/>
      <c r="V647" s="646"/>
      <c r="W647" s="646"/>
      <c r="X647" s="646"/>
      <c r="Y647" s="646"/>
      <c r="Z647" s="646"/>
      <c r="AA647" s="646"/>
      <c r="AB647" s="646"/>
      <c r="AC647" s="646"/>
      <c r="AD647" s="646"/>
      <c r="AE647" s="646"/>
      <c r="AF647" s="647"/>
      <c r="AG647" s="604"/>
      <c r="AH647" s="605"/>
      <c r="AI647" s="606"/>
      <c r="AJ647" s="172"/>
      <c r="AK647" s="172"/>
      <c r="AL647" s="33"/>
      <c r="AM647" s="33"/>
      <c r="AN647" s="33"/>
      <c r="AO647" s="33"/>
      <c r="AP647" s="33"/>
      <c r="AQ647" s="33"/>
      <c r="AR647" s="33"/>
      <c r="AS647" s="33"/>
      <c r="AT647" s="33"/>
      <c r="AU647" s="33"/>
      <c r="AV647" s="33"/>
      <c r="AW647" s="33"/>
      <c r="AX647" s="33"/>
      <c r="AY647" s="33"/>
      <c r="AZ647" s="33"/>
      <c r="BA647" s="33"/>
      <c r="BB647" s="33"/>
      <c r="BC647" s="33"/>
      <c r="BD647" s="33"/>
      <c r="BE647" s="33"/>
      <c r="BF647" s="33"/>
      <c r="BG647" s="33"/>
      <c r="BH647" s="33"/>
      <c r="BI647" s="33"/>
    </row>
    <row r="648" spans="1:61" s="21" customFormat="1" ht="9" customHeight="1">
      <c r="A648" s="172"/>
      <c r="B648" s="77"/>
      <c r="C648" s="186"/>
      <c r="D648" s="137"/>
      <c r="E648" s="137"/>
      <c r="F648" s="137"/>
      <c r="G648" s="137"/>
      <c r="H648" s="137"/>
      <c r="I648" s="137"/>
      <c r="J648" s="137"/>
      <c r="K648" s="137"/>
      <c r="L648" s="137"/>
      <c r="M648" s="137"/>
      <c r="N648" s="137"/>
      <c r="O648" s="137"/>
      <c r="P648" s="137"/>
      <c r="Q648" s="137"/>
      <c r="R648" s="137"/>
      <c r="S648" s="137"/>
      <c r="T648" s="137"/>
      <c r="U648" s="137"/>
      <c r="V648" s="137"/>
      <c r="W648" s="137"/>
      <c r="X648" s="137"/>
      <c r="Y648" s="137"/>
      <c r="Z648" s="137"/>
      <c r="AA648" s="137"/>
      <c r="AB648" s="137"/>
      <c r="AC648" s="137"/>
      <c r="AD648" s="137"/>
      <c r="AE648" s="137"/>
      <c r="AF648" s="137"/>
      <c r="AG648" s="164"/>
      <c r="AH648" s="164"/>
      <c r="AI648" s="164"/>
      <c r="AJ648" s="172"/>
      <c r="AK648" s="172"/>
      <c r="AL648" s="33"/>
      <c r="AM648" s="33"/>
      <c r="AN648" s="33"/>
      <c r="AO648" s="33"/>
      <c r="AP648" s="33"/>
      <c r="AQ648" s="33"/>
      <c r="AR648" s="33"/>
      <c r="AS648" s="33"/>
      <c r="AT648" s="33"/>
      <c r="AU648" s="33"/>
      <c r="AV648" s="33"/>
      <c r="AW648" s="33"/>
      <c r="AX648" s="33"/>
      <c r="AY648" s="33"/>
      <c r="AZ648" s="33"/>
      <c r="BA648" s="33"/>
      <c r="BB648" s="33"/>
      <c r="BC648" s="33"/>
      <c r="BD648" s="33"/>
      <c r="BE648" s="33"/>
      <c r="BF648" s="33"/>
      <c r="BG648" s="33"/>
      <c r="BH648" s="33"/>
      <c r="BI648" s="33"/>
    </row>
    <row r="649" spans="1:61" s="21" customFormat="1" ht="24.75" customHeight="1">
      <c r="A649" s="431" t="s">
        <v>1007</v>
      </c>
      <c r="B649" s="77"/>
      <c r="C649" s="186"/>
      <c r="D649" s="137"/>
      <c r="E649" s="137"/>
      <c r="F649" s="137"/>
      <c r="G649" s="137"/>
      <c r="H649" s="137"/>
      <c r="I649" s="137"/>
      <c r="J649" s="137"/>
      <c r="K649" s="137"/>
      <c r="L649" s="137"/>
      <c r="M649" s="137"/>
      <c r="N649" s="137"/>
      <c r="O649" s="137"/>
      <c r="P649" s="137"/>
      <c r="Q649" s="137"/>
      <c r="R649" s="137"/>
      <c r="S649" s="137"/>
      <c r="T649" s="137"/>
      <c r="U649" s="137"/>
      <c r="V649" s="137"/>
      <c r="W649" s="137"/>
      <c r="X649" s="137"/>
      <c r="Y649" s="137"/>
      <c r="Z649" s="137"/>
      <c r="AA649" s="137"/>
      <c r="AB649" s="137"/>
      <c r="AC649" s="137"/>
      <c r="AD649" s="137"/>
      <c r="AE649" s="137"/>
      <c r="AF649" s="137"/>
      <c r="AG649" s="164"/>
      <c r="AH649" s="164"/>
      <c r="AI649" s="164"/>
      <c r="AJ649" s="172"/>
      <c r="AK649" s="172"/>
      <c r="AL649" s="33"/>
      <c r="AM649" s="33"/>
      <c r="AN649" s="33"/>
      <c r="AO649" s="33"/>
      <c r="AP649" s="33"/>
      <c r="AQ649" s="33"/>
      <c r="AR649" s="33"/>
      <c r="AS649" s="33"/>
      <c r="AT649" s="33"/>
      <c r="AU649" s="33"/>
      <c r="AV649" s="33"/>
      <c r="AW649" s="33"/>
      <c r="AX649" s="33"/>
      <c r="AY649" s="33"/>
      <c r="AZ649" s="33"/>
      <c r="BA649" s="33"/>
      <c r="BB649" s="33"/>
      <c r="BC649" s="33"/>
      <c r="BD649" s="33"/>
      <c r="BE649" s="33"/>
      <c r="BF649" s="33"/>
      <c r="BG649" s="33"/>
      <c r="BH649" s="33"/>
      <c r="BI649" s="33"/>
    </row>
    <row r="650" spans="1:61" s="21" customFormat="1" ht="60" customHeight="1">
      <c r="A650" s="431"/>
      <c r="B650" s="424" t="s">
        <v>79</v>
      </c>
      <c r="C650" s="607" t="s">
        <v>797</v>
      </c>
      <c r="D650" s="608"/>
      <c r="E650" s="608"/>
      <c r="F650" s="608"/>
      <c r="G650" s="608"/>
      <c r="H650" s="608"/>
      <c r="I650" s="608"/>
      <c r="J650" s="608"/>
      <c r="K650" s="608"/>
      <c r="L650" s="608"/>
      <c r="M650" s="608"/>
      <c r="N650" s="608"/>
      <c r="O650" s="608"/>
      <c r="P650" s="608"/>
      <c r="Q650" s="608"/>
      <c r="R650" s="608"/>
      <c r="S650" s="608"/>
      <c r="T650" s="608"/>
      <c r="U650" s="608"/>
      <c r="V650" s="608"/>
      <c r="W650" s="608"/>
      <c r="X650" s="608"/>
      <c r="Y650" s="608"/>
      <c r="Z650" s="608"/>
      <c r="AA650" s="608"/>
      <c r="AB650" s="608"/>
      <c r="AC650" s="608"/>
      <c r="AD650" s="608"/>
      <c r="AE650" s="608"/>
      <c r="AF650" s="609"/>
      <c r="AG650" s="604"/>
      <c r="AH650" s="605"/>
      <c r="AI650" s="606"/>
      <c r="AJ650" s="172"/>
      <c r="AK650" s="172"/>
      <c r="AL650" s="33"/>
      <c r="AM650" s="33"/>
      <c r="AN650" s="33"/>
      <c r="AO650" s="33"/>
      <c r="AP650" s="33"/>
      <c r="AQ650" s="33"/>
      <c r="AR650" s="33"/>
      <c r="AS650" s="33"/>
      <c r="AT650" s="33"/>
      <c r="AU650" s="33"/>
      <c r="AV650" s="33"/>
      <c r="AW650" s="33"/>
      <c r="AX650" s="33"/>
      <c r="AY650" s="33"/>
      <c r="AZ650" s="33"/>
      <c r="BA650" s="33"/>
      <c r="BB650" s="33"/>
      <c r="BC650" s="33"/>
      <c r="BD650" s="33"/>
      <c r="BE650" s="33"/>
      <c r="BF650" s="33"/>
      <c r="BG650" s="33"/>
      <c r="BH650" s="33"/>
      <c r="BI650" s="33"/>
    </row>
    <row r="651" spans="1:61" s="21" customFormat="1" ht="37.5" customHeight="1">
      <c r="A651" s="172"/>
      <c r="B651" s="424" t="s">
        <v>71</v>
      </c>
      <c r="C651" s="607" t="s">
        <v>776</v>
      </c>
      <c r="D651" s="608"/>
      <c r="E651" s="608"/>
      <c r="F651" s="608"/>
      <c r="G651" s="608"/>
      <c r="H651" s="608"/>
      <c r="I651" s="608"/>
      <c r="J651" s="608"/>
      <c r="K651" s="608"/>
      <c r="L651" s="608"/>
      <c r="M651" s="608"/>
      <c r="N651" s="608"/>
      <c r="O651" s="608"/>
      <c r="P651" s="608"/>
      <c r="Q651" s="608"/>
      <c r="R651" s="608"/>
      <c r="S651" s="608"/>
      <c r="T651" s="608"/>
      <c r="U651" s="608"/>
      <c r="V651" s="608"/>
      <c r="W651" s="608"/>
      <c r="X651" s="608"/>
      <c r="Y651" s="608"/>
      <c r="Z651" s="608"/>
      <c r="AA651" s="608"/>
      <c r="AB651" s="608"/>
      <c r="AC651" s="608"/>
      <c r="AD651" s="608"/>
      <c r="AE651" s="608"/>
      <c r="AF651" s="609"/>
      <c r="AG651" s="604"/>
      <c r="AH651" s="605"/>
      <c r="AI651" s="606"/>
      <c r="AJ651" s="172"/>
      <c r="AK651" s="172"/>
      <c r="AL651" s="33"/>
      <c r="AM651" s="33"/>
      <c r="AN651" s="33"/>
      <c r="AO651" s="33"/>
      <c r="AP651" s="33"/>
      <c r="AQ651" s="33"/>
      <c r="AR651" s="33"/>
      <c r="AS651" s="33"/>
      <c r="AT651" s="33"/>
      <c r="AU651" s="33"/>
      <c r="AV651" s="33"/>
      <c r="AW651" s="33"/>
      <c r="AX651" s="33"/>
      <c r="AY651" s="33"/>
      <c r="AZ651" s="33"/>
      <c r="BA651" s="33"/>
      <c r="BB651" s="33"/>
      <c r="BC651" s="33"/>
      <c r="BD651" s="33"/>
      <c r="BE651" s="33"/>
      <c r="BF651" s="33"/>
      <c r="BG651" s="33"/>
      <c r="BH651" s="33"/>
      <c r="BI651" s="33"/>
    </row>
    <row r="652" spans="1:61" s="21" customFormat="1" ht="37.5" customHeight="1">
      <c r="A652" s="172"/>
      <c r="B652" s="424" t="s">
        <v>663</v>
      </c>
      <c r="C652" s="607" t="s">
        <v>1664</v>
      </c>
      <c r="D652" s="608"/>
      <c r="E652" s="608"/>
      <c r="F652" s="608"/>
      <c r="G652" s="608"/>
      <c r="H652" s="608"/>
      <c r="I652" s="608"/>
      <c r="J652" s="608"/>
      <c r="K652" s="608"/>
      <c r="L652" s="608"/>
      <c r="M652" s="608"/>
      <c r="N652" s="608"/>
      <c r="O652" s="608"/>
      <c r="P652" s="608"/>
      <c r="Q652" s="608"/>
      <c r="R652" s="608"/>
      <c r="S652" s="608"/>
      <c r="T652" s="608"/>
      <c r="U652" s="608"/>
      <c r="V652" s="608"/>
      <c r="W652" s="608"/>
      <c r="X652" s="608"/>
      <c r="Y652" s="608"/>
      <c r="Z652" s="608"/>
      <c r="AA652" s="608"/>
      <c r="AB652" s="608"/>
      <c r="AC652" s="608"/>
      <c r="AD652" s="608"/>
      <c r="AE652" s="608"/>
      <c r="AF652" s="609"/>
      <c r="AG652" s="604"/>
      <c r="AH652" s="605"/>
      <c r="AI652" s="606"/>
      <c r="AJ652" s="172"/>
      <c r="AK652" s="172"/>
      <c r="AL652" s="33"/>
      <c r="AM652" s="33"/>
      <c r="AN652" s="33"/>
      <c r="AO652" s="33"/>
      <c r="AP652" s="33"/>
      <c r="AQ652" s="33"/>
      <c r="AR652" s="33"/>
      <c r="AS652" s="33"/>
      <c r="AT652" s="33"/>
      <c r="AU652" s="33"/>
      <c r="AV652" s="33"/>
      <c r="AW652" s="33"/>
      <c r="AX652" s="33"/>
      <c r="AY652" s="33"/>
      <c r="AZ652" s="33"/>
      <c r="BA652" s="33"/>
      <c r="BB652" s="33"/>
      <c r="BC652" s="33"/>
      <c r="BD652" s="33"/>
      <c r="BE652" s="33"/>
      <c r="BF652" s="33"/>
      <c r="BG652" s="33"/>
      <c r="BH652" s="33"/>
      <c r="BI652" s="33"/>
    </row>
    <row r="653" spans="1:61" s="21" customFormat="1" ht="9.75" customHeight="1">
      <c r="A653" s="172"/>
      <c r="B653" s="103"/>
      <c r="C653" s="148"/>
      <c r="D653" s="148"/>
      <c r="E653" s="148"/>
      <c r="F653" s="148"/>
      <c r="G653" s="148"/>
      <c r="H653" s="148"/>
      <c r="I653" s="148"/>
      <c r="J653" s="148"/>
      <c r="K653" s="148"/>
      <c r="L653" s="148"/>
      <c r="M653" s="148"/>
      <c r="N653" s="148"/>
      <c r="O653" s="148"/>
      <c r="P653" s="148"/>
      <c r="Q653" s="148"/>
      <c r="R653" s="148"/>
      <c r="S653" s="148"/>
      <c r="T653" s="148"/>
      <c r="U653" s="148"/>
      <c r="V653" s="148"/>
      <c r="W653" s="148"/>
      <c r="X653" s="148"/>
      <c r="Y653" s="148"/>
      <c r="Z653" s="148"/>
      <c r="AA653" s="148"/>
      <c r="AB653" s="148"/>
      <c r="AC653" s="148"/>
      <c r="AD653" s="148"/>
      <c r="AE653" s="148"/>
      <c r="AF653" s="148"/>
      <c r="AG653" s="163"/>
      <c r="AH653" s="163"/>
      <c r="AI653" s="163"/>
      <c r="AJ653" s="172"/>
      <c r="AK653" s="172"/>
      <c r="AL653" s="33"/>
      <c r="AM653" s="33"/>
      <c r="AN653" s="33"/>
      <c r="AO653" s="33"/>
      <c r="AP653" s="33"/>
      <c r="AQ653" s="33"/>
      <c r="AR653" s="33"/>
      <c r="AS653" s="33"/>
      <c r="AT653" s="33"/>
      <c r="AU653" s="33"/>
      <c r="AV653" s="33"/>
      <c r="AW653" s="33"/>
      <c r="AX653" s="33"/>
      <c r="AY653" s="33"/>
      <c r="AZ653" s="33"/>
      <c r="BA653" s="33"/>
      <c r="BB653" s="33"/>
      <c r="BC653" s="33"/>
      <c r="BD653" s="33"/>
      <c r="BE653" s="33"/>
      <c r="BF653" s="33"/>
      <c r="BG653" s="33"/>
      <c r="BH653" s="33"/>
      <c r="BI653" s="33"/>
    </row>
    <row r="654" spans="1:61" s="422" customFormat="1" ht="17.100000000000001" customHeight="1">
      <c r="A654" s="414" t="s">
        <v>935</v>
      </c>
      <c r="B654" s="163"/>
      <c r="C654" s="164"/>
      <c r="D654" s="164"/>
      <c r="E654" s="164"/>
      <c r="F654" s="164"/>
      <c r="G654" s="164"/>
      <c r="H654" s="164"/>
      <c r="I654" s="164"/>
      <c r="J654" s="164"/>
      <c r="K654" s="164"/>
      <c r="L654" s="421"/>
      <c r="M654" s="421"/>
      <c r="N654" s="421"/>
      <c r="O654" s="421"/>
      <c r="P654" s="421"/>
      <c r="Q654" s="421"/>
      <c r="R654" s="421"/>
      <c r="S654" s="421"/>
      <c r="T654" s="421"/>
      <c r="U654" s="421"/>
      <c r="V654" s="421"/>
      <c r="W654" s="421"/>
      <c r="X654" s="421"/>
      <c r="Y654" s="421"/>
      <c r="Z654" s="421"/>
      <c r="AA654" s="421"/>
      <c r="AB654" s="421"/>
      <c r="AC654" s="421"/>
      <c r="AD654" s="421"/>
      <c r="AE654" s="421"/>
      <c r="AF654" s="421"/>
      <c r="AG654" s="163"/>
      <c r="AH654" s="163"/>
      <c r="AI654" s="163"/>
      <c r="AJ654" s="421"/>
      <c r="AK654" s="421"/>
      <c r="AL654" s="33"/>
      <c r="AM654" s="33"/>
      <c r="AN654" s="33"/>
      <c r="AO654" s="33"/>
      <c r="AP654" s="33"/>
      <c r="AQ654" s="33"/>
      <c r="AR654" s="33"/>
      <c r="AS654" s="33"/>
      <c r="AT654" s="33"/>
      <c r="AU654" s="33"/>
      <c r="AV654" s="33"/>
      <c r="AW654" s="33"/>
      <c r="AX654" s="33"/>
      <c r="AY654" s="33"/>
      <c r="AZ654" s="33"/>
      <c r="BA654" s="33"/>
      <c r="BB654" s="33"/>
      <c r="BC654" s="33"/>
      <c r="BD654" s="33"/>
      <c r="BE654" s="33"/>
      <c r="BF654" s="33"/>
      <c r="BG654" s="33"/>
      <c r="BH654" s="33"/>
      <c r="BI654" s="33"/>
    </row>
    <row r="655" spans="1:61" s="33" customFormat="1" ht="17.100000000000001" customHeight="1">
      <c r="A655" s="198"/>
      <c r="B655" s="619" t="s">
        <v>304</v>
      </c>
      <c r="C655" s="588" t="s">
        <v>244</v>
      </c>
      <c r="D655" s="589"/>
      <c r="E655" s="589"/>
      <c r="F655" s="589"/>
      <c r="G655" s="589"/>
      <c r="H655" s="589"/>
      <c r="I655" s="589"/>
      <c r="J655" s="589"/>
      <c r="K655" s="589"/>
      <c r="L655" s="589"/>
      <c r="M655" s="589"/>
      <c r="N655" s="589"/>
      <c r="O655" s="589"/>
      <c r="P655" s="589"/>
      <c r="Q655" s="589"/>
      <c r="R655" s="589"/>
      <c r="S655" s="589"/>
      <c r="T655" s="589"/>
      <c r="U655" s="589"/>
      <c r="V655" s="589"/>
      <c r="W655" s="589"/>
      <c r="X655" s="589"/>
      <c r="Y655" s="589"/>
      <c r="Z655" s="589"/>
      <c r="AA655" s="589"/>
      <c r="AB655" s="589"/>
      <c r="AC655" s="589"/>
      <c r="AD655" s="589"/>
      <c r="AE655" s="589"/>
      <c r="AF655" s="590"/>
      <c r="AG655" s="621"/>
      <c r="AH655" s="622"/>
      <c r="AI655" s="623"/>
      <c r="AJ655" s="198"/>
      <c r="AK655" s="198"/>
      <c r="AL655" s="21"/>
      <c r="AM655" s="21"/>
      <c r="AN655" s="21"/>
      <c r="AO655" s="21"/>
      <c r="AP655" s="21"/>
      <c r="AQ655" s="21"/>
      <c r="AR655" s="21"/>
      <c r="AS655" s="21"/>
      <c r="AT655" s="21"/>
      <c r="AU655" s="21"/>
      <c r="AV655" s="21"/>
      <c r="AW655" s="21"/>
      <c r="AX655" s="21"/>
      <c r="AY655" s="21"/>
      <c r="AZ655" s="21"/>
      <c r="BA655" s="21"/>
      <c r="BB655" s="21"/>
      <c r="BC655" s="21"/>
      <c r="BD655" s="21"/>
      <c r="BE655" s="21"/>
      <c r="BF655" s="21"/>
      <c r="BG655" s="21"/>
      <c r="BH655" s="21"/>
      <c r="BI655" s="21"/>
    </row>
    <row r="656" spans="1:61" s="33" customFormat="1" ht="17.100000000000001" customHeight="1">
      <c r="A656" s="198"/>
      <c r="B656" s="631"/>
      <c r="C656" s="599"/>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1"/>
      <c r="AG656" s="624"/>
      <c r="AH656" s="625"/>
      <c r="AI656" s="626"/>
      <c r="AJ656" s="198"/>
      <c r="AK656" s="198"/>
      <c r="AL656" s="21"/>
      <c r="AM656" s="21"/>
      <c r="AN656" s="21"/>
      <c r="AO656" s="21"/>
      <c r="AP656" s="21"/>
      <c r="AQ656" s="21"/>
      <c r="AR656" s="21"/>
      <c r="AS656" s="21"/>
      <c r="AT656" s="21"/>
      <c r="AU656" s="21"/>
      <c r="AV656" s="21"/>
      <c r="AW656" s="21"/>
      <c r="AX656" s="21"/>
      <c r="AY656" s="21"/>
      <c r="AZ656" s="21"/>
      <c r="BA656" s="21"/>
      <c r="BB656" s="21"/>
      <c r="BC656" s="21"/>
      <c r="BD656" s="21"/>
      <c r="BE656" s="21"/>
      <c r="BF656" s="21"/>
      <c r="BG656" s="21"/>
      <c r="BH656" s="21"/>
      <c r="BI656" s="21"/>
    </row>
    <row r="657" spans="1:61" s="33" customFormat="1" ht="15" customHeight="1">
      <c r="A657" s="198"/>
      <c r="B657" s="620"/>
      <c r="C657" s="591"/>
      <c r="D657" s="592"/>
      <c r="E657" s="592"/>
      <c r="F657" s="592"/>
      <c r="G657" s="592"/>
      <c r="H657" s="592"/>
      <c r="I657" s="592"/>
      <c r="J657" s="592"/>
      <c r="K657" s="592"/>
      <c r="L657" s="592"/>
      <c r="M657" s="592"/>
      <c r="N657" s="592"/>
      <c r="O657" s="592"/>
      <c r="P657" s="592"/>
      <c r="Q657" s="592"/>
      <c r="R657" s="592"/>
      <c r="S657" s="592"/>
      <c r="T657" s="592"/>
      <c r="U657" s="592"/>
      <c r="V657" s="592"/>
      <c r="W657" s="592"/>
      <c r="X657" s="592"/>
      <c r="Y657" s="592"/>
      <c r="Z657" s="592"/>
      <c r="AA657" s="592"/>
      <c r="AB657" s="592"/>
      <c r="AC657" s="592"/>
      <c r="AD657" s="592"/>
      <c r="AE657" s="592"/>
      <c r="AF657" s="593"/>
      <c r="AG657" s="627"/>
      <c r="AH657" s="628"/>
      <c r="AI657" s="629"/>
      <c r="AJ657" s="198"/>
      <c r="AK657" s="198"/>
      <c r="AL657" s="21"/>
      <c r="AM657" s="21"/>
      <c r="AN657" s="21"/>
      <c r="AO657" s="21"/>
      <c r="AP657" s="21"/>
      <c r="AQ657" s="21"/>
      <c r="AR657" s="21"/>
      <c r="AS657" s="21"/>
      <c r="AT657" s="21"/>
      <c r="AU657" s="21"/>
      <c r="AV657" s="21"/>
      <c r="AW657" s="21"/>
      <c r="AX657" s="21"/>
      <c r="AY657" s="21"/>
      <c r="AZ657" s="21"/>
      <c r="BA657" s="21"/>
      <c r="BB657" s="21"/>
      <c r="BC657" s="21"/>
      <c r="BD657" s="21"/>
      <c r="BE657" s="21"/>
      <c r="BF657" s="21"/>
      <c r="BG657" s="21"/>
      <c r="BH657" s="21"/>
      <c r="BI657" s="21"/>
    </row>
    <row r="658" spans="1:61" s="21" customFormat="1" ht="22.5" customHeight="1">
      <c r="A658" s="172"/>
      <c r="B658" s="852" t="s">
        <v>31</v>
      </c>
      <c r="C658" s="853"/>
      <c r="D658" s="853"/>
      <c r="E658" s="853"/>
      <c r="F658" s="853"/>
      <c r="G658" s="853"/>
      <c r="H658" s="853"/>
      <c r="I658" s="853"/>
      <c r="J658" s="853"/>
      <c r="K658" s="853"/>
      <c r="L658" s="853"/>
      <c r="M658" s="853"/>
      <c r="N658" s="853"/>
      <c r="O658" s="853"/>
      <c r="P658" s="853"/>
      <c r="Q658" s="853"/>
      <c r="R658" s="853"/>
      <c r="S658" s="853"/>
      <c r="T658" s="853"/>
      <c r="U658" s="853"/>
      <c r="V658" s="853"/>
      <c r="W658" s="853"/>
      <c r="X658" s="853"/>
      <c r="Y658" s="853"/>
      <c r="Z658" s="853"/>
      <c r="AA658" s="853"/>
      <c r="AB658" s="853"/>
      <c r="AC658" s="853"/>
      <c r="AD658" s="853"/>
      <c r="AE658" s="853"/>
      <c r="AF658" s="853"/>
      <c r="AG658" s="853"/>
      <c r="AH658" s="853"/>
      <c r="AI658" s="854"/>
      <c r="AJ658" s="172"/>
      <c r="AK658" s="172"/>
    </row>
    <row r="659" spans="1:61" s="21" customFormat="1" ht="17.100000000000001" customHeight="1">
      <c r="A659" s="172"/>
      <c r="B659" s="619" t="s">
        <v>307</v>
      </c>
      <c r="C659" s="588" t="s">
        <v>257</v>
      </c>
      <c r="D659" s="728"/>
      <c r="E659" s="728"/>
      <c r="F659" s="728"/>
      <c r="G659" s="728"/>
      <c r="H659" s="728"/>
      <c r="I659" s="728"/>
      <c r="J659" s="728"/>
      <c r="K659" s="728"/>
      <c r="L659" s="728"/>
      <c r="M659" s="728"/>
      <c r="N659" s="728"/>
      <c r="O659" s="728"/>
      <c r="P659" s="728"/>
      <c r="Q659" s="728"/>
      <c r="R659" s="728"/>
      <c r="S659" s="728"/>
      <c r="T659" s="728"/>
      <c r="U659" s="728"/>
      <c r="V659" s="728"/>
      <c r="W659" s="728"/>
      <c r="X659" s="728"/>
      <c r="Y659" s="728"/>
      <c r="Z659" s="728"/>
      <c r="AA659" s="728"/>
      <c r="AB659" s="728"/>
      <c r="AC659" s="728"/>
      <c r="AD659" s="728"/>
      <c r="AE659" s="728"/>
      <c r="AF659" s="729"/>
      <c r="AG659" s="621"/>
      <c r="AH659" s="622"/>
      <c r="AI659" s="623"/>
      <c r="AJ659" s="172"/>
      <c r="AK659" s="172"/>
      <c r="AL659" s="422"/>
      <c r="AM659" s="422"/>
      <c r="AN659" s="422"/>
      <c r="AO659" s="422"/>
      <c r="AP659" s="422"/>
      <c r="AQ659" s="422"/>
      <c r="AR659" s="422"/>
      <c r="AS659" s="422"/>
      <c r="AT659" s="422"/>
      <c r="AU659" s="422"/>
      <c r="AV659" s="422"/>
      <c r="AW659" s="422"/>
      <c r="AX659" s="422"/>
      <c r="AY659" s="422"/>
      <c r="AZ659" s="422"/>
      <c r="BA659" s="422"/>
      <c r="BB659" s="422"/>
      <c r="BC659" s="422"/>
      <c r="BD659" s="422"/>
      <c r="BE659" s="422"/>
      <c r="BF659" s="422"/>
      <c r="BG659" s="422"/>
      <c r="BH659" s="422"/>
      <c r="BI659" s="422"/>
    </row>
    <row r="660" spans="1:61" s="21" customFormat="1" ht="17.100000000000001" customHeight="1">
      <c r="A660" s="172"/>
      <c r="B660" s="631"/>
      <c r="C660" s="599"/>
      <c r="D660" s="866"/>
      <c r="E660" s="866"/>
      <c r="F660" s="866"/>
      <c r="G660" s="866"/>
      <c r="H660" s="866"/>
      <c r="I660" s="866"/>
      <c r="J660" s="866"/>
      <c r="K660" s="866"/>
      <c r="L660" s="866"/>
      <c r="M660" s="866"/>
      <c r="N660" s="866"/>
      <c r="O660" s="866"/>
      <c r="P660" s="866"/>
      <c r="Q660" s="866"/>
      <c r="R660" s="866"/>
      <c r="S660" s="866"/>
      <c r="T660" s="866"/>
      <c r="U660" s="866"/>
      <c r="V660" s="866"/>
      <c r="W660" s="866"/>
      <c r="X660" s="866"/>
      <c r="Y660" s="866"/>
      <c r="Z660" s="866"/>
      <c r="AA660" s="866"/>
      <c r="AB660" s="866"/>
      <c r="AC660" s="866"/>
      <c r="AD660" s="866"/>
      <c r="AE660" s="866"/>
      <c r="AF660" s="867"/>
      <c r="AG660" s="624"/>
      <c r="AH660" s="625"/>
      <c r="AI660" s="626"/>
      <c r="AJ660" s="172"/>
      <c r="AK660" s="172"/>
      <c r="AL660" s="33"/>
      <c r="AM660" s="33"/>
      <c r="AN660" s="33"/>
      <c r="AO660" s="33"/>
      <c r="AP660" s="33"/>
      <c r="AQ660" s="33"/>
      <c r="AR660" s="33"/>
      <c r="AS660" s="33"/>
      <c r="AT660" s="33"/>
      <c r="AU660" s="33"/>
      <c r="AV660" s="33"/>
      <c r="AW660" s="33"/>
      <c r="AX660" s="33"/>
      <c r="AY660" s="33"/>
      <c r="AZ660" s="33"/>
      <c r="BA660" s="33"/>
      <c r="BB660" s="33"/>
      <c r="BC660" s="33"/>
      <c r="BD660" s="33"/>
      <c r="BE660" s="33"/>
      <c r="BF660" s="33"/>
      <c r="BG660" s="33"/>
      <c r="BH660" s="33"/>
      <c r="BI660" s="33"/>
    </row>
    <row r="661" spans="1:61" s="21" customFormat="1" ht="15" customHeight="1">
      <c r="A661" s="172"/>
      <c r="B661" s="620"/>
      <c r="C661" s="591"/>
      <c r="D661" s="737"/>
      <c r="E661" s="737"/>
      <c r="F661" s="737"/>
      <c r="G661" s="737"/>
      <c r="H661" s="737"/>
      <c r="I661" s="737"/>
      <c r="J661" s="737"/>
      <c r="K661" s="737"/>
      <c r="L661" s="737"/>
      <c r="M661" s="737"/>
      <c r="N661" s="737"/>
      <c r="O661" s="737"/>
      <c r="P661" s="737"/>
      <c r="Q661" s="737"/>
      <c r="R661" s="737"/>
      <c r="S661" s="737"/>
      <c r="T661" s="737"/>
      <c r="U661" s="737"/>
      <c r="V661" s="737"/>
      <c r="W661" s="737"/>
      <c r="X661" s="737"/>
      <c r="Y661" s="737"/>
      <c r="Z661" s="737"/>
      <c r="AA661" s="737"/>
      <c r="AB661" s="737"/>
      <c r="AC661" s="737"/>
      <c r="AD661" s="737"/>
      <c r="AE661" s="737"/>
      <c r="AF661" s="738"/>
      <c r="AG661" s="627"/>
      <c r="AH661" s="628"/>
      <c r="AI661" s="629"/>
      <c r="AJ661" s="172"/>
      <c r="AK661" s="172"/>
      <c r="AL661" s="33"/>
      <c r="AM661" s="33"/>
      <c r="AN661" s="33"/>
      <c r="AO661" s="33"/>
      <c r="AP661" s="33"/>
      <c r="AQ661" s="33"/>
      <c r="AR661" s="33"/>
      <c r="AS661" s="33"/>
      <c r="AT661" s="33"/>
      <c r="AU661" s="33"/>
      <c r="AV661" s="33"/>
      <c r="AW661" s="33"/>
      <c r="AX661" s="33"/>
      <c r="AY661" s="33"/>
      <c r="AZ661" s="33"/>
      <c r="BA661" s="33"/>
      <c r="BB661" s="33"/>
      <c r="BC661" s="33"/>
      <c r="BD661" s="33"/>
      <c r="BE661" s="33"/>
      <c r="BF661" s="33"/>
      <c r="BG661" s="33"/>
      <c r="BH661" s="33"/>
      <c r="BI661" s="33"/>
    </row>
    <row r="662" spans="1:61" s="21" customFormat="1" ht="9.75" customHeight="1">
      <c r="A662" s="172"/>
      <c r="B662" s="103"/>
      <c r="C662" s="148"/>
      <c r="D662" s="148"/>
      <c r="E662" s="148"/>
      <c r="F662" s="148"/>
      <c r="G662" s="148"/>
      <c r="H662" s="148"/>
      <c r="I662" s="148"/>
      <c r="J662" s="148"/>
      <c r="K662" s="148"/>
      <c r="L662" s="148"/>
      <c r="M662" s="148"/>
      <c r="N662" s="148"/>
      <c r="O662" s="148"/>
      <c r="P662" s="148"/>
      <c r="Q662" s="148"/>
      <c r="R662" s="148"/>
      <c r="S662" s="148"/>
      <c r="T662" s="148"/>
      <c r="U662" s="148"/>
      <c r="V662" s="148"/>
      <c r="W662" s="148"/>
      <c r="X662" s="148"/>
      <c r="Y662" s="148"/>
      <c r="Z662" s="148"/>
      <c r="AA662" s="148"/>
      <c r="AB662" s="148"/>
      <c r="AC662" s="148"/>
      <c r="AD662" s="148"/>
      <c r="AE662" s="148"/>
      <c r="AF662" s="148"/>
      <c r="AG662" s="163"/>
      <c r="AH662" s="163"/>
      <c r="AI662" s="163"/>
      <c r="AJ662" s="172"/>
      <c r="AK662" s="172"/>
    </row>
    <row r="663" spans="1:61" s="422" customFormat="1" ht="17.100000000000001" customHeight="1">
      <c r="A663" s="414" t="s">
        <v>936</v>
      </c>
      <c r="B663" s="163"/>
      <c r="C663" s="164"/>
      <c r="D663" s="164"/>
      <c r="E663" s="164"/>
      <c r="F663" s="164"/>
      <c r="G663" s="164"/>
      <c r="H663" s="164"/>
      <c r="I663" s="164"/>
      <c r="J663" s="164"/>
      <c r="K663" s="164"/>
      <c r="L663" s="421"/>
      <c r="M663" s="421"/>
      <c r="N663" s="421"/>
      <c r="O663" s="421"/>
      <c r="P663" s="421"/>
      <c r="Q663" s="421"/>
      <c r="R663" s="421"/>
      <c r="S663" s="421"/>
      <c r="T663" s="421"/>
      <c r="U663" s="421"/>
      <c r="V663" s="421"/>
      <c r="W663" s="421"/>
      <c r="X663" s="421"/>
      <c r="Y663" s="421"/>
      <c r="Z663" s="421"/>
      <c r="AA663" s="421"/>
      <c r="AB663" s="421"/>
      <c r="AC663" s="421"/>
      <c r="AD663" s="421"/>
      <c r="AE663" s="421"/>
      <c r="AF663" s="421"/>
      <c r="AG663" s="163"/>
      <c r="AH663" s="163"/>
      <c r="AI663" s="163"/>
      <c r="AJ663" s="421"/>
      <c r="AK663" s="421"/>
      <c r="AL663" s="21"/>
      <c r="AM663" s="21"/>
      <c r="AN663" s="21"/>
      <c r="AO663" s="21"/>
      <c r="AP663" s="21"/>
      <c r="AQ663" s="21"/>
      <c r="AR663" s="21"/>
      <c r="AS663" s="21"/>
      <c r="AT663" s="21"/>
      <c r="AU663" s="21"/>
      <c r="AV663" s="21"/>
      <c r="AW663" s="21"/>
      <c r="AX663" s="21"/>
      <c r="AY663" s="21"/>
      <c r="AZ663" s="21"/>
      <c r="BA663" s="21"/>
      <c r="BB663" s="21"/>
      <c r="BC663" s="21"/>
      <c r="BD663" s="21"/>
      <c r="BE663" s="21"/>
      <c r="BF663" s="21"/>
      <c r="BG663" s="21"/>
      <c r="BH663" s="21"/>
      <c r="BI663" s="21"/>
    </row>
    <row r="664" spans="1:61" s="33" customFormat="1" ht="15" customHeight="1">
      <c r="B664" s="660" t="s">
        <v>815</v>
      </c>
      <c r="C664" s="649" t="s">
        <v>818</v>
      </c>
      <c r="D664" s="650"/>
      <c r="E664" s="650"/>
      <c r="F664" s="650"/>
      <c r="G664" s="650"/>
      <c r="H664" s="650"/>
      <c r="I664" s="650"/>
      <c r="J664" s="650"/>
      <c r="K664" s="650"/>
      <c r="L664" s="650"/>
      <c r="M664" s="650"/>
      <c r="N664" s="650"/>
      <c r="O664" s="650"/>
      <c r="P664" s="650"/>
      <c r="Q664" s="650"/>
      <c r="R664" s="650"/>
      <c r="S664" s="650"/>
      <c r="T664" s="650"/>
      <c r="U664" s="650"/>
      <c r="V664" s="650"/>
      <c r="W664" s="650"/>
      <c r="X664" s="650"/>
      <c r="Y664" s="650"/>
      <c r="Z664" s="650"/>
      <c r="AA664" s="650"/>
      <c r="AB664" s="650"/>
      <c r="AC664" s="650"/>
      <c r="AD664" s="650"/>
      <c r="AE664" s="650"/>
      <c r="AF664" s="651"/>
      <c r="AG664" s="658"/>
      <c r="AH664" s="658"/>
      <c r="AI664" s="658"/>
    </row>
    <row r="665" spans="1:61" s="33" customFormat="1" ht="15" customHeight="1">
      <c r="B665" s="702"/>
      <c r="C665" s="655"/>
      <c r="D665" s="656"/>
      <c r="E665" s="656"/>
      <c r="F665" s="656"/>
      <c r="G665" s="656"/>
      <c r="H665" s="656"/>
      <c r="I665" s="656"/>
      <c r="J665" s="656"/>
      <c r="K665" s="656"/>
      <c r="L665" s="656"/>
      <c r="M665" s="656"/>
      <c r="N665" s="656"/>
      <c r="O665" s="656"/>
      <c r="P665" s="656"/>
      <c r="Q665" s="656"/>
      <c r="R665" s="656"/>
      <c r="S665" s="656"/>
      <c r="T665" s="656"/>
      <c r="U665" s="656"/>
      <c r="V665" s="656"/>
      <c r="W665" s="656"/>
      <c r="X665" s="656"/>
      <c r="Y665" s="656"/>
      <c r="Z665" s="656"/>
      <c r="AA665" s="656"/>
      <c r="AB665" s="656"/>
      <c r="AC665" s="656"/>
      <c r="AD665" s="656"/>
      <c r="AE665" s="656"/>
      <c r="AF665" s="657"/>
      <c r="AG665" s="658"/>
      <c r="AH665" s="658"/>
      <c r="AI665" s="658"/>
    </row>
    <row r="666" spans="1:61" s="33" customFormat="1" ht="15" customHeight="1">
      <c r="B666" s="660"/>
      <c r="C666" s="1097" t="s">
        <v>819</v>
      </c>
      <c r="D666" s="1098"/>
      <c r="E666" s="662" t="s">
        <v>798</v>
      </c>
      <c r="F666" s="1101"/>
      <c r="G666" s="1101"/>
      <c r="H666" s="1101"/>
      <c r="I666" s="1101"/>
      <c r="J666" s="1101"/>
      <c r="K666" s="1101"/>
      <c r="L666" s="1101"/>
      <c r="M666" s="1101"/>
      <c r="N666" s="1101"/>
      <c r="O666" s="1101"/>
      <c r="P666" s="1101"/>
      <c r="Q666" s="1101"/>
      <c r="R666" s="1101"/>
      <c r="S666" s="1101"/>
      <c r="T666" s="1101"/>
      <c r="U666" s="1101"/>
      <c r="V666" s="1101"/>
      <c r="W666" s="1101"/>
      <c r="X666" s="1101"/>
      <c r="Y666" s="1101"/>
      <c r="Z666" s="1101"/>
      <c r="AA666" s="1101"/>
      <c r="AB666" s="1101"/>
      <c r="AC666" s="1101"/>
      <c r="AD666" s="1101"/>
      <c r="AE666" s="1101"/>
      <c r="AF666" s="1102"/>
      <c r="AG666" s="658"/>
      <c r="AH666" s="658"/>
      <c r="AI666" s="658"/>
    </row>
    <row r="667" spans="1:61" s="33" customFormat="1" ht="15" customHeight="1">
      <c r="B667" s="661"/>
      <c r="C667" s="1099"/>
      <c r="D667" s="1100"/>
      <c r="E667" s="1103"/>
      <c r="F667" s="1104"/>
      <c r="G667" s="1104"/>
      <c r="H667" s="1104"/>
      <c r="I667" s="1104"/>
      <c r="J667" s="1104"/>
      <c r="K667" s="1104"/>
      <c r="L667" s="1104"/>
      <c r="M667" s="1104"/>
      <c r="N667" s="1104"/>
      <c r="O667" s="1104"/>
      <c r="P667" s="1104"/>
      <c r="Q667" s="1104"/>
      <c r="R667" s="1104"/>
      <c r="S667" s="1104"/>
      <c r="T667" s="1104"/>
      <c r="U667" s="1104"/>
      <c r="V667" s="1104"/>
      <c r="W667" s="1104"/>
      <c r="X667" s="1104"/>
      <c r="Y667" s="1104"/>
      <c r="Z667" s="1104"/>
      <c r="AA667" s="1104"/>
      <c r="AB667" s="1104"/>
      <c r="AC667" s="1104"/>
      <c r="AD667" s="1104"/>
      <c r="AE667" s="1104"/>
      <c r="AF667" s="1105"/>
      <c r="AG667" s="658"/>
      <c r="AH667" s="658"/>
      <c r="AI667" s="658"/>
    </row>
    <row r="668" spans="1:61" s="33" customFormat="1" ht="15" customHeight="1">
      <c r="B668" s="661"/>
      <c r="C668" s="1097" t="s">
        <v>820</v>
      </c>
      <c r="D668" s="1098"/>
      <c r="E668" s="662" t="s">
        <v>799</v>
      </c>
      <c r="F668" s="1101"/>
      <c r="G668" s="1101"/>
      <c r="H668" s="1101"/>
      <c r="I668" s="1101"/>
      <c r="J668" s="1101"/>
      <c r="K668" s="1101"/>
      <c r="L668" s="1101"/>
      <c r="M668" s="1101"/>
      <c r="N668" s="1101"/>
      <c r="O668" s="1101"/>
      <c r="P668" s="1101"/>
      <c r="Q668" s="1101"/>
      <c r="R668" s="1101"/>
      <c r="S668" s="1101"/>
      <c r="T668" s="1101"/>
      <c r="U668" s="1101"/>
      <c r="V668" s="1101"/>
      <c r="W668" s="1101"/>
      <c r="X668" s="1101"/>
      <c r="Y668" s="1101"/>
      <c r="Z668" s="1101"/>
      <c r="AA668" s="1101"/>
      <c r="AB668" s="1101"/>
      <c r="AC668" s="1101"/>
      <c r="AD668" s="1101"/>
      <c r="AE668" s="1101"/>
      <c r="AF668" s="1102"/>
      <c r="AG668" s="658"/>
      <c r="AH668" s="658"/>
      <c r="AI668" s="658"/>
    </row>
    <row r="669" spans="1:61" s="33" customFormat="1" ht="15" customHeight="1">
      <c r="B669" s="661"/>
      <c r="C669" s="1099"/>
      <c r="D669" s="1100"/>
      <c r="E669" s="1103"/>
      <c r="F669" s="1104"/>
      <c r="G669" s="1104"/>
      <c r="H669" s="1104"/>
      <c r="I669" s="1104"/>
      <c r="J669" s="1104"/>
      <c r="K669" s="1104"/>
      <c r="L669" s="1104"/>
      <c r="M669" s="1104"/>
      <c r="N669" s="1104"/>
      <c r="O669" s="1104"/>
      <c r="P669" s="1104"/>
      <c r="Q669" s="1104"/>
      <c r="R669" s="1104"/>
      <c r="S669" s="1104"/>
      <c r="T669" s="1104"/>
      <c r="U669" s="1104"/>
      <c r="V669" s="1104"/>
      <c r="W669" s="1104"/>
      <c r="X669" s="1104"/>
      <c r="Y669" s="1104"/>
      <c r="Z669" s="1104"/>
      <c r="AA669" s="1104"/>
      <c r="AB669" s="1104"/>
      <c r="AC669" s="1104"/>
      <c r="AD669" s="1104"/>
      <c r="AE669" s="1104"/>
      <c r="AF669" s="1105"/>
      <c r="AG669" s="658"/>
      <c r="AH669" s="658"/>
      <c r="AI669" s="658"/>
    </row>
    <row r="670" spans="1:61" s="33" customFormat="1" ht="15" customHeight="1">
      <c r="B670" s="661"/>
      <c r="C670" s="1097" t="s">
        <v>821</v>
      </c>
      <c r="D670" s="1098"/>
      <c r="E670" s="662" t="s">
        <v>800</v>
      </c>
      <c r="F670" s="1101"/>
      <c r="G670" s="1101"/>
      <c r="H670" s="1101"/>
      <c r="I670" s="1101"/>
      <c r="J670" s="1101"/>
      <c r="K670" s="1101"/>
      <c r="L670" s="1101"/>
      <c r="M670" s="1101"/>
      <c r="N670" s="1101"/>
      <c r="O670" s="1101"/>
      <c r="P670" s="1101"/>
      <c r="Q670" s="1101"/>
      <c r="R670" s="1101"/>
      <c r="S670" s="1101"/>
      <c r="T670" s="1101"/>
      <c r="U670" s="1101"/>
      <c r="V670" s="1101"/>
      <c r="W670" s="1101"/>
      <c r="X670" s="1101"/>
      <c r="Y670" s="1101"/>
      <c r="Z670" s="1101"/>
      <c r="AA670" s="1101"/>
      <c r="AB670" s="1101"/>
      <c r="AC670" s="1101"/>
      <c r="AD670" s="1101"/>
      <c r="AE670" s="1101"/>
      <c r="AF670" s="1102"/>
      <c r="AG670" s="658"/>
      <c r="AH670" s="658"/>
      <c r="AI670" s="658"/>
    </row>
    <row r="671" spans="1:61" s="33" customFormat="1" ht="15" customHeight="1">
      <c r="B671" s="661"/>
      <c r="C671" s="1099"/>
      <c r="D671" s="1100"/>
      <c r="E671" s="1103"/>
      <c r="F671" s="1104"/>
      <c r="G671" s="1104"/>
      <c r="H671" s="1104"/>
      <c r="I671" s="1104"/>
      <c r="J671" s="1104"/>
      <c r="K671" s="1104"/>
      <c r="L671" s="1104"/>
      <c r="M671" s="1104"/>
      <c r="N671" s="1104"/>
      <c r="O671" s="1104"/>
      <c r="P671" s="1104"/>
      <c r="Q671" s="1104"/>
      <c r="R671" s="1104"/>
      <c r="S671" s="1104"/>
      <c r="T671" s="1104"/>
      <c r="U671" s="1104"/>
      <c r="V671" s="1104"/>
      <c r="W671" s="1104"/>
      <c r="X671" s="1104"/>
      <c r="Y671" s="1104"/>
      <c r="Z671" s="1104"/>
      <c r="AA671" s="1104"/>
      <c r="AB671" s="1104"/>
      <c r="AC671" s="1104"/>
      <c r="AD671" s="1104"/>
      <c r="AE671" s="1104"/>
      <c r="AF671" s="1105"/>
      <c r="AG671" s="658"/>
      <c r="AH671" s="658"/>
      <c r="AI671" s="658"/>
    </row>
    <row r="672" spans="1:61" s="33" customFormat="1" ht="15" customHeight="1">
      <c r="B672" s="661"/>
      <c r="C672" s="1097" t="s">
        <v>822</v>
      </c>
      <c r="D672" s="1098"/>
      <c r="E672" s="662" t="s">
        <v>801</v>
      </c>
      <c r="F672" s="1101"/>
      <c r="G672" s="1101"/>
      <c r="H672" s="1101"/>
      <c r="I672" s="1101"/>
      <c r="J672" s="1101"/>
      <c r="K672" s="1101"/>
      <c r="L672" s="1101"/>
      <c r="M672" s="1101"/>
      <c r="N672" s="1101"/>
      <c r="O672" s="1101"/>
      <c r="P672" s="1101"/>
      <c r="Q672" s="1101"/>
      <c r="R672" s="1101"/>
      <c r="S672" s="1101"/>
      <c r="T672" s="1101"/>
      <c r="U672" s="1101"/>
      <c r="V672" s="1101"/>
      <c r="W672" s="1101"/>
      <c r="X672" s="1101"/>
      <c r="Y672" s="1101"/>
      <c r="Z672" s="1101"/>
      <c r="AA672" s="1101"/>
      <c r="AB672" s="1101"/>
      <c r="AC672" s="1101"/>
      <c r="AD672" s="1101"/>
      <c r="AE672" s="1101"/>
      <c r="AF672" s="1102"/>
      <c r="AG672" s="658"/>
      <c r="AH672" s="658"/>
      <c r="AI672" s="658"/>
    </row>
    <row r="673" spans="1:37" s="33" customFormat="1" ht="15" customHeight="1">
      <c r="B673" s="702"/>
      <c r="C673" s="1099"/>
      <c r="D673" s="1100"/>
      <c r="E673" s="1103"/>
      <c r="F673" s="1104"/>
      <c r="G673" s="1104"/>
      <c r="H673" s="1104"/>
      <c r="I673" s="1104"/>
      <c r="J673" s="1104"/>
      <c r="K673" s="1104"/>
      <c r="L673" s="1104"/>
      <c r="M673" s="1104"/>
      <c r="N673" s="1104"/>
      <c r="O673" s="1104"/>
      <c r="P673" s="1104"/>
      <c r="Q673" s="1104"/>
      <c r="R673" s="1104"/>
      <c r="S673" s="1104"/>
      <c r="T673" s="1104"/>
      <c r="U673" s="1104"/>
      <c r="V673" s="1104"/>
      <c r="W673" s="1104"/>
      <c r="X673" s="1104"/>
      <c r="Y673" s="1104"/>
      <c r="Z673" s="1104"/>
      <c r="AA673" s="1104"/>
      <c r="AB673" s="1104"/>
      <c r="AC673" s="1104"/>
      <c r="AD673" s="1104"/>
      <c r="AE673" s="1104"/>
      <c r="AF673" s="1105"/>
      <c r="AG673" s="658"/>
      <c r="AH673" s="658"/>
      <c r="AI673" s="658"/>
    </row>
    <row r="674" spans="1:37" s="33" customFormat="1" ht="15" customHeight="1">
      <c r="B674" s="660" t="s">
        <v>816</v>
      </c>
      <c r="C674" s="649" t="s">
        <v>802</v>
      </c>
      <c r="D674" s="650"/>
      <c r="E674" s="650"/>
      <c r="F674" s="650"/>
      <c r="G674" s="650"/>
      <c r="H674" s="650"/>
      <c r="I674" s="650"/>
      <c r="J674" s="650"/>
      <c r="K674" s="650"/>
      <c r="L674" s="650"/>
      <c r="M674" s="650"/>
      <c r="N674" s="650"/>
      <c r="O674" s="650"/>
      <c r="P674" s="650"/>
      <c r="Q674" s="650"/>
      <c r="R674" s="650"/>
      <c r="S674" s="650"/>
      <c r="T674" s="650"/>
      <c r="U674" s="650"/>
      <c r="V674" s="650"/>
      <c r="W674" s="650"/>
      <c r="X674" s="650"/>
      <c r="Y674" s="650"/>
      <c r="Z674" s="650"/>
      <c r="AA674" s="650"/>
      <c r="AB674" s="650"/>
      <c r="AC674" s="650"/>
      <c r="AD674" s="650"/>
      <c r="AE674" s="650"/>
      <c r="AF674" s="651"/>
      <c r="AG674" s="658"/>
      <c r="AH674" s="658"/>
      <c r="AI674" s="658"/>
    </row>
    <row r="675" spans="1:37" s="33" customFormat="1" ht="15" customHeight="1">
      <c r="B675" s="661"/>
      <c r="C675" s="655"/>
      <c r="D675" s="656"/>
      <c r="E675" s="656"/>
      <c r="F675" s="656"/>
      <c r="G675" s="656"/>
      <c r="H675" s="656"/>
      <c r="I675" s="656"/>
      <c r="J675" s="656"/>
      <c r="K675" s="656"/>
      <c r="L675" s="656"/>
      <c r="M675" s="656"/>
      <c r="N675" s="656"/>
      <c r="O675" s="656"/>
      <c r="P675" s="656"/>
      <c r="Q675" s="656"/>
      <c r="R675" s="656"/>
      <c r="S675" s="656"/>
      <c r="T675" s="656"/>
      <c r="U675" s="656"/>
      <c r="V675" s="656"/>
      <c r="W675" s="656"/>
      <c r="X675" s="656"/>
      <c r="Y675" s="656"/>
      <c r="Z675" s="656"/>
      <c r="AA675" s="656"/>
      <c r="AB675" s="656"/>
      <c r="AC675" s="656"/>
      <c r="AD675" s="656"/>
      <c r="AE675" s="656"/>
      <c r="AF675" s="657"/>
      <c r="AG675" s="658"/>
      <c r="AH675" s="658"/>
      <c r="AI675" s="658"/>
    </row>
    <row r="676" spans="1:37" s="33" customFormat="1" ht="15" customHeight="1">
      <c r="B676" s="660" t="s">
        <v>817</v>
      </c>
      <c r="C676" s="936" t="s">
        <v>803</v>
      </c>
      <c r="D676" s="937"/>
      <c r="E676" s="937"/>
      <c r="F676" s="937"/>
      <c r="G676" s="937"/>
      <c r="H676" s="937"/>
      <c r="I676" s="937"/>
      <c r="J676" s="937"/>
      <c r="K676" s="937"/>
      <c r="L676" s="937"/>
      <c r="M676" s="937"/>
      <c r="N676" s="937"/>
      <c r="O676" s="937"/>
      <c r="P676" s="937"/>
      <c r="Q676" s="937"/>
      <c r="R676" s="937"/>
      <c r="S676" s="937"/>
      <c r="T676" s="937"/>
      <c r="U676" s="937"/>
      <c r="V676" s="937"/>
      <c r="W676" s="937"/>
      <c r="X676" s="937"/>
      <c r="Y676" s="937"/>
      <c r="Z676" s="937"/>
      <c r="AA676" s="937"/>
      <c r="AB676" s="937"/>
      <c r="AC676" s="937"/>
      <c r="AD676" s="937"/>
      <c r="AE676" s="937"/>
      <c r="AF676" s="938"/>
      <c r="AG676" s="658"/>
      <c r="AH676" s="658"/>
      <c r="AI676" s="658"/>
    </row>
    <row r="677" spans="1:37" s="33" customFormat="1" ht="15" customHeight="1">
      <c r="B677" s="661"/>
      <c r="C677" s="432"/>
      <c r="D677" s="666" t="s">
        <v>804</v>
      </c>
      <c r="E677" s="666"/>
      <c r="F677" s="666"/>
      <c r="G677" s="666"/>
      <c r="H677" s="666"/>
      <c r="I677" s="666"/>
      <c r="J677" s="395"/>
      <c r="L677" s="395"/>
      <c r="M677" s="395"/>
      <c r="N677" s="395"/>
      <c r="O677" s="395"/>
      <c r="P677" s="395"/>
      <c r="Q677" s="395" t="s">
        <v>805</v>
      </c>
      <c r="R677" s="395"/>
      <c r="V677" s="15" t="s">
        <v>806</v>
      </c>
      <c r="W677" s="666"/>
      <c r="X677" s="666"/>
      <c r="Y677" s="1111" t="s">
        <v>807</v>
      </c>
      <c r="Z677" s="1111"/>
      <c r="AA677" s="666"/>
      <c r="AB677" s="666"/>
      <c r="AC677" s="395" t="s">
        <v>808</v>
      </c>
      <c r="AD677" s="395"/>
      <c r="AE677" s="395"/>
      <c r="AF677" s="426"/>
      <c r="AG677" s="658"/>
      <c r="AH677" s="658"/>
      <c r="AI677" s="658"/>
    </row>
    <row r="678" spans="1:37" s="33" customFormat="1" ht="15" customHeight="1">
      <c r="B678" s="661"/>
      <c r="C678" s="432"/>
      <c r="D678" s="666" t="s">
        <v>809</v>
      </c>
      <c r="E678" s="666"/>
      <c r="F678" s="666"/>
      <c r="G678" s="666"/>
      <c r="H678" s="666"/>
      <c r="I678" s="666"/>
      <c r="J678" s="395"/>
      <c r="L678" s="395"/>
      <c r="M678" s="395"/>
      <c r="N678" s="395"/>
      <c r="O678" s="395"/>
      <c r="P678" s="395"/>
      <c r="Q678" s="395" t="s">
        <v>805</v>
      </c>
      <c r="R678" s="395"/>
      <c r="V678" s="15" t="s">
        <v>806</v>
      </c>
      <c r="W678" s="666"/>
      <c r="X678" s="666"/>
      <c r="Y678" s="1111" t="s">
        <v>807</v>
      </c>
      <c r="Z678" s="1111"/>
      <c r="AA678" s="666"/>
      <c r="AB678" s="666"/>
      <c r="AC678" s="395" t="s">
        <v>808</v>
      </c>
      <c r="AD678" s="395"/>
      <c r="AE678" s="395"/>
      <c r="AF678" s="426"/>
      <c r="AG678" s="658"/>
      <c r="AH678" s="658"/>
      <c r="AI678" s="658"/>
    </row>
    <row r="679" spans="1:37" s="33" customFormat="1" ht="15" customHeight="1">
      <c r="B679" s="661"/>
      <c r="C679" s="433"/>
      <c r="D679" s="856" t="s">
        <v>810</v>
      </c>
      <c r="E679" s="856"/>
      <c r="F679" s="856"/>
      <c r="G679" s="856"/>
      <c r="H679" s="856"/>
      <c r="I679" s="856"/>
      <c r="J679" s="856"/>
      <c r="K679" s="856"/>
      <c r="L679" s="390" t="s">
        <v>811</v>
      </c>
      <c r="M679" s="390"/>
      <c r="N679" s="390"/>
      <c r="O679" s="390"/>
      <c r="P679" s="390"/>
      <c r="Q679" s="390" t="s">
        <v>805</v>
      </c>
      <c r="R679" s="390"/>
      <c r="S679" s="201"/>
      <c r="T679" s="201"/>
      <c r="U679" s="201"/>
      <c r="V679" s="391" t="s">
        <v>806</v>
      </c>
      <c r="W679" s="856"/>
      <c r="X679" s="856"/>
      <c r="Y679" s="1143" t="s">
        <v>807</v>
      </c>
      <c r="Z679" s="1143"/>
      <c r="AA679" s="856"/>
      <c r="AB679" s="856"/>
      <c r="AC679" s="390" t="s">
        <v>808</v>
      </c>
      <c r="AD679" s="390"/>
      <c r="AE679" s="390"/>
      <c r="AF679" s="434"/>
      <c r="AG679" s="658"/>
      <c r="AH679" s="658"/>
      <c r="AI679" s="658"/>
    </row>
    <row r="680" spans="1:37" s="33" customFormat="1" ht="15" customHeight="1">
      <c r="B680" s="660" t="s">
        <v>76</v>
      </c>
      <c r="C680" s="662" t="s">
        <v>943</v>
      </c>
      <c r="D680" s="663"/>
      <c r="E680" s="663"/>
      <c r="F680" s="663"/>
      <c r="G680" s="663"/>
      <c r="H680" s="663"/>
      <c r="I680" s="663"/>
      <c r="J680" s="663"/>
      <c r="K680" s="663"/>
      <c r="L680" s="663"/>
      <c r="M680" s="663"/>
      <c r="N680" s="663"/>
      <c r="O680" s="663"/>
      <c r="P680" s="663"/>
      <c r="Q680" s="663"/>
      <c r="R680" s="663"/>
      <c r="S680" s="663"/>
      <c r="T680" s="663"/>
      <c r="U680" s="663"/>
      <c r="V680" s="663"/>
      <c r="W680" s="663"/>
      <c r="X680" s="663"/>
      <c r="Y680" s="663"/>
      <c r="Z680" s="663"/>
      <c r="AA680" s="663"/>
      <c r="AB680" s="663"/>
      <c r="AC680" s="663"/>
      <c r="AD680" s="663"/>
      <c r="AE680" s="663"/>
      <c r="AF680" s="664"/>
      <c r="AG680" s="658"/>
      <c r="AH680" s="658"/>
      <c r="AI680" s="658"/>
    </row>
    <row r="681" spans="1:37" s="33" customFormat="1" ht="15" customHeight="1">
      <c r="B681" s="661"/>
      <c r="C681" s="665"/>
      <c r="D681" s="666"/>
      <c r="E681" s="666"/>
      <c r="F681" s="666"/>
      <c r="G681" s="666"/>
      <c r="H681" s="666"/>
      <c r="I681" s="666"/>
      <c r="J681" s="666"/>
      <c r="K681" s="666"/>
      <c r="L681" s="666"/>
      <c r="M681" s="666"/>
      <c r="N681" s="666"/>
      <c r="O681" s="666"/>
      <c r="P681" s="666"/>
      <c r="Q681" s="666"/>
      <c r="R681" s="666"/>
      <c r="S681" s="666"/>
      <c r="T681" s="666"/>
      <c r="U681" s="666"/>
      <c r="V681" s="666"/>
      <c r="W681" s="666"/>
      <c r="X681" s="666"/>
      <c r="Y681" s="666"/>
      <c r="Z681" s="666"/>
      <c r="AA681" s="666"/>
      <c r="AB681" s="666"/>
      <c r="AC681" s="666"/>
      <c r="AD681" s="666"/>
      <c r="AE681" s="666"/>
      <c r="AF681" s="667"/>
      <c r="AG681" s="658"/>
      <c r="AH681" s="658"/>
      <c r="AI681" s="658"/>
    </row>
    <row r="682" spans="1:37" s="33" customFormat="1" ht="15" customHeight="1">
      <c r="B682" s="660" t="s">
        <v>942</v>
      </c>
      <c r="C682" s="662" t="s">
        <v>812</v>
      </c>
      <c r="D682" s="663"/>
      <c r="E682" s="663"/>
      <c r="F682" s="663"/>
      <c r="G682" s="663"/>
      <c r="H682" s="663"/>
      <c r="I682" s="663"/>
      <c r="J682" s="663"/>
      <c r="K682" s="663"/>
      <c r="L682" s="663"/>
      <c r="M682" s="663"/>
      <c r="N682" s="663"/>
      <c r="O682" s="663"/>
      <c r="P682" s="663"/>
      <c r="Q682" s="663"/>
      <c r="R682" s="663"/>
      <c r="S682" s="663"/>
      <c r="T682" s="663"/>
      <c r="U682" s="663"/>
      <c r="V682" s="663"/>
      <c r="W682" s="663"/>
      <c r="X682" s="663"/>
      <c r="Y682" s="663"/>
      <c r="Z682" s="663"/>
      <c r="AA682" s="663"/>
      <c r="AB682" s="663"/>
      <c r="AC682" s="663"/>
      <c r="AD682" s="663"/>
      <c r="AE682" s="663"/>
      <c r="AF682" s="664"/>
      <c r="AG682" s="658"/>
      <c r="AH682" s="658"/>
      <c r="AI682" s="658"/>
    </row>
    <row r="683" spans="1:37" s="33" customFormat="1" ht="15" customHeight="1">
      <c r="B683" s="661"/>
      <c r="C683" s="665"/>
      <c r="D683" s="666"/>
      <c r="E683" s="666"/>
      <c r="F683" s="666"/>
      <c r="G683" s="666"/>
      <c r="H683" s="666"/>
      <c r="I683" s="666"/>
      <c r="J683" s="666"/>
      <c r="K683" s="666"/>
      <c r="L683" s="666"/>
      <c r="M683" s="666"/>
      <c r="N683" s="666"/>
      <c r="O683" s="666"/>
      <c r="P683" s="666"/>
      <c r="Q683" s="666"/>
      <c r="R683" s="666"/>
      <c r="S683" s="666"/>
      <c r="T683" s="666"/>
      <c r="U683" s="666"/>
      <c r="V683" s="666"/>
      <c r="W683" s="666"/>
      <c r="X683" s="666"/>
      <c r="Y683" s="666"/>
      <c r="Z683" s="666"/>
      <c r="AA683" s="666"/>
      <c r="AB683" s="666"/>
      <c r="AC683" s="666"/>
      <c r="AD683" s="666"/>
      <c r="AE683" s="666"/>
      <c r="AF683" s="667"/>
      <c r="AG683" s="658"/>
      <c r="AH683" s="658"/>
      <c r="AI683" s="658"/>
    </row>
    <row r="684" spans="1:37" s="33" customFormat="1" ht="15" customHeight="1">
      <c r="B684" s="660" t="s">
        <v>27</v>
      </c>
      <c r="C684" s="662" t="s">
        <v>813</v>
      </c>
      <c r="D684" s="663"/>
      <c r="E684" s="663"/>
      <c r="F684" s="663"/>
      <c r="G684" s="663"/>
      <c r="H684" s="663"/>
      <c r="I684" s="663"/>
      <c r="J684" s="663"/>
      <c r="K684" s="663"/>
      <c r="L684" s="663"/>
      <c r="M684" s="663"/>
      <c r="N684" s="663"/>
      <c r="O684" s="663"/>
      <c r="P684" s="663"/>
      <c r="Q684" s="663"/>
      <c r="R684" s="663"/>
      <c r="S684" s="663"/>
      <c r="T684" s="663"/>
      <c r="U684" s="663"/>
      <c r="V684" s="663"/>
      <c r="W684" s="663"/>
      <c r="X684" s="663"/>
      <c r="Y684" s="663"/>
      <c r="Z684" s="663"/>
      <c r="AA684" s="663"/>
      <c r="AB684" s="663"/>
      <c r="AC684" s="663"/>
      <c r="AD684" s="663"/>
      <c r="AE684" s="663"/>
      <c r="AF684" s="664"/>
      <c r="AG684" s="658"/>
      <c r="AH684" s="658"/>
      <c r="AI684" s="658"/>
    </row>
    <row r="685" spans="1:37" s="33" customFormat="1" ht="15" customHeight="1">
      <c r="B685" s="661"/>
      <c r="C685" s="665"/>
      <c r="D685" s="666"/>
      <c r="E685" s="666"/>
      <c r="F685" s="666"/>
      <c r="G685" s="666"/>
      <c r="H685" s="666"/>
      <c r="I685" s="666"/>
      <c r="J685" s="666"/>
      <c r="K685" s="666"/>
      <c r="L685" s="666"/>
      <c r="M685" s="666"/>
      <c r="N685" s="666"/>
      <c r="O685" s="666"/>
      <c r="P685" s="666"/>
      <c r="Q685" s="666"/>
      <c r="R685" s="666"/>
      <c r="S685" s="666"/>
      <c r="T685" s="666"/>
      <c r="U685" s="666"/>
      <c r="V685" s="666"/>
      <c r="W685" s="666"/>
      <c r="X685" s="666"/>
      <c r="Y685" s="666"/>
      <c r="Z685" s="666"/>
      <c r="AA685" s="666"/>
      <c r="AB685" s="666"/>
      <c r="AC685" s="666"/>
      <c r="AD685" s="666"/>
      <c r="AE685" s="666"/>
      <c r="AF685" s="667"/>
      <c r="AG685" s="658"/>
      <c r="AH685" s="658"/>
      <c r="AI685" s="658"/>
    </row>
    <row r="686" spans="1:37" s="33" customFormat="1" ht="15" customHeight="1">
      <c r="B686" s="660" t="s">
        <v>33</v>
      </c>
      <c r="C686" s="662" t="s">
        <v>814</v>
      </c>
      <c r="D686" s="663"/>
      <c r="E686" s="663"/>
      <c r="F686" s="663"/>
      <c r="G686" s="663"/>
      <c r="H686" s="663"/>
      <c r="I686" s="663"/>
      <c r="J686" s="663"/>
      <c r="K686" s="663"/>
      <c r="L686" s="663"/>
      <c r="M686" s="663"/>
      <c r="N686" s="663"/>
      <c r="O686" s="663"/>
      <c r="P686" s="663"/>
      <c r="Q686" s="663"/>
      <c r="R686" s="663"/>
      <c r="S686" s="663"/>
      <c r="T686" s="663"/>
      <c r="U686" s="663"/>
      <c r="V686" s="663"/>
      <c r="W686" s="663"/>
      <c r="X686" s="663"/>
      <c r="Y686" s="663"/>
      <c r="Z686" s="663"/>
      <c r="AA686" s="663"/>
      <c r="AB686" s="663"/>
      <c r="AC686" s="663"/>
      <c r="AD686" s="663"/>
      <c r="AE686" s="663"/>
      <c r="AF686" s="664"/>
      <c r="AG686" s="658"/>
      <c r="AH686" s="658"/>
      <c r="AI686" s="658"/>
    </row>
    <row r="687" spans="1:37" s="33" customFormat="1" ht="15" customHeight="1">
      <c r="B687" s="702"/>
      <c r="C687" s="1109"/>
      <c r="D687" s="856"/>
      <c r="E687" s="856"/>
      <c r="F687" s="856"/>
      <c r="G687" s="856"/>
      <c r="H687" s="856"/>
      <c r="I687" s="856"/>
      <c r="J687" s="856"/>
      <c r="K687" s="856"/>
      <c r="L687" s="856"/>
      <c r="M687" s="856"/>
      <c r="N687" s="856"/>
      <c r="O687" s="856"/>
      <c r="P687" s="856"/>
      <c r="Q687" s="856"/>
      <c r="R687" s="856"/>
      <c r="S687" s="856"/>
      <c r="T687" s="856"/>
      <c r="U687" s="856"/>
      <c r="V687" s="856"/>
      <c r="W687" s="856"/>
      <c r="X687" s="856"/>
      <c r="Y687" s="856"/>
      <c r="Z687" s="856"/>
      <c r="AA687" s="856"/>
      <c r="AB687" s="856"/>
      <c r="AC687" s="856"/>
      <c r="AD687" s="856"/>
      <c r="AE687" s="856"/>
      <c r="AF687" s="1110"/>
      <c r="AG687" s="658"/>
      <c r="AH687" s="658"/>
      <c r="AI687" s="658"/>
    </row>
    <row r="688" spans="1:37" s="21" customFormat="1" ht="17.100000000000001" customHeight="1">
      <c r="A688" s="172"/>
      <c r="B688" s="103"/>
      <c r="C688" s="148"/>
      <c r="D688" s="148"/>
      <c r="E688" s="148"/>
      <c r="F688" s="148"/>
      <c r="G688" s="148"/>
      <c r="H688" s="148"/>
      <c r="I688" s="148"/>
      <c r="J688" s="148"/>
      <c r="K688" s="148"/>
      <c r="L688" s="148"/>
      <c r="M688" s="148"/>
      <c r="N688" s="148"/>
      <c r="O688" s="148"/>
      <c r="P688" s="148"/>
      <c r="Q688" s="148"/>
      <c r="R688" s="148"/>
      <c r="S688" s="148"/>
      <c r="T688" s="148"/>
      <c r="U688" s="148"/>
      <c r="V688" s="148"/>
      <c r="W688" s="148"/>
      <c r="X688" s="148"/>
      <c r="Y688" s="148"/>
      <c r="Z688" s="148"/>
      <c r="AA688" s="148"/>
      <c r="AB688" s="148"/>
      <c r="AC688" s="148"/>
      <c r="AD688" s="148"/>
      <c r="AE688" s="148"/>
      <c r="AF688" s="148"/>
      <c r="AG688" s="163"/>
      <c r="AH688" s="163"/>
      <c r="AI688" s="163"/>
      <c r="AJ688" s="172"/>
      <c r="AK688" s="172"/>
    </row>
    <row r="689" spans="1:61" s="422" customFormat="1" ht="17.100000000000001" customHeight="1">
      <c r="A689" s="414" t="s">
        <v>1008</v>
      </c>
      <c r="B689" s="163"/>
      <c r="C689" s="164"/>
      <c r="D689" s="164"/>
      <c r="E689" s="164"/>
      <c r="F689" s="164"/>
      <c r="G689" s="164"/>
      <c r="H689" s="164"/>
      <c r="I689" s="164"/>
      <c r="J689" s="164"/>
      <c r="K689" s="164"/>
      <c r="L689" s="421"/>
      <c r="M689" s="421"/>
      <c r="N689" s="421"/>
      <c r="O689" s="421"/>
      <c r="P689" s="421"/>
      <c r="Q689" s="421"/>
      <c r="R689" s="421"/>
      <c r="S689" s="421"/>
      <c r="T689" s="421"/>
      <c r="U689" s="421"/>
      <c r="V689" s="421"/>
      <c r="W689" s="421"/>
      <c r="X689" s="421"/>
      <c r="Y689" s="421"/>
      <c r="Z689" s="421"/>
      <c r="AA689" s="421"/>
      <c r="AB689" s="421"/>
      <c r="AC689" s="421"/>
      <c r="AD689" s="421"/>
      <c r="AE689" s="421"/>
      <c r="AF689" s="421"/>
      <c r="AG689" s="163"/>
      <c r="AH689" s="163"/>
      <c r="AI689" s="163"/>
      <c r="AJ689" s="421"/>
      <c r="AK689" s="421"/>
      <c r="AL689" s="21"/>
      <c r="AM689" s="21"/>
      <c r="AN689" s="21"/>
      <c r="AO689" s="21"/>
      <c r="AP689" s="21"/>
      <c r="AQ689" s="21"/>
      <c r="AR689" s="21"/>
      <c r="AS689" s="21"/>
      <c r="AT689" s="21"/>
      <c r="AU689" s="21"/>
      <c r="AV689" s="21"/>
      <c r="AW689" s="21"/>
      <c r="AX689" s="21"/>
      <c r="AY689" s="21"/>
      <c r="AZ689" s="21"/>
      <c r="BA689" s="21"/>
      <c r="BB689" s="21"/>
      <c r="BC689" s="21"/>
      <c r="BD689" s="21"/>
      <c r="BE689" s="21"/>
      <c r="BF689" s="21"/>
      <c r="BG689" s="21"/>
      <c r="BH689" s="21"/>
      <c r="BI689" s="21"/>
    </row>
    <row r="690" spans="1:61" s="33" customFormat="1" ht="15" customHeight="1">
      <c r="B690" s="660" t="s">
        <v>79</v>
      </c>
      <c r="C690" s="649" t="s">
        <v>823</v>
      </c>
      <c r="D690" s="650"/>
      <c r="E690" s="650"/>
      <c r="F690" s="650"/>
      <c r="G690" s="650"/>
      <c r="H690" s="650"/>
      <c r="I690" s="650"/>
      <c r="J690" s="650"/>
      <c r="K690" s="650"/>
      <c r="L690" s="650"/>
      <c r="M690" s="650"/>
      <c r="N690" s="650"/>
      <c r="O690" s="650"/>
      <c r="P690" s="650"/>
      <c r="Q690" s="650"/>
      <c r="R690" s="650"/>
      <c r="S690" s="650"/>
      <c r="T690" s="650"/>
      <c r="U690" s="650"/>
      <c r="V690" s="650"/>
      <c r="W690" s="650"/>
      <c r="X690" s="650"/>
      <c r="Y690" s="650"/>
      <c r="Z690" s="650"/>
      <c r="AA690" s="650"/>
      <c r="AB690" s="650"/>
      <c r="AC690" s="650"/>
      <c r="AD690" s="650"/>
      <c r="AE690" s="650"/>
      <c r="AF690" s="651"/>
      <c r="AG690" s="658"/>
      <c r="AH690" s="658"/>
      <c r="AI690" s="658"/>
    </row>
    <row r="691" spans="1:61" s="33" customFormat="1" ht="15" customHeight="1">
      <c r="B691" s="661"/>
      <c r="C691" s="652"/>
      <c r="D691" s="653"/>
      <c r="E691" s="653"/>
      <c r="F691" s="653"/>
      <c r="G691" s="653"/>
      <c r="H691" s="653"/>
      <c r="I691" s="653"/>
      <c r="J691" s="653"/>
      <c r="K691" s="653"/>
      <c r="L691" s="653"/>
      <c r="M691" s="653"/>
      <c r="N691" s="653"/>
      <c r="O691" s="653"/>
      <c r="P691" s="653"/>
      <c r="Q691" s="653"/>
      <c r="R691" s="653"/>
      <c r="S691" s="653"/>
      <c r="T691" s="653"/>
      <c r="U691" s="653"/>
      <c r="V691" s="653"/>
      <c r="W691" s="653"/>
      <c r="X691" s="653"/>
      <c r="Y691" s="653"/>
      <c r="Z691" s="653"/>
      <c r="AA691" s="653"/>
      <c r="AB691" s="653"/>
      <c r="AC691" s="653"/>
      <c r="AD691" s="653"/>
      <c r="AE691" s="653"/>
      <c r="AF691" s="654"/>
      <c r="AG691" s="658"/>
      <c r="AH691" s="658"/>
      <c r="AI691" s="658"/>
    </row>
    <row r="692" spans="1:61" s="33" customFormat="1" ht="15" customHeight="1">
      <c r="B692" s="661"/>
      <c r="C692" s="655"/>
      <c r="D692" s="656"/>
      <c r="E692" s="656"/>
      <c r="F692" s="656"/>
      <c r="G692" s="656"/>
      <c r="H692" s="656"/>
      <c r="I692" s="656"/>
      <c r="J692" s="656"/>
      <c r="K692" s="656"/>
      <c r="L692" s="656"/>
      <c r="M692" s="656"/>
      <c r="N692" s="656"/>
      <c r="O692" s="656"/>
      <c r="P692" s="656"/>
      <c r="Q692" s="656"/>
      <c r="R692" s="656"/>
      <c r="S692" s="656"/>
      <c r="T692" s="656"/>
      <c r="U692" s="656"/>
      <c r="V692" s="656"/>
      <c r="W692" s="656"/>
      <c r="X692" s="656"/>
      <c r="Y692" s="656"/>
      <c r="Z692" s="656"/>
      <c r="AA692" s="656"/>
      <c r="AB692" s="656"/>
      <c r="AC692" s="656"/>
      <c r="AD692" s="656"/>
      <c r="AE692" s="656"/>
      <c r="AF692" s="657"/>
      <c r="AG692" s="658"/>
      <c r="AH692" s="658"/>
      <c r="AI692" s="658"/>
    </row>
    <row r="693" spans="1:61" s="33" customFormat="1" ht="15" customHeight="1">
      <c r="B693" s="660" t="s">
        <v>71</v>
      </c>
      <c r="C693" s="693" t="s">
        <v>824</v>
      </c>
      <c r="D693" s="694"/>
      <c r="E693" s="694"/>
      <c r="F693" s="694"/>
      <c r="G693" s="694"/>
      <c r="H693" s="694"/>
      <c r="I693" s="694"/>
      <c r="J693" s="694"/>
      <c r="K693" s="694"/>
      <c r="L693" s="694"/>
      <c r="M693" s="694"/>
      <c r="N693" s="694"/>
      <c r="O693" s="694"/>
      <c r="P693" s="694"/>
      <c r="Q693" s="694"/>
      <c r="R693" s="694"/>
      <c r="S693" s="694"/>
      <c r="T693" s="694"/>
      <c r="U693" s="694"/>
      <c r="V693" s="694"/>
      <c r="W693" s="694"/>
      <c r="X693" s="694"/>
      <c r="Y693" s="694"/>
      <c r="Z693" s="694"/>
      <c r="AA693" s="694"/>
      <c r="AB693" s="694"/>
      <c r="AC693" s="694"/>
      <c r="AD693" s="694"/>
      <c r="AE693" s="694"/>
      <c r="AF693" s="695"/>
      <c r="AG693" s="658"/>
      <c r="AH693" s="658"/>
      <c r="AI693" s="658"/>
    </row>
    <row r="694" spans="1:61" s="33" customFormat="1" ht="15" customHeight="1">
      <c r="B694" s="661"/>
      <c r="C694" s="696"/>
      <c r="D694" s="697"/>
      <c r="E694" s="697"/>
      <c r="F694" s="697"/>
      <c r="G694" s="697"/>
      <c r="H694" s="697"/>
      <c r="I694" s="697"/>
      <c r="J694" s="697"/>
      <c r="K694" s="697"/>
      <c r="L694" s="697"/>
      <c r="M694" s="697"/>
      <c r="N694" s="697"/>
      <c r="O694" s="697"/>
      <c r="P694" s="697"/>
      <c r="Q694" s="697"/>
      <c r="R694" s="697"/>
      <c r="S694" s="697"/>
      <c r="T694" s="697"/>
      <c r="U694" s="697"/>
      <c r="V694" s="697"/>
      <c r="W694" s="697"/>
      <c r="X694" s="697"/>
      <c r="Y694" s="697"/>
      <c r="Z694" s="697"/>
      <c r="AA694" s="697"/>
      <c r="AB694" s="697"/>
      <c r="AC694" s="697"/>
      <c r="AD694" s="697"/>
      <c r="AE694" s="697"/>
      <c r="AF694" s="698"/>
      <c r="AG694" s="658"/>
      <c r="AH694" s="658"/>
      <c r="AI694" s="658"/>
    </row>
    <row r="695" spans="1:61" s="33" customFormat="1" ht="15" customHeight="1">
      <c r="B695" s="661"/>
      <c r="C695" s="696"/>
      <c r="D695" s="697"/>
      <c r="E695" s="697"/>
      <c r="F695" s="697"/>
      <c r="G695" s="697"/>
      <c r="H695" s="697"/>
      <c r="I695" s="697"/>
      <c r="J695" s="697"/>
      <c r="K695" s="697"/>
      <c r="L695" s="697"/>
      <c r="M695" s="697"/>
      <c r="N695" s="697"/>
      <c r="O695" s="697"/>
      <c r="P695" s="697"/>
      <c r="Q695" s="697"/>
      <c r="R695" s="697"/>
      <c r="S695" s="697"/>
      <c r="T695" s="697"/>
      <c r="U695" s="697"/>
      <c r="V695" s="697"/>
      <c r="W695" s="697"/>
      <c r="X695" s="697"/>
      <c r="Y695" s="697"/>
      <c r="Z695" s="697"/>
      <c r="AA695" s="697"/>
      <c r="AB695" s="697"/>
      <c r="AC695" s="697"/>
      <c r="AD695" s="697"/>
      <c r="AE695" s="697"/>
      <c r="AF695" s="698"/>
      <c r="AG695" s="658"/>
      <c r="AH695" s="658"/>
      <c r="AI695" s="658"/>
    </row>
    <row r="696" spans="1:61" s="33" customFormat="1" ht="15" customHeight="1">
      <c r="B696" s="661"/>
      <c r="C696" s="696"/>
      <c r="D696" s="697"/>
      <c r="E696" s="697"/>
      <c r="F696" s="697"/>
      <c r="G696" s="697"/>
      <c r="H696" s="697"/>
      <c r="I696" s="697"/>
      <c r="J696" s="697"/>
      <c r="K696" s="697"/>
      <c r="L696" s="697"/>
      <c r="M696" s="697"/>
      <c r="N696" s="697"/>
      <c r="O696" s="697"/>
      <c r="P696" s="697"/>
      <c r="Q696" s="697"/>
      <c r="R696" s="697"/>
      <c r="S696" s="697"/>
      <c r="T696" s="697"/>
      <c r="U696" s="697"/>
      <c r="V696" s="697"/>
      <c r="W696" s="697"/>
      <c r="X696" s="697"/>
      <c r="Y696" s="697"/>
      <c r="Z696" s="697"/>
      <c r="AA696" s="697"/>
      <c r="AB696" s="697"/>
      <c r="AC696" s="697"/>
      <c r="AD696" s="697"/>
      <c r="AE696" s="697"/>
      <c r="AF696" s="698"/>
      <c r="AG696" s="658"/>
      <c r="AH696" s="658"/>
      <c r="AI696" s="658"/>
    </row>
    <row r="697" spans="1:61" s="33" customFormat="1" ht="15" customHeight="1">
      <c r="B697" s="661"/>
      <c r="C697" s="699"/>
      <c r="D697" s="700"/>
      <c r="E697" s="700"/>
      <c r="F697" s="700"/>
      <c r="G697" s="700"/>
      <c r="H697" s="700"/>
      <c r="I697" s="700"/>
      <c r="J697" s="700"/>
      <c r="K697" s="700"/>
      <c r="L697" s="700"/>
      <c r="M697" s="700"/>
      <c r="N697" s="700"/>
      <c r="O697" s="700"/>
      <c r="P697" s="700"/>
      <c r="Q697" s="700"/>
      <c r="R697" s="700"/>
      <c r="S697" s="700"/>
      <c r="T697" s="700"/>
      <c r="U697" s="700"/>
      <c r="V697" s="700"/>
      <c r="W697" s="700"/>
      <c r="X697" s="700"/>
      <c r="Y697" s="700"/>
      <c r="Z697" s="700"/>
      <c r="AA697" s="700"/>
      <c r="AB697" s="700"/>
      <c r="AC697" s="700"/>
      <c r="AD697" s="700"/>
      <c r="AE697" s="700"/>
      <c r="AF697" s="701"/>
      <c r="AG697" s="658"/>
      <c r="AH697" s="658"/>
      <c r="AI697" s="658"/>
    </row>
    <row r="698" spans="1:61" s="33" customFormat="1" ht="15" customHeight="1">
      <c r="B698" s="660" t="s">
        <v>74</v>
      </c>
      <c r="C698" s="649" t="s">
        <v>825</v>
      </c>
      <c r="D698" s="650"/>
      <c r="E698" s="650"/>
      <c r="F698" s="650"/>
      <c r="G698" s="650"/>
      <c r="H698" s="650"/>
      <c r="I698" s="650"/>
      <c r="J698" s="650"/>
      <c r="K698" s="650"/>
      <c r="L698" s="650"/>
      <c r="M698" s="650"/>
      <c r="N698" s="650"/>
      <c r="O698" s="650"/>
      <c r="P698" s="650"/>
      <c r="Q698" s="650"/>
      <c r="R698" s="650"/>
      <c r="S698" s="650"/>
      <c r="T698" s="650"/>
      <c r="U698" s="650"/>
      <c r="V698" s="650"/>
      <c r="W698" s="650"/>
      <c r="X698" s="650"/>
      <c r="Y698" s="650"/>
      <c r="Z698" s="650"/>
      <c r="AA698" s="650"/>
      <c r="AB698" s="650"/>
      <c r="AC698" s="650"/>
      <c r="AD698" s="650"/>
      <c r="AE698" s="650"/>
      <c r="AF698" s="651"/>
      <c r="AG698" s="658"/>
      <c r="AH698" s="658"/>
      <c r="AI698" s="658"/>
    </row>
    <row r="699" spans="1:61" s="33" customFormat="1" ht="15" customHeight="1">
      <c r="B699" s="661"/>
      <c r="C699" s="655"/>
      <c r="D699" s="656"/>
      <c r="E699" s="656"/>
      <c r="F699" s="656"/>
      <c r="G699" s="656"/>
      <c r="H699" s="656"/>
      <c r="I699" s="656"/>
      <c r="J699" s="656"/>
      <c r="K699" s="656"/>
      <c r="L699" s="656"/>
      <c r="M699" s="656"/>
      <c r="N699" s="656"/>
      <c r="O699" s="656"/>
      <c r="P699" s="656"/>
      <c r="Q699" s="656"/>
      <c r="R699" s="656"/>
      <c r="S699" s="656"/>
      <c r="T699" s="656"/>
      <c r="U699" s="656"/>
      <c r="V699" s="656"/>
      <c r="W699" s="656"/>
      <c r="X699" s="656"/>
      <c r="Y699" s="656"/>
      <c r="Z699" s="656"/>
      <c r="AA699" s="656"/>
      <c r="AB699" s="656"/>
      <c r="AC699" s="656"/>
      <c r="AD699" s="656"/>
      <c r="AE699" s="656"/>
      <c r="AF699" s="657"/>
      <c r="AG699" s="658"/>
      <c r="AH699" s="658"/>
      <c r="AI699" s="658"/>
    </row>
    <row r="700" spans="1:61" s="33" customFormat="1" ht="15" customHeight="1">
      <c r="B700" s="659" t="s">
        <v>76</v>
      </c>
      <c r="C700" s="649" t="s">
        <v>826</v>
      </c>
      <c r="D700" s="650"/>
      <c r="E700" s="650"/>
      <c r="F700" s="650"/>
      <c r="G700" s="650"/>
      <c r="H700" s="650"/>
      <c r="I700" s="650"/>
      <c r="J700" s="650"/>
      <c r="K700" s="650"/>
      <c r="L700" s="650"/>
      <c r="M700" s="650"/>
      <c r="N700" s="650"/>
      <c r="O700" s="650"/>
      <c r="P700" s="650"/>
      <c r="Q700" s="650"/>
      <c r="R700" s="650"/>
      <c r="S700" s="650"/>
      <c r="T700" s="650"/>
      <c r="U700" s="650"/>
      <c r="V700" s="650"/>
      <c r="W700" s="650"/>
      <c r="X700" s="650"/>
      <c r="Y700" s="650"/>
      <c r="Z700" s="650"/>
      <c r="AA700" s="650"/>
      <c r="AB700" s="650"/>
      <c r="AC700" s="650"/>
      <c r="AD700" s="650"/>
      <c r="AE700" s="650"/>
      <c r="AF700" s="651"/>
      <c r="AG700" s="658"/>
      <c r="AH700" s="658"/>
      <c r="AI700" s="658"/>
    </row>
    <row r="701" spans="1:61" s="33" customFormat="1" ht="15" customHeight="1">
      <c r="B701" s="659"/>
      <c r="C701" s="652"/>
      <c r="D701" s="653"/>
      <c r="E701" s="653"/>
      <c r="F701" s="653"/>
      <c r="G701" s="653"/>
      <c r="H701" s="653"/>
      <c r="I701" s="653"/>
      <c r="J701" s="653"/>
      <c r="K701" s="653"/>
      <c r="L701" s="653"/>
      <c r="M701" s="653"/>
      <c r="N701" s="653"/>
      <c r="O701" s="653"/>
      <c r="P701" s="653"/>
      <c r="Q701" s="653"/>
      <c r="R701" s="653"/>
      <c r="S701" s="653"/>
      <c r="T701" s="653"/>
      <c r="U701" s="653"/>
      <c r="V701" s="653"/>
      <c r="W701" s="653"/>
      <c r="X701" s="653"/>
      <c r="Y701" s="653"/>
      <c r="Z701" s="653"/>
      <c r="AA701" s="653"/>
      <c r="AB701" s="653"/>
      <c r="AC701" s="653"/>
      <c r="AD701" s="653"/>
      <c r="AE701" s="653"/>
      <c r="AF701" s="654"/>
      <c r="AG701" s="658"/>
      <c r="AH701" s="658"/>
      <c r="AI701" s="658"/>
    </row>
    <row r="702" spans="1:61" s="33" customFormat="1" ht="15" customHeight="1">
      <c r="B702" s="659"/>
      <c r="C702" s="652"/>
      <c r="D702" s="653"/>
      <c r="E702" s="653"/>
      <c r="F702" s="653"/>
      <c r="G702" s="653"/>
      <c r="H702" s="653"/>
      <c r="I702" s="653"/>
      <c r="J702" s="653"/>
      <c r="K702" s="653"/>
      <c r="L702" s="653"/>
      <c r="M702" s="653"/>
      <c r="N702" s="653"/>
      <c r="O702" s="653"/>
      <c r="P702" s="653"/>
      <c r="Q702" s="653"/>
      <c r="R702" s="653"/>
      <c r="S702" s="653"/>
      <c r="T702" s="653"/>
      <c r="U702" s="653"/>
      <c r="V702" s="653"/>
      <c r="W702" s="653"/>
      <c r="X702" s="653"/>
      <c r="Y702" s="653"/>
      <c r="Z702" s="653"/>
      <c r="AA702" s="653"/>
      <c r="AB702" s="653"/>
      <c r="AC702" s="653"/>
      <c r="AD702" s="653"/>
      <c r="AE702" s="653"/>
      <c r="AF702" s="654"/>
      <c r="AG702" s="658"/>
      <c r="AH702" s="658"/>
      <c r="AI702" s="658"/>
    </row>
    <row r="703" spans="1:61" s="33" customFormat="1" ht="15" customHeight="1">
      <c r="B703" s="659"/>
      <c r="C703" s="652"/>
      <c r="D703" s="653"/>
      <c r="E703" s="653"/>
      <c r="F703" s="653"/>
      <c r="G703" s="653"/>
      <c r="H703" s="653"/>
      <c r="I703" s="653"/>
      <c r="J703" s="653"/>
      <c r="K703" s="653"/>
      <c r="L703" s="653"/>
      <c r="M703" s="653"/>
      <c r="N703" s="653"/>
      <c r="O703" s="653"/>
      <c r="P703" s="653"/>
      <c r="Q703" s="653"/>
      <c r="R703" s="653"/>
      <c r="S703" s="653"/>
      <c r="T703" s="653"/>
      <c r="U703" s="653"/>
      <c r="V703" s="653"/>
      <c r="W703" s="653"/>
      <c r="X703" s="653"/>
      <c r="Y703" s="653"/>
      <c r="Z703" s="653"/>
      <c r="AA703" s="653"/>
      <c r="AB703" s="653"/>
      <c r="AC703" s="653"/>
      <c r="AD703" s="653"/>
      <c r="AE703" s="653"/>
      <c r="AF703" s="654"/>
      <c r="AG703" s="658"/>
      <c r="AH703" s="658"/>
      <c r="AI703" s="658"/>
    </row>
    <row r="704" spans="1:61" s="33" customFormat="1" ht="15" customHeight="1">
      <c r="B704" s="659"/>
      <c r="C704" s="652"/>
      <c r="D704" s="653"/>
      <c r="E704" s="653"/>
      <c r="F704" s="653"/>
      <c r="G704" s="653"/>
      <c r="H704" s="653"/>
      <c r="I704" s="653"/>
      <c r="J704" s="653"/>
      <c r="K704" s="653"/>
      <c r="L704" s="653"/>
      <c r="M704" s="653"/>
      <c r="N704" s="653"/>
      <c r="O704" s="653"/>
      <c r="P704" s="653"/>
      <c r="Q704" s="653"/>
      <c r="R704" s="653"/>
      <c r="S704" s="653"/>
      <c r="T704" s="653"/>
      <c r="U704" s="653"/>
      <c r="V704" s="653"/>
      <c r="W704" s="653"/>
      <c r="X704" s="653"/>
      <c r="Y704" s="653"/>
      <c r="Z704" s="653"/>
      <c r="AA704" s="653"/>
      <c r="AB704" s="653"/>
      <c r="AC704" s="653"/>
      <c r="AD704" s="653"/>
      <c r="AE704" s="653"/>
      <c r="AF704" s="654"/>
      <c r="AG704" s="658"/>
      <c r="AH704" s="658"/>
      <c r="AI704" s="658"/>
    </row>
    <row r="705" spans="1:61" s="33" customFormat="1" ht="15" customHeight="1">
      <c r="B705" s="659"/>
      <c r="C705" s="655"/>
      <c r="D705" s="656"/>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656"/>
      <c r="AD705" s="656"/>
      <c r="AE705" s="656"/>
      <c r="AF705" s="657"/>
      <c r="AG705" s="658"/>
      <c r="AH705" s="658"/>
      <c r="AI705" s="658"/>
    </row>
    <row r="706" spans="1:61" s="33" customFormat="1" ht="15" customHeight="1">
      <c r="B706" s="660" t="s">
        <v>830</v>
      </c>
      <c r="C706" s="649" t="s">
        <v>827</v>
      </c>
      <c r="D706" s="650"/>
      <c r="E706" s="650"/>
      <c r="F706" s="650"/>
      <c r="G706" s="650"/>
      <c r="H706" s="650"/>
      <c r="I706" s="650"/>
      <c r="J706" s="650"/>
      <c r="K706" s="650"/>
      <c r="L706" s="650"/>
      <c r="M706" s="650"/>
      <c r="N706" s="650"/>
      <c r="O706" s="650"/>
      <c r="P706" s="650"/>
      <c r="Q706" s="650"/>
      <c r="R706" s="650"/>
      <c r="S706" s="650"/>
      <c r="T706" s="650"/>
      <c r="U706" s="650"/>
      <c r="V706" s="650"/>
      <c r="W706" s="650"/>
      <c r="X706" s="650"/>
      <c r="Y706" s="650"/>
      <c r="Z706" s="650"/>
      <c r="AA706" s="650"/>
      <c r="AB706" s="650"/>
      <c r="AC706" s="650"/>
      <c r="AD706" s="650"/>
      <c r="AE706" s="650"/>
      <c r="AF706" s="651"/>
      <c r="AG706" s="658"/>
      <c r="AH706" s="658"/>
      <c r="AI706" s="658"/>
    </row>
    <row r="707" spans="1:61" s="33" customFormat="1" ht="15" customHeight="1">
      <c r="B707" s="661"/>
      <c r="C707" s="652"/>
      <c r="D707" s="653"/>
      <c r="E707" s="653"/>
      <c r="F707" s="653"/>
      <c r="G707" s="653"/>
      <c r="H707" s="653"/>
      <c r="I707" s="653"/>
      <c r="J707" s="653"/>
      <c r="K707" s="653"/>
      <c r="L707" s="653"/>
      <c r="M707" s="653"/>
      <c r="N707" s="653"/>
      <c r="O707" s="653"/>
      <c r="P707" s="653"/>
      <c r="Q707" s="653"/>
      <c r="R707" s="653"/>
      <c r="S707" s="653"/>
      <c r="T707" s="653"/>
      <c r="U707" s="653"/>
      <c r="V707" s="653"/>
      <c r="W707" s="653"/>
      <c r="X707" s="653"/>
      <c r="Y707" s="653"/>
      <c r="Z707" s="653"/>
      <c r="AA707" s="653"/>
      <c r="AB707" s="653"/>
      <c r="AC707" s="653"/>
      <c r="AD707" s="653"/>
      <c r="AE707" s="653"/>
      <c r="AF707" s="654"/>
      <c r="AG707" s="658"/>
      <c r="AH707" s="658"/>
      <c r="AI707" s="658"/>
    </row>
    <row r="708" spans="1:61" s="33" customFormat="1" ht="15" customHeight="1">
      <c r="B708" s="661"/>
      <c r="C708" s="655"/>
      <c r="D708" s="656"/>
      <c r="E708" s="656"/>
      <c r="F708" s="656"/>
      <c r="G708" s="656"/>
      <c r="H708" s="656"/>
      <c r="I708" s="656"/>
      <c r="J708" s="656"/>
      <c r="K708" s="656"/>
      <c r="L708" s="656"/>
      <c r="M708" s="656"/>
      <c r="N708" s="656"/>
      <c r="O708" s="656"/>
      <c r="P708" s="656"/>
      <c r="Q708" s="656"/>
      <c r="R708" s="656"/>
      <c r="S708" s="656"/>
      <c r="T708" s="656"/>
      <c r="U708" s="656"/>
      <c r="V708" s="656"/>
      <c r="W708" s="656"/>
      <c r="X708" s="656"/>
      <c r="Y708" s="656"/>
      <c r="Z708" s="656"/>
      <c r="AA708" s="656"/>
      <c r="AB708" s="656"/>
      <c r="AC708" s="656"/>
      <c r="AD708" s="656"/>
      <c r="AE708" s="656"/>
      <c r="AF708" s="657"/>
      <c r="AG708" s="658"/>
      <c r="AH708" s="658"/>
      <c r="AI708" s="658"/>
    </row>
    <row r="709" spans="1:61" s="33" customFormat="1" ht="15" customHeight="1">
      <c r="B709" s="660" t="s">
        <v>27</v>
      </c>
      <c r="C709" s="649" t="s">
        <v>828</v>
      </c>
      <c r="D709" s="650"/>
      <c r="E709" s="650"/>
      <c r="F709" s="650"/>
      <c r="G709" s="650"/>
      <c r="H709" s="650"/>
      <c r="I709" s="650"/>
      <c r="J709" s="650"/>
      <c r="K709" s="650"/>
      <c r="L709" s="650"/>
      <c r="M709" s="650"/>
      <c r="N709" s="650"/>
      <c r="O709" s="650"/>
      <c r="P709" s="650"/>
      <c r="Q709" s="650"/>
      <c r="R709" s="650"/>
      <c r="S709" s="650"/>
      <c r="T709" s="650"/>
      <c r="U709" s="650"/>
      <c r="V709" s="650"/>
      <c r="W709" s="650"/>
      <c r="X709" s="650"/>
      <c r="Y709" s="650"/>
      <c r="Z709" s="650"/>
      <c r="AA709" s="650"/>
      <c r="AB709" s="650"/>
      <c r="AC709" s="650"/>
      <c r="AD709" s="650"/>
      <c r="AE709" s="650"/>
      <c r="AF709" s="651"/>
      <c r="AG709" s="658"/>
      <c r="AH709" s="658"/>
      <c r="AI709" s="658"/>
    </row>
    <row r="710" spans="1:61" s="33" customFormat="1" ht="15" customHeight="1">
      <c r="B710" s="661"/>
      <c r="C710" s="652"/>
      <c r="D710" s="653"/>
      <c r="E710" s="653"/>
      <c r="F710" s="653"/>
      <c r="G710" s="653"/>
      <c r="H710" s="653"/>
      <c r="I710" s="653"/>
      <c r="J710" s="653"/>
      <c r="K710" s="653"/>
      <c r="L710" s="653"/>
      <c r="M710" s="653"/>
      <c r="N710" s="653"/>
      <c r="O710" s="653"/>
      <c r="P710" s="653"/>
      <c r="Q710" s="653"/>
      <c r="R710" s="653"/>
      <c r="S710" s="653"/>
      <c r="T710" s="653"/>
      <c r="U710" s="653"/>
      <c r="V710" s="653"/>
      <c r="W710" s="653"/>
      <c r="X710" s="653"/>
      <c r="Y710" s="653"/>
      <c r="Z710" s="653"/>
      <c r="AA710" s="653"/>
      <c r="AB710" s="653"/>
      <c r="AC710" s="653"/>
      <c r="AD710" s="653"/>
      <c r="AE710" s="653"/>
      <c r="AF710" s="654"/>
      <c r="AG710" s="658"/>
      <c r="AH710" s="658"/>
      <c r="AI710" s="658"/>
    </row>
    <row r="711" spans="1:61" s="33" customFormat="1" ht="15" customHeight="1">
      <c r="B711" s="702"/>
      <c r="C711" s="655"/>
      <c r="D711" s="656"/>
      <c r="E711" s="656"/>
      <c r="F711" s="656"/>
      <c r="G711" s="656"/>
      <c r="H711" s="656"/>
      <c r="I711" s="656"/>
      <c r="J711" s="656"/>
      <c r="K711" s="656"/>
      <c r="L711" s="656"/>
      <c r="M711" s="656"/>
      <c r="N711" s="656"/>
      <c r="O711" s="656"/>
      <c r="P711" s="656"/>
      <c r="Q711" s="656"/>
      <c r="R711" s="656"/>
      <c r="S711" s="656"/>
      <c r="T711" s="656"/>
      <c r="U711" s="656"/>
      <c r="V711" s="656"/>
      <c r="W711" s="656"/>
      <c r="X711" s="656"/>
      <c r="Y711" s="656"/>
      <c r="Z711" s="656"/>
      <c r="AA711" s="656"/>
      <c r="AB711" s="656"/>
      <c r="AC711" s="656"/>
      <c r="AD711" s="656"/>
      <c r="AE711" s="656"/>
      <c r="AF711" s="657"/>
      <c r="AG711" s="658"/>
      <c r="AH711" s="658"/>
      <c r="AI711" s="658"/>
    </row>
    <row r="712" spans="1:61" s="33" customFormat="1" ht="15" customHeight="1">
      <c r="B712" s="660" t="s">
        <v>33</v>
      </c>
      <c r="C712" s="649" t="s">
        <v>829</v>
      </c>
      <c r="D712" s="650"/>
      <c r="E712" s="650"/>
      <c r="F712" s="650"/>
      <c r="G712" s="650"/>
      <c r="H712" s="650"/>
      <c r="I712" s="650"/>
      <c r="J712" s="650"/>
      <c r="K712" s="650"/>
      <c r="L712" s="650"/>
      <c r="M712" s="650"/>
      <c r="N712" s="650"/>
      <c r="O712" s="650"/>
      <c r="P712" s="650"/>
      <c r="Q712" s="650"/>
      <c r="R712" s="650"/>
      <c r="S712" s="650"/>
      <c r="T712" s="650"/>
      <c r="U712" s="650"/>
      <c r="V712" s="650"/>
      <c r="W712" s="650"/>
      <c r="X712" s="650"/>
      <c r="Y712" s="650"/>
      <c r="Z712" s="650"/>
      <c r="AA712" s="650"/>
      <c r="AB712" s="650"/>
      <c r="AC712" s="650"/>
      <c r="AD712" s="650"/>
      <c r="AE712" s="650"/>
      <c r="AF712" s="651"/>
      <c r="AG712" s="658"/>
      <c r="AH712" s="658"/>
      <c r="AI712" s="658"/>
    </row>
    <row r="713" spans="1:61" s="33" customFormat="1" ht="15" customHeight="1">
      <c r="B713" s="702"/>
      <c r="C713" s="655"/>
      <c r="D713" s="656"/>
      <c r="E713" s="656"/>
      <c r="F713" s="656"/>
      <c r="G713" s="656"/>
      <c r="H713" s="656"/>
      <c r="I713" s="656"/>
      <c r="J713" s="656"/>
      <c r="K713" s="656"/>
      <c r="L713" s="656"/>
      <c r="M713" s="656"/>
      <c r="N713" s="656"/>
      <c r="O713" s="656"/>
      <c r="P713" s="656"/>
      <c r="Q713" s="656"/>
      <c r="R713" s="656"/>
      <c r="S713" s="656"/>
      <c r="T713" s="656"/>
      <c r="U713" s="656"/>
      <c r="V713" s="656"/>
      <c r="W713" s="656"/>
      <c r="X713" s="656"/>
      <c r="Y713" s="656"/>
      <c r="Z713" s="656"/>
      <c r="AA713" s="656"/>
      <c r="AB713" s="656"/>
      <c r="AC713" s="656"/>
      <c r="AD713" s="656"/>
      <c r="AE713" s="656"/>
      <c r="AF713" s="657"/>
      <c r="AG713" s="658"/>
      <c r="AH713" s="658"/>
      <c r="AI713" s="658"/>
    </row>
    <row r="714" spans="1:61" s="21" customFormat="1" ht="13.5" customHeight="1">
      <c r="A714" s="172"/>
      <c r="B714" s="103"/>
      <c r="C714" s="148"/>
      <c r="D714" s="148"/>
      <c r="E714" s="148"/>
      <c r="F714" s="148"/>
      <c r="G714" s="148"/>
      <c r="H714" s="148"/>
      <c r="I714" s="148"/>
      <c r="J714" s="148"/>
      <c r="K714" s="148"/>
      <c r="L714" s="148"/>
      <c r="M714" s="148"/>
      <c r="N714" s="148"/>
      <c r="O714" s="148"/>
      <c r="P714" s="148"/>
      <c r="Q714" s="148"/>
      <c r="R714" s="148"/>
      <c r="S714" s="148"/>
      <c r="T714" s="148"/>
      <c r="U714" s="148"/>
      <c r="V714" s="148"/>
      <c r="W714" s="148"/>
      <c r="X714" s="148"/>
      <c r="Y714" s="148"/>
      <c r="Z714" s="148"/>
      <c r="AA714" s="148"/>
      <c r="AB714" s="148"/>
      <c r="AC714" s="148"/>
      <c r="AD714" s="148"/>
      <c r="AE714" s="148"/>
      <c r="AF714" s="148"/>
      <c r="AG714" s="163"/>
      <c r="AH714" s="163"/>
      <c r="AI714" s="163"/>
      <c r="AJ714" s="172"/>
      <c r="AK714" s="172"/>
      <c r="AL714" s="33"/>
      <c r="AM714" s="33"/>
      <c r="AN714" s="33"/>
      <c r="AO714" s="33"/>
      <c r="AP714" s="33"/>
      <c r="AQ714" s="33"/>
      <c r="AR714" s="33"/>
      <c r="AS714" s="33"/>
      <c r="AT714" s="33"/>
      <c r="AU714" s="33"/>
      <c r="AV714" s="33"/>
      <c r="AW714" s="33"/>
      <c r="AX714" s="33"/>
      <c r="AY714" s="33"/>
      <c r="AZ714" s="33"/>
      <c r="BA714" s="33"/>
      <c r="BB714" s="33"/>
      <c r="BC714" s="33"/>
      <c r="BD714" s="33"/>
      <c r="BE714" s="33"/>
      <c r="BF714" s="33"/>
      <c r="BG714" s="33"/>
      <c r="BH714" s="33"/>
      <c r="BI714" s="33"/>
    </row>
    <row r="715" spans="1:61" s="422" customFormat="1" ht="17.100000000000001" customHeight="1">
      <c r="A715" s="414" t="s">
        <v>1499</v>
      </c>
      <c r="B715" s="163"/>
      <c r="C715" s="164"/>
      <c r="D715" s="164"/>
      <c r="E715" s="164"/>
      <c r="F715" s="164"/>
      <c r="G715" s="164"/>
      <c r="H715" s="164"/>
      <c r="I715" s="164"/>
      <c r="J715" s="164"/>
      <c r="K715" s="164"/>
      <c r="L715" s="421"/>
      <c r="M715" s="421"/>
      <c r="N715" s="421"/>
      <c r="O715" s="421"/>
      <c r="P715" s="421"/>
      <c r="Q715" s="421"/>
      <c r="R715" s="421"/>
      <c r="S715" s="421"/>
      <c r="T715" s="421"/>
      <c r="U715" s="421"/>
      <c r="V715" s="421"/>
      <c r="W715" s="421"/>
      <c r="X715" s="421"/>
      <c r="Y715" s="421"/>
      <c r="Z715" s="421"/>
      <c r="AA715" s="421"/>
      <c r="AB715" s="421"/>
      <c r="AC715" s="421"/>
      <c r="AD715" s="421"/>
      <c r="AE715" s="421"/>
      <c r="AF715" s="421"/>
      <c r="AG715" s="163"/>
      <c r="AH715" s="163"/>
      <c r="AI715" s="163"/>
      <c r="AJ715" s="421"/>
      <c r="AK715" s="421"/>
      <c r="AL715" s="33"/>
      <c r="AM715" s="33"/>
      <c r="AN715" s="33"/>
      <c r="AO715" s="33"/>
      <c r="AP715" s="33"/>
      <c r="AQ715" s="33"/>
      <c r="AR715" s="33"/>
      <c r="AS715" s="33"/>
      <c r="AT715" s="33"/>
      <c r="AU715" s="33"/>
      <c r="AV715" s="33"/>
      <c r="AW715" s="33"/>
      <c r="AX715" s="33"/>
      <c r="AY715" s="33"/>
      <c r="AZ715" s="33"/>
      <c r="BA715" s="33"/>
      <c r="BB715" s="33"/>
      <c r="BC715" s="33"/>
      <c r="BD715" s="33"/>
      <c r="BE715" s="33"/>
      <c r="BF715" s="33"/>
      <c r="BG715" s="33"/>
      <c r="BH715" s="33"/>
      <c r="BI715" s="33"/>
    </row>
    <row r="716" spans="1:61" s="33" customFormat="1" ht="39.950000000000003" customHeight="1">
      <c r="A716" s="198"/>
      <c r="B716" s="424" t="s">
        <v>1500</v>
      </c>
      <c r="C716" s="607" t="s">
        <v>1507</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8"/>
      <c r="AD716" s="608"/>
      <c r="AE716" s="608"/>
      <c r="AF716" s="609"/>
      <c r="AG716" s="604"/>
      <c r="AH716" s="605"/>
      <c r="AI716" s="606"/>
      <c r="AJ716" s="198"/>
      <c r="AK716" s="198"/>
      <c r="AL716" s="21"/>
      <c r="AM716" s="21"/>
      <c r="AN716" s="21"/>
      <c r="AO716" s="21"/>
      <c r="AP716" s="21"/>
      <c r="AQ716" s="21"/>
      <c r="AR716" s="21"/>
      <c r="AS716" s="21"/>
      <c r="AT716" s="21"/>
      <c r="AU716" s="21"/>
      <c r="AV716" s="21"/>
      <c r="AW716" s="21"/>
      <c r="AX716" s="21"/>
      <c r="AY716" s="21"/>
      <c r="AZ716" s="21"/>
      <c r="BA716" s="21"/>
      <c r="BB716" s="21"/>
      <c r="BC716" s="21"/>
      <c r="BD716" s="21"/>
      <c r="BE716" s="21"/>
      <c r="BF716" s="21"/>
      <c r="BG716" s="21"/>
      <c r="BH716" s="21"/>
      <c r="BI716" s="21"/>
    </row>
    <row r="717" spans="1:61" s="21" customFormat="1" ht="39.950000000000003" customHeight="1">
      <c r="A717" s="172"/>
      <c r="B717" s="424" t="s">
        <v>1501</v>
      </c>
      <c r="C717" s="607" t="s">
        <v>1508</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608"/>
      <c r="AE717" s="608"/>
      <c r="AF717" s="609"/>
      <c r="AG717" s="604"/>
      <c r="AH717" s="605"/>
      <c r="AI717" s="606"/>
      <c r="AJ717" s="172"/>
      <c r="AK717" s="172"/>
    </row>
    <row r="718" spans="1:61" s="21" customFormat="1" ht="39.950000000000003" customHeight="1">
      <c r="A718" s="172"/>
      <c r="B718" s="424" t="s">
        <v>1502</v>
      </c>
      <c r="C718" s="607" t="s">
        <v>1513</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608"/>
      <c r="AE718" s="608"/>
      <c r="AF718" s="609"/>
      <c r="AG718" s="604"/>
      <c r="AH718" s="605"/>
      <c r="AI718" s="606"/>
      <c r="AJ718" s="172"/>
      <c r="AK718" s="172"/>
    </row>
    <row r="719" spans="1:61" s="21" customFormat="1" ht="39.950000000000003" customHeight="1">
      <c r="A719" s="172"/>
      <c r="B719" s="424" t="s">
        <v>1503</v>
      </c>
      <c r="C719" s="607" t="s">
        <v>1512</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8"/>
      <c r="AD719" s="608"/>
      <c r="AE719" s="608"/>
      <c r="AF719" s="609"/>
      <c r="AG719" s="604"/>
      <c r="AH719" s="605"/>
      <c r="AI719" s="606"/>
      <c r="AJ719" s="172"/>
      <c r="AK719" s="172"/>
    </row>
    <row r="720" spans="1:61" s="21" customFormat="1" ht="39.950000000000003" customHeight="1">
      <c r="A720" s="172"/>
      <c r="B720" s="424" t="s">
        <v>1504</v>
      </c>
      <c r="C720" s="607" t="s">
        <v>1509</v>
      </c>
      <c r="D720" s="608"/>
      <c r="E720" s="608"/>
      <c r="F720" s="608"/>
      <c r="G720" s="608"/>
      <c r="H720" s="608"/>
      <c r="I720" s="608"/>
      <c r="J720" s="608"/>
      <c r="K720" s="608"/>
      <c r="L720" s="608"/>
      <c r="M720" s="608"/>
      <c r="N720" s="608"/>
      <c r="O720" s="608"/>
      <c r="P720" s="608"/>
      <c r="Q720" s="608"/>
      <c r="R720" s="608"/>
      <c r="S720" s="608"/>
      <c r="T720" s="608"/>
      <c r="U720" s="608"/>
      <c r="V720" s="608"/>
      <c r="W720" s="608"/>
      <c r="X720" s="608"/>
      <c r="Y720" s="608"/>
      <c r="Z720" s="608"/>
      <c r="AA720" s="608"/>
      <c r="AB720" s="608"/>
      <c r="AC720" s="608"/>
      <c r="AD720" s="608"/>
      <c r="AE720" s="608"/>
      <c r="AF720" s="609"/>
      <c r="AG720" s="604"/>
      <c r="AH720" s="605"/>
      <c r="AI720" s="606"/>
      <c r="AJ720" s="172"/>
      <c r="AK720" s="172"/>
    </row>
    <row r="721" spans="1:61" s="21" customFormat="1" ht="39.950000000000003" customHeight="1">
      <c r="A721" s="172"/>
      <c r="B721" s="424" t="s">
        <v>1505</v>
      </c>
      <c r="C721" s="607" t="s">
        <v>1510</v>
      </c>
      <c r="D721" s="608"/>
      <c r="E721" s="608"/>
      <c r="F721" s="608"/>
      <c r="G721" s="608"/>
      <c r="H721" s="608"/>
      <c r="I721" s="608"/>
      <c r="J721" s="608"/>
      <c r="K721" s="608"/>
      <c r="L721" s="608"/>
      <c r="M721" s="608"/>
      <c r="N721" s="608"/>
      <c r="O721" s="608"/>
      <c r="P721" s="608"/>
      <c r="Q721" s="608"/>
      <c r="R721" s="608"/>
      <c r="S721" s="608"/>
      <c r="T721" s="608"/>
      <c r="U721" s="608"/>
      <c r="V721" s="608"/>
      <c r="W721" s="608"/>
      <c r="X721" s="608"/>
      <c r="Y721" s="608"/>
      <c r="Z721" s="608"/>
      <c r="AA721" s="608"/>
      <c r="AB721" s="608"/>
      <c r="AC721" s="608"/>
      <c r="AD721" s="608"/>
      <c r="AE721" s="608"/>
      <c r="AF721" s="609"/>
      <c r="AG721" s="604"/>
      <c r="AH721" s="605"/>
      <c r="AI721" s="606"/>
      <c r="AJ721" s="172"/>
      <c r="AK721" s="172"/>
    </row>
    <row r="722" spans="1:61" s="21" customFormat="1" ht="39.950000000000003" customHeight="1">
      <c r="A722" s="172"/>
      <c r="B722" s="424" t="s">
        <v>1506</v>
      </c>
      <c r="C722" s="607" t="s">
        <v>1511</v>
      </c>
      <c r="D722" s="608"/>
      <c r="E722" s="608"/>
      <c r="F722" s="608"/>
      <c r="G722" s="608"/>
      <c r="H722" s="608"/>
      <c r="I722" s="608"/>
      <c r="J722" s="608"/>
      <c r="K722" s="608"/>
      <c r="L722" s="608"/>
      <c r="M722" s="608"/>
      <c r="N722" s="608"/>
      <c r="O722" s="608"/>
      <c r="P722" s="608"/>
      <c r="Q722" s="608"/>
      <c r="R722" s="608"/>
      <c r="S722" s="608"/>
      <c r="T722" s="608"/>
      <c r="U722" s="608"/>
      <c r="V722" s="608"/>
      <c r="W722" s="608"/>
      <c r="X722" s="608"/>
      <c r="Y722" s="608"/>
      <c r="Z722" s="608"/>
      <c r="AA722" s="608"/>
      <c r="AB722" s="608"/>
      <c r="AC722" s="608"/>
      <c r="AD722" s="608"/>
      <c r="AE722" s="608"/>
      <c r="AF722" s="609"/>
      <c r="AG722" s="604"/>
      <c r="AH722" s="605"/>
      <c r="AI722" s="606"/>
      <c r="AJ722" s="172"/>
      <c r="AK722" s="172"/>
    </row>
    <row r="723" spans="1:61" s="21" customFormat="1" ht="18" customHeight="1">
      <c r="A723" s="172"/>
      <c r="B723" s="424" t="s">
        <v>41</v>
      </c>
      <c r="C723" s="607" t="s">
        <v>1528</v>
      </c>
      <c r="D723" s="608"/>
      <c r="E723" s="608"/>
      <c r="F723" s="608"/>
      <c r="G723" s="608"/>
      <c r="H723" s="608"/>
      <c r="I723" s="608"/>
      <c r="J723" s="608"/>
      <c r="K723" s="608"/>
      <c r="L723" s="608"/>
      <c r="M723" s="608"/>
      <c r="N723" s="608"/>
      <c r="O723" s="608"/>
      <c r="P723" s="608"/>
      <c r="Q723" s="608"/>
      <c r="R723" s="608"/>
      <c r="S723" s="608"/>
      <c r="T723" s="608"/>
      <c r="U723" s="608"/>
      <c r="V723" s="608"/>
      <c r="W723" s="608"/>
      <c r="X723" s="608"/>
      <c r="Y723" s="608"/>
      <c r="Z723" s="608"/>
      <c r="AA723" s="608"/>
      <c r="AB723" s="608"/>
      <c r="AC723" s="608"/>
      <c r="AD723" s="608"/>
      <c r="AE723" s="608"/>
      <c r="AF723" s="609"/>
      <c r="AG723" s="604"/>
      <c r="AH723" s="605"/>
      <c r="AI723" s="606"/>
      <c r="AJ723" s="172"/>
      <c r="AK723" s="172"/>
    </row>
    <row r="724" spans="1:61" s="21" customFormat="1" ht="13.5" customHeight="1">
      <c r="A724" s="172"/>
      <c r="B724" s="103"/>
      <c r="C724" s="148"/>
      <c r="D724" s="148"/>
      <c r="E724" s="148"/>
      <c r="F724" s="148"/>
      <c r="G724" s="148"/>
      <c r="H724" s="148"/>
      <c r="I724" s="148"/>
      <c r="J724" s="148"/>
      <c r="K724" s="148"/>
      <c r="L724" s="148"/>
      <c r="M724" s="148"/>
      <c r="N724" s="148"/>
      <c r="O724" s="148"/>
      <c r="P724" s="148"/>
      <c r="Q724" s="148"/>
      <c r="R724" s="148"/>
      <c r="S724" s="148"/>
      <c r="T724" s="148"/>
      <c r="U724" s="148"/>
      <c r="V724" s="148"/>
      <c r="W724" s="148"/>
      <c r="X724" s="148"/>
      <c r="Y724" s="148"/>
      <c r="Z724" s="148"/>
      <c r="AA724" s="148"/>
      <c r="AB724" s="148"/>
      <c r="AC724" s="148"/>
      <c r="AD724" s="148"/>
      <c r="AE724" s="148"/>
      <c r="AF724" s="148"/>
      <c r="AG724" s="163"/>
      <c r="AH724" s="163"/>
      <c r="AI724" s="163"/>
      <c r="AJ724" s="172"/>
      <c r="AK724" s="172"/>
    </row>
    <row r="725" spans="1:61" s="422" customFormat="1" ht="17.100000000000001" customHeight="1">
      <c r="A725" s="414" t="s">
        <v>937</v>
      </c>
      <c r="B725" s="163"/>
      <c r="C725" s="164"/>
      <c r="D725" s="164"/>
      <c r="E725" s="164"/>
      <c r="F725" s="164"/>
      <c r="G725" s="164"/>
      <c r="H725" s="164"/>
      <c r="I725" s="164"/>
      <c r="J725" s="164"/>
      <c r="K725" s="164"/>
      <c r="L725" s="421"/>
      <c r="M725" s="421"/>
      <c r="N725" s="421"/>
      <c r="O725" s="421"/>
      <c r="P725" s="421"/>
      <c r="Q725" s="421"/>
      <c r="R725" s="421"/>
      <c r="S725" s="421"/>
      <c r="T725" s="421"/>
      <c r="U725" s="421"/>
      <c r="V725" s="421"/>
      <c r="W725" s="421"/>
      <c r="X725" s="421"/>
      <c r="Y725" s="421"/>
      <c r="Z725" s="421"/>
      <c r="AA725" s="421"/>
      <c r="AB725" s="421"/>
      <c r="AC725" s="421"/>
      <c r="AD725" s="421"/>
      <c r="AE725" s="421"/>
      <c r="AF725" s="421"/>
      <c r="AG725" s="163"/>
      <c r="AH725" s="163"/>
      <c r="AI725" s="163"/>
      <c r="AJ725" s="421"/>
      <c r="AK725" s="421"/>
      <c r="AL725" s="21"/>
      <c r="AM725" s="21"/>
      <c r="AN725" s="21"/>
      <c r="AO725" s="21"/>
      <c r="AP725" s="21"/>
      <c r="AQ725" s="21"/>
      <c r="AR725" s="21"/>
      <c r="AS725" s="21"/>
      <c r="AT725" s="21"/>
      <c r="AU725" s="21"/>
      <c r="AV725" s="21"/>
      <c r="AW725" s="21"/>
      <c r="AX725" s="21"/>
      <c r="AY725" s="21"/>
      <c r="AZ725" s="21"/>
      <c r="BA725" s="21"/>
      <c r="BB725" s="21"/>
      <c r="BC725" s="21"/>
      <c r="BD725" s="21"/>
      <c r="BE725" s="21"/>
      <c r="BF725" s="21"/>
      <c r="BG725" s="21"/>
      <c r="BH725" s="21"/>
      <c r="BI725" s="21"/>
    </row>
    <row r="726" spans="1:61" s="33" customFormat="1" ht="38.25" customHeight="1">
      <c r="A726" s="198"/>
      <c r="B726" s="424" t="s">
        <v>79</v>
      </c>
      <c r="C726" s="607" t="s">
        <v>1515</v>
      </c>
      <c r="D726" s="608"/>
      <c r="E726" s="608"/>
      <c r="F726" s="608"/>
      <c r="G726" s="608"/>
      <c r="H726" s="608"/>
      <c r="I726" s="608"/>
      <c r="J726" s="608"/>
      <c r="K726" s="608"/>
      <c r="L726" s="608"/>
      <c r="M726" s="608"/>
      <c r="N726" s="608"/>
      <c r="O726" s="608"/>
      <c r="P726" s="608"/>
      <c r="Q726" s="608"/>
      <c r="R726" s="608"/>
      <c r="S726" s="608"/>
      <c r="T726" s="608"/>
      <c r="U726" s="608"/>
      <c r="V726" s="608"/>
      <c r="W726" s="608"/>
      <c r="X726" s="608"/>
      <c r="Y726" s="608"/>
      <c r="Z726" s="608"/>
      <c r="AA726" s="608"/>
      <c r="AB726" s="608"/>
      <c r="AC726" s="608"/>
      <c r="AD726" s="608"/>
      <c r="AE726" s="608"/>
      <c r="AF726" s="609"/>
      <c r="AG726" s="604"/>
      <c r="AH726" s="605"/>
      <c r="AI726" s="606"/>
      <c r="AJ726" s="198"/>
      <c r="AK726" s="198"/>
      <c r="AL726" s="21"/>
      <c r="AM726" s="21"/>
      <c r="AN726" s="21"/>
      <c r="AO726" s="21"/>
      <c r="AP726" s="21"/>
      <c r="AQ726" s="21"/>
      <c r="AR726" s="21"/>
      <c r="AS726" s="21"/>
      <c r="AT726" s="21"/>
      <c r="AU726" s="21"/>
      <c r="AV726" s="21"/>
      <c r="AW726" s="21"/>
      <c r="AX726" s="21"/>
      <c r="AY726" s="21"/>
      <c r="AZ726" s="21"/>
      <c r="BA726" s="21"/>
      <c r="BB726" s="21"/>
      <c r="BC726" s="21"/>
      <c r="BD726" s="21"/>
      <c r="BE726" s="21"/>
      <c r="BF726" s="21"/>
      <c r="BG726" s="21"/>
      <c r="BH726" s="21"/>
      <c r="BI726" s="21"/>
    </row>
    <row r="727" spans="1:61" s="33" customFormat="1" ht="38.25" customHeight="1">
      <c r="A727" s="198"/>
      <c r="B727" s="424" t="s">
        <v>1514</v>
      </c>
      <c r="C727" s="607" t="s">
        <v>1516</v>
      </c>
      <c r="D727" s="608"/>
      <c r="E727" s="608"/>
      <c r="F727" s="608"/>
      <c r="G727" s="608"/>
      <c r="H727" s="608"/>
      <c r="I727" s="608"/>
      <c r="J727" s="608"/>
      <c r="K727" s="608"/>
      <c r="L727" s="608"/>
      <c r="M727" s="608"/>
      <c r="N727" s="608"/>
      <c r="O727" s="608"/>
      <c r="P727" s="608"/>
      <c r="Q727" s="608"/>
      <c r="R727" s="608"/>
      <c r="S727" s="608"/>
      <c r="T727" s="608"/>
      <c r="U727" s="608"/>
      <c r="V727" s="608"/>
      <c r="W727" s="608"/>
      <c r="X727" s="608"/>
      <c r="Y727" s="608"/>
      <c r="Z727" s="608"/>
      <c r="AA727" s="608"/>
      <c r="AB727" s="608"/>
      <c r="AC727" s="608"/>
      <c r="AD727" s="608"/>
      <c r="AE727" s="608"/>
      <c r="AF727" s="609"/>
      <c r="AG727" s="604"/>
      <c r="AH727" s="605"/>
      <c r="AI727" s="606"/>
      <c r="AJ727" s="198"/>
      <c r="AK727" s="198"/>
      <c r="AL727" s="21"/>
      <c r="AM727" s="21"/>
      <c r="AN727" s="21"/>
      <c r="AO727" s="21"/>
      <c r="AP727" s="21"/>
      <c r="AQ727" s="21"/>
      <c r="AR727" s="21"/>
      <c r="AS727" s="21"/>
      <c r="AT727" s="21"/>
      <c r="AU727" s="21"/>
      <c r="AV727" s="21"/>
      <c r="AW727" s="21"/>
      <c r="AX727" s="21"/>
      <c r="AY727" s="21"/>
      <c r="AZ727" s="21"/>
      <c r="BA727" s="21"/>
      <c r="BB727" s="21"/>
      <c r="BC727" s="21"/>
      <c r="BD727" s="21"/>
      <c r="BE727" s="21"/>
      <c r="BF727" s="21"/>
      <c r="BG727" s="21"/>
      <c r="BH727" s="21"/>
      <c r="BI727" s="21"/>
    </row>
    <row r="728" spans="1:61" s="21" customFormat="1" ht="13.5" customHeight="1">
      <c r="A728" s="172"/>
      <c r="B728" s="103"/>
      <c r="C728" s="148"/>
      <c r="D728" s="148"/>
      <c r="E728" s="148"/>
      <c r="F728" s="148"/>
      <c r="G728" s="148"/>
      <c r="H728" s="148"/>
      <c r="I728" s="148"/>
      <c r="J728" s="148"/>
      <c r="K728" s="148"/>
      <c r="L728" s="148"/>
      <c r="M728" s="148"/>
      <c r="N728" s="148"/>
      <c r="O728" s="148"/>
      <c r="P728" s="148"/>
      <c r="Q728" s="148"/>
      <c r="R728" s="148"/>
      <c r="S728" s="148"/>
      <c r="T728" s="148"/>
      <c r="U728" s="148"/>
      <c r="V728" s="148"/>
      <c r="W728" s="148"/>
      <c r="X728" s="148"/>
      <c r="Y728" s="148"/>
      <c r="Z728" s="148"/>
      <c r="AA728" s="148"/>
      <c r="AB728" s="148"/>
      <c r="AC728" s="148"/>
      <c r="AD728" s="148"/>
      <c r="AE728" s="148"/>
      <c r="AF728" s="148"/>
      <c r="AG728" s="163"/>
      <c r="AH728" s="163"/>
      <c r="AI728" s="163"/>
      <c r="AJ728" s="172"/>
      <c r="AK728" s="172"/>
    </row>
    <row r="729" spans="1:61" s="422" customFormat="1" ht="17.100000000000001" customHeight="1">
      <c r="A729" s="414" t="s">
        <v>938</v>
      </c>
      <c r="B729" s="163"/>
      <c r="C729" s="164"/>
      <c r="D729" s="164"/>
      <c r="E729" s="164"/>
      <c r="F729" s="164"/>
      <c r="G729" s="164"/>
      <c r="H729" s="164"/>
      <c r="I729" s="164"/>
      <c r="J729" s="164"/>
      <c r="K729" s="164"/>
      <c r="L729" s="421"/>
      <c r="M729" s="421"/>
      <c r="N729" s="421"/>
      <c r="O729" s="421"/>
      <c r="P729" s="421"/>
      <c r="Q729" s="421"/>
      <c r="R729" s="421"/>
      <c r="S729" s="421"/>
      <c r="T729" s="421"/>
      <c r="U729" s="421"/>
      <c r="V729" s="421"/>
      <c r="W729" s="421"/>
      <c r="X729" s="421"/>
      <c r="Y729" s="421"/>
      <c r="Z729" s="421"/>
      <c r="AA729" s="421"/>
      <c r="AB729" s="421"/>
      <c r="AC729" s="421"/>
      <c r="AD729" s="421"/>
      <c r="AE729" s="421"/>
      <c r="AF729" s="421"/>
      <c r="AG729" s="163"/>
      <c r="AH729" s="163"/>
      <c r="AI729" s="163"/>
      <c r="AJ729" s="421"/>
      <c r="AK729" s="421"/>
      <c r="AL729" s="21"/>
      <c r="AM729" s="21"/>
      <c r="AN729" s="21"/>
      <c r="AO729" s="21"/>
      <c r="AP729" s="21"/>
      <c r="AQ729" s="21"/>
      <c r="AR729" s="21"/>
      <c r="AS729" s="21"/>
      <c r="AT729" s="21"/>
      <c r="AU729" s="21"/>
      <c r="AV729" s="21"/>
      <c r="AW729" s="21"/>
      <c r="AX729" s="21"/>
      <c r="AY729" s="21"/>
      <c r="AZ729" s="21"/>
      <c r="BA729" s="21"/>
      <c r="BB729" s="21"/>
      <c r="BC729" s="21"/>
      <c r="BD729" s="21"/>
      <c r="BE729" s="21"/>
      <c r="BF729" s="21"/>
      <c r="BG729" s="21"/>
      <c r="BH729" s="21"/>
      <c r="BI729" s="21"/>
    </row>
    <row r="730" spans="1:61" s="33" customFormat="1" ht="18" customHeight="1">
      <c r="A730" s="198"/>
      <c r="B730" s="619" t="s">
        <v>304</v>
      </c>
      <c r="C730" s="588" t="s">
        <v>482</v>
      </c>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90"/>
      <c r="AG730" s="621"/>
      <c r="AH730" s="622"/>
      <c r="AI730" s="623"/>
      <c r="AJ730" s="198"/>
      <c r="AK730" s="198"/>
      <c r="AL730" s="21"/>
      <c r="AM730" s="21"/>
      <c r="AN730" s="21"/>
      <c r="AO730" s="21"/>
      <c r="AP730" s="21"/>
      <c r="AQ730" s="21"/>
      <c r="AR730" s="21"/>
      <c r="AS730" s="21"/>
      <c r="AT730" s="21"/>
      <c r="AU730" s="21"/>
      <c r="AV730" s="21"/>
      <c r="AW730" s="21"/>
      <c r="AX730" s="21"/>
      <c r="AY730" s="21"/>
      <c r="AZ730" s="21"/>
      <c r="BA730" s="21"/>
      <c r="BB730" s="21"/>
      <c r="BC730" s="21"/>
      <c r="BD730" s="21"/>
      <c r="BE730" s="21"/>
      <c r="BF730" s="21"/>
      <c r="BG730" s="21"/>
      <c r="BH730" s="21"/>
      <c r="BI730" s="21"/>
    </row>
    <row r="731" spans="1:61" s="33" customFormat="1" ht="18" customHeight="1">
      <c r="A731" s="198"/>
      <c r="B731" s="631"/>
      <c r="C731" s="599"/>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1"/>
      <c r="AG731" s="624"/>
      <c r="AH731" s="625"/>
      <c r="AI731" s="626"/>
      <c r="AJ731" s="198"/>
      <c r="AK731" s="198"/>
      <c r="AL731" s="21"/>
      <c r="AM731" s="21"/>
      <c r="AN731" s="21"/>
      <c r="AO731" s="21"/>
      <c r="AP731" s="21"/>
      <c r="AQ731" s="21"/>
      <c r="AR731" s="21"/>
      <c r="AS731" s="21"/>
      <c r="AT731" s="21"/>
      <c r="AU731" s="21"/>
      <c r="AV731" s="21"/>
      <c r="AW731" s="21"/>
      <c r="AX731" s="21"/>
      <c r="AY731" s="21"/>
      <c r="AZ731" s="21"/>
      <c r="BA731" s="21"/>
      <c r="BB731" s="21"/>
      <c r="BC731" s="21"/>
      <c r="BD731" s="21"/>
      <c r="BE731" s="21"/>
      <c r="BF731" s="21"/>
      <c r="BG731" s="21"/>
      <c r="BH731" s="21"/>
      <c r="BI731" s="21"/>
    </row>
    <row r="732" spans="1:61" s="21" customFormat="1" ht="18" customHeight="1">
      <c r="A732" s="172"/>
      <c r="B732" s="631"/>
      <c r="C732" s="599"/>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1"/>
      <c r="AG732" s="624"/>
      <c r="AH732" s="625"/>
      <c r="AI732" s="626"/>
      <c r="AJ732" s="172"/>
      <c r="AK732" s="172"/>
    </row>
    <row r="733" spans="1:61" s="21" customFormat="1" ht="18" customHeight="1">
      <c r="A733" s="172"/>
      <c r="B733" s="620"/>
      <c r="C733" s="591"/>
      <c r="D733" s="592"/>
      <c r="E733" s="592"/>
      <c r="F733" s="592"/>
      <c r="G733" s="592"/>
      <c r="H733" s="592"/>
      <c r="I733" s="592"/>
      <c r="J733" s="592"/>
      <c r="K733" s="592"/>
      <c r="L733" s="592"/>
      <c r="M733" s="592"/>
      <c r="N733" s="592"/>
      <c r="O733" s="592"/>
      <c r="P733" s="592"/>
      <c r="Q733" s="592"/>
      <c r="R733" s="592"/>
      <c r="S733" s="592"/>
      <c r="T733" s="592"/>
      <c r="U733" s="592"/>
      <c r="V733" s="592"/>
      <c r="W733" s="592"/>
      <c r="X733" s="592"/>
      <c r="Y733" s="592"/>
      <c r="Z733" s="592"/>
      <c r="AA733" s="592"/>
      <c r="AB733" s="592"/>
      <c r="AC733" s="592"/>
      <c r="AD733" s="592"/>
      <c r="AE733" s="592"/>
      <c r="AF733" s="593"/>
      <c r="AG733" s="627"/>
      <c r="AH733" s="628"/>
      <c r="AI733" s="629"/>
      <c r="AJ733" s="172"/>
      <c r="AK733" s="172"/>
    </row>
    <row r="734" spans="1:61" s="21" customFormat="1" ht="45" customHeight="1">
      <c r="A734" s="172"/>
      <c r="B734" s="424" t="s">
        <v>307</v>
      </c>
      <c r="C734" s="607" t="s">
        <v>61</v>
      </c>
      <c r="D734" s="608"/>
      <c r="E734" s="608"/>
      <c r="F734" s="608"/>
      <c r="G734" s="608"/>
      <c r="H734" s="608"/>
      <c r="I734" s="608"/>
      <c r="J734" s="608"/>
      <c r="K734" s="608"/>
      <c r="L734" s="608"/>
      <c r="M734" s="608"/>
      <c r="N734" s="608"/>
      <c r="O734" s="608"/>
      <c r="P734" s="608"/>
      <c r="Q734" s="608"/>
      <c r="R734" s="608"/>
      <c r="S734" s="608"/>
      <c r="T734" s="608"/>
      <c r="U734" s="608"/>
      <c r="V734" s="608"/>
      <c r="W734" s="608"/>
      <c r="X734" s="608"/>
      <c r="Y734" s="608"/>
      <c r="Z734" s="608"/>
      <c r="AA734" s="608"/>
      <c r="AB734" s="608"/>
      <c r="AC734" s="608"/>
      <c r="AD734" s="608"/>
      <c r="AE734" s="608"/>
      <c r="AF734" s="609"/>
      <c r="AG734" s="604"/>
      <c r="AH734" s="605"/>
      <c r="AI734" s="606"/>
      <c r="AJ734" s="172"/>
      <c r="AK734" s="172"/>
    </row>
    <row r="735" spans="1:61" s="21" customFormat="1" ht="13.5" customHeight="1">
      <c r="A735" s="172"/>
      <c r="B735" s="103"/>
      <c r="C735" s="148"/>
      <c r="D735" s="148"/>
      <c r="E735" s="148"/>
      <c r="F735" s="148"/>
      <c r="G735" s="148"/>
      <c r="H735" s="148"/>
      <c r="I735" s="148"/>
      <c r="J735" s="148"/>
      <c r="K735" s="148"/>
      <c r="L735" s="148"/>
      <c r="M735" s="148"/>
      <c r="N735" s="148"/>
      <c r="O735" s="148"/>
      <c r="P735" s="148"/>
      <c r="Q735" s="148"/>
      <c r="R735" s="148"/>
      <c r="S735" s="148"/>
      <c r="T735" s="148"/>
      <c r="U735" s="148"/>
      <c r="V735" s="148"/>
      <c r="W735" s="148"/>
      <c r="X735" s="148"/>
      <c r="Y735" s="148"/>
      <c r="Z735" s="148"/>
      <c r="AA735" s="148"/>
      <c r="AB735" s="148"/>
      <c r="AC735" s="148"/>
      <c r="AD735" s="148"/>
      <c r="AE735" s="148"/>
      <c r="AF735" s="148"/>
      <c r="AG735" s="163"/>
      <c r="AH735" s="163"/>
      <c r="AI735" s="163"/>
      <c r="AJ735" s="172"/>
      <c r="AK735" s="172"/>
    </row>
    <row r="736" spans="1:61" s="422" customFormat="1" ht="17.100000000000001" customHeight="1">
      <c r="A736" s="414" t="s">
        <v>939</v>
      </c>
      <c r="B736" s="163"/>
      <c r="C736" s="164"/>
      <c r="D736" s="164"/>
      <c r="E736" s="164"/>
      <c r="F736" s="164"/>
      <c r="G736" s="164"/>
      <c r="H736" s="164"/>
      <c r="I736" s="164"/>
      <c r="J736" s="164"/>
      <c r="K736" s="164"/>
      <c r="L736" s="421"/>
      <c r="M736" s="421"/>
      <c r="N736" s="421"/>
      <c r="O736" s="421"/>
      <c r="P736" s="421"/>
      <c r="Q736" s="421"/>
      <c r="R736" s="421"/>
      <c r="S736" s="421"/>
      <c r="T736" s="421"/>
      <c r="U736" s="421"/>
      <c r="V736" s="421"/>
      <c r="W736" s="421"/>
      <c r="X736" s="421"/>
      <c r="Y736" s="421"/>
      <c r="Z736" s="421"/>
      <c r="AA736" s="421"/>
      <c r="AB736" s="421"/>
      <c r="AC736" s="421"/>
      <c r="AD736" s="421"/>
      <c r="AE736" s="421"/>
      <c r="AF736" s="421"/>
      <c r="AG736" s="163"/>
      <c r="AH736" s="163"/>
      <c r="AI736" s="163"/>
      <c r="AJ736" s="421"/>
      <c r="AK736" s="421"/>
      <c r="AL736" s="21"/>
      <c r="AM736" s="21"/>
      <c r="AN736" s="21"/>
      <c r="AO736" s="21"/>
      <c r="AP736" s="21"/>
      <c r="AQ736" s="21"/>
      <c r="AR736" s="21"/>
      <c r="AS736" s="21"/>
      <c r="AT736" s="21"/>
      <c r="AU736" s="21"/>
      <c r="AV736" s="21"/>
      <c r="AW736" s="21"/>
      <c r="AX736" s="21"/>
      <c r="AY736" s="21"/>
      <c r="AZ736" s="21"/>
      <c r="BA736" s="21"/>
      <c r="BB736" s="21"/>
      <c r="BC736" s="21"/>
      <c r="BD736" s="21"/>
      <c r="BE736" s="21"/>
      <c r="BF736" s="21"/>
      <c r="BG736" s="21"/>
      <c r="BH736" s="21"/>
      <c r="BI736" s="21"/>
    </row>
    <row r="737" spans="1:61" s="33" customFormat="1" ht="25.5" customHeight="1">
      <c r="A737" s="198"/>
      <c r="B737" s="619" t="s">
        <v>304</v>
      </c>
      <c r="C737" s="588" t="s">
        <v>481</v>
      </c>
      <c r="D737" s="589"/>
      <c r="E737" s="589"/>
      <c r="F737" s="589"/>
      <c r="G737" s="589"/>
      <c r="H737" s="589"/>
      <c r="I737" s="589"/>
      <c r="J737" s="589"/>
      <c r="K737" s="589"/>
      <c r="L737" s="589"/>
      <c r="M737" s="589"/>
      <c r="N737" s="589"/>
      <c r="O737" s="589"/>
      <c r="P737" s="589"/>
      <c r="Q737" s="589"/>
      <c r="R737" s="589"/>
      <c r="S737" s="589"/>
      <c r="T737" s="589"/>
      <c r="U737" s="589"/>
      <c r="V737" s="589"/>
      <c r="W737" s="589"/>
      <c r="X737" s="589"/>
      <c r="Y737" s="589"/>
      <c r="Z737" s="589"/>
      <c r="AA737" s="589"/>
      <c r="AB737" s="589"/>
      <c r="AC737" s="589"/>
      <c r="AD737" s="589"/>
      <c r="AE737" s="589"/>
      <c r="AF737" s="590"/>
      <c r="AG737" s="621"/>
      <c r="AH737" s="622"/>
      <c r="AI737" s="623"/>
      <c r="AJ737" s="198"/>
      <c r="AK737" s="198"/>
      <c r="AL737" s="21"/>
      <c r="AM737" s="21"/>
      <c r="AN737" s="21"/>
      <c r="AO737" s="21"/>
      <c r="AP737" s="21"/>
      <c r="AQ737" s="21"/>
      <c r="AR737" s="21"/>
      <c r="AS737" s="21"/>
      <c r="AT737" s="21"/>
      <c r="AU737" s="21"/>
      <c r="AV737" s="21"/>
      <c r="AW737" s="21"/>
      <c r="AX737" s="21"/>
      <c r="AY737" s="21"/>
      <c r="AZ737" s="21"/>
      <c r="BA737" s="21"/>
      <c r="BB737" s="21"/>
      <c r="BC737" s="21"/>
      <c r="BD737" s="21"/>
      <c r="BE737" s="21"/>
      <c r="BF737" s="21"/>
      <c r="BG737" s="21"/>
      <c r="BH737" s="21"/>
      <c r="BI737" s="21"/>
    </row>
    <row r="738" spans="1:61" s="33" customFormat="1" ht="19.5" customHeight="1">
      <c r="A738" s="198"/>
      <c r="B738" s="631"/>
      <c r="C738" s="599"/>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1"/>
      <c r="AG738" s="624"/>
      <c r="AH738" s="625"/>
      <c r="AI738" s="626"/>
      <c r="AJ738" s="198"/>
      <c r="AK738" s="198"/>
      <c r="AL738" s="21"/>
      <c r="AM738" s="21"/>
      <c r="AN738" s="21"/>
      <c r="AO738" s="21"/>
      <c r="AP738" s="21"/>
      <c r="AQ738" s="21"/>
      <c r="AR738" s="21"/>
      <c r="AS738" s="21"/>
      <c r="AT738" s="21"/>
      <c r="AU738" s="21"/>
      <c r="AV738" s="21"/>
      <c r="AW738" s="21"/>
      <c r="AX738" s="21"/>
      <c r="AY738" s="21"/>
      <c r="AZ738" s="21"/>
      <c r="BA738" s="21"/>
      <c r="BB738" s="21"/>
      <c r="BC738" s="21"/>
      <c r="BD738" s="21"/>
      <c r="BE738" s="21"/>
      <c r="BF738" s="21"/>
      <c r="BG738" s="21"/>
      <c r="BH738" s="21"/>
      <c r="BI738" s="21"/>
    </row>
    <row r="739" spans="1:61" s="21" customFormat="1" ht="19.5" customHeight="1">
      <c r="A739" s="172"/>
      <c r="B739" s="631"/>
      <c r="C739" s="599"/>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1"/>
      <c r="AG739" s="624"/>
      <c r="AH739" s="625"/>
      <c r="AI739" s="626"/>
      <c r="AJ739" s="172"/>
      <c r="AK739" s="172"/>
    </row>
    <row r="740" spans="1:61" s="21" customFormat="1" ht="19.5" customHeight="1">
      <c r="A740" s="172"/>
      <c r="B740" s="631"/>
      <c r="C740" s="599"/>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1"/>
      <c r="AG740" s="624"/>
      <c r="AH740" s="625"/>
      <c r="AI740" s="626"/>
      <c r="AJ740" s="172"/>
      <c r="AK740" s="172"/>
    </row>
    <row r="741" spans="1:61" s="21" customFormat="1" ht="15.75" customHeight="1">
      <c r="A741" s="172"/>
      <c r="B741" s="620"/>
      <c r="C741" s="591"/>
      <c r="D741" s="592"/>
      <c r="E741" s="592"/>
      <c r="F741" s="592"/>
      <c r="G741" s="592"/>
      <c r="H741" s="592"/>
      <c r="I741" s="592"/>
      <c r="J741" s="592"/>
      <c r="K741" s="592"/>
      <c r="L741" s="592"/>
      <c r="M741" s="592"/>
      <c r="N741" s="592"/>
      <c r="O741" s="592"/>
      <c r="P741" s="592"/>
      <c r="Q741" s="592"/>
      <c r="R741" s="592"/>
      <c r="S741" s="592"/>
      <c r="T741" s="592"/>
      <c r="U741" s="592"/>
      <c r="V741" s="592"/>
      <c r="W741" s="592"/>
      <c r="X741" s="592"/>
      <c r="Y741" s="592"/>
      <c r="Z741" s="592"/>
      <c r="AA741" s="592"/>
      <c r="AB741" s="592"/>
      <c r="AC741" s="592"/>
      <c r="AD741" s="592"/>
      <c r="AE741" s="592"/>
      <c r="AF741" s="593"/>
      <c r="AG741" s="627"/>
      <c r="AH741" s="628"/>
      <c r="AI741" s="629"/>
      <c r="AJ741" s="172"/>
      <c r="AK741" s="172"/>
    </row>
    <row r="742" spans="1:61" s="21" customFormat="1" ht="38.25" customHeight="1">
      <c r="A742" s="172"/>
      <c r="B742" s="424" t="s">
        <v>307</v>
      </c>
      <c r="C742" s="607" t="s">
        <v>62</v>
      </c>
      <c r="D742" s="608"/>
      <c r="E742" s="608"/>
      <c r="F742" s="608"/>
      <c r="G742" s="608"/>
      <c r="H742" s="608"/>
      <c r="I742" s="608"/>
      <c r="J742" s="608"/>
      <c r="K742" s="608"/>
      <c r="L742" s="608"/>
      <c r="M742" s="608"/>
      <c r="N742" s="608"/>
      <c r="O742" s="608"/>
      <c r="P742" s="608"/>
      <c r="Q742" s="608"/>
      <c r="R742" s="608"/>
      <c r="S742" s="608"/>
      <c r="T742" s="608"/>
      <c r="U742" s="608"/>
      <c r="V742" s="608"/>
      <c r="W742" s="608"/>
      <c r="X742" s="608"/>
      <c r="Y742" s="608"/>
      <c r="Z742" s="608"/>
      <c r="AA742" s="608"/>
      <c r="AB742" s="608"/>
      <c r="AC742" s="608"/>
      <c r="AD742" s="608"/>
      <c r="AE742" s="608"/>
      <c r="AF742" s="609"/>
      <c r="AG742" s="604"/>
      <c r="AH742" s="605"/>
      <c r="AI742" s="606"/>
      <c r="AJ742" s="172"/>
      <c r="AK742" s="172"/>
    </row>
    <row r="743" spans="1:61" s="21" customFormat="1" ht="9.75" customHeight="1">
      <c r="A743" s="172"/>
      <c r="B743" s="103"/>
      <c r="C743" s="148"/>
      <c r="D743" s="148"/>
      <c r="E743" s="148"/>
      <c r="F743" s="148"/>
      <c r="G743" s="148"/>
      <c r="H743" s="148"/>
      <c r="I743" s="148"/>
      <c r="J743" s="148"/>
      <c r="K743" s="148"/>
      <c r="L743" s="148"/>
      <c r="M743" s="148"/>
      <c r="N743" s="148"/>
      <c r="O743" s="148"/>
      <c r="P743" s="148"/>
      <c r="Q743" s="148"/>
      <c r="R743" s="148"/>
      <c r="S743" s="148"/>
      <c r="T743" s="148"/>
      <c r="U743" s="148"/>
      <c r="V743" s="148"/>
      <c r="W743" s="148"/>
      <c r="X743" s="148"/>
      <c r="Y743" s="148"/>
      <c r="Z743" s="148"/>
      <c r="AA743" s="148"/>
      <c r="AB743" s="148"/>
      <c r="AC743" s="148"/>
      <c r="AD743" s="148"/>
      <c r="AE743" s="148"/>
      <c r="AF743" s="148"/>
      <c r="AG743" s="163"/>
      <c r="AH743" s="163"/>
      <c r="AI743" s="163"/>
      <c r="AJ743" s="172"/>
      <c r="AK743" s="172"/>
    </row>
    <row r="744" spans="1:61" s="422" customFormat="1" ht="17.100000000000001" customHeight="1">
      <c r="A744" s="414" t="s">
        <v>940</v>
      </c>
      <c r="B744" s="163"/>
      <c r="C744" s="164"/>
      <c r="D744" s="164"/>
      <c r="E744" s="164"/>
      <c r="F744" s="164"/>
      <c r="G744" s="164"/>
      <c r="H744" s="164"/>
      <c r="I744" s="164"/>
      <c r="J744" s="164"/>
      <c r="K744" s="164"/>
      <c r="L744" s="421"/>
      <c r="M744" s="421"/>
      <c r="N744" s="421"/>
      <c r="O744" s="421"/>
      <c r="P744" s="421"/>
      <c r="Q744" s="421"/>
      <c r="R744" s="421"/>
      <c r="S744" s="421"/>
      <c r="T744" s="421"/>
      <c r="U744" s="421"/>
      <c r="V744" s="421"/>
      <c r="W744" s="421"/>
      <c r="X744" s="421"/>
      <c r="Y744" s="421"/>
      <c r="Z744" s="421"/>
      <c r="AA744" s="421"/>
      <c r="AB744" s="421"/>
      <c r="AC744" s="421"/>
      <c r="AD744" s="421"/>
      <c r="AE744" s="421"/>
      <c r="AF744" s="421"/>
      <c r="AG744" s="163"/>
      <c r="AH744" s="163"/>
      <c r="AI744" s="163"/>
      <c r="AJ744" s="421"/>
      <c r="AK744" s="421"/>
      <c r="AL744" s="21"/>
      <c r="AM744" s="21"/>
      <c r="AN744" s="21"/>
      <c r="AO744" s="21"/>
      <c r="AP744" s="21"/>
      <c r="AQ744" s="21"/>
      <c r="AR744" s="21"/>
      <c r="AS744" s="21"/>
      <c r="AT744" s="21"/>
      <c r="AU744" s="21"/>
      <c r="AV744" s="21"/>
      <c r="AW744" s="21"/>
      <c r="AX744" s="21"/>
      <c r="AY744" s="21"/>
      <c r="AZ744" s="21"/>
      <c r="BA744" s="21"/>
      <c r="BB744" s="21"/>
      <c r="BC744" s="21"/>
      <c r="BD744" s="21"/>
      <c r="BE744" s="21"/>
      <c r="BF744" s="21"/>
      <c r="BG744" s="21"/>
      <c r="BH744" s="21"/>
      <c r="BI744" s="21"/>
    </row>
    <row r="745" spans="1:61" s="33" customFormat="1" ht="45" customHeight="1">
      <c r="A745" s="198"/>
      <c r="B745" s="401" t="s">
        <v>304</v>
      </c>
      <c r="C745" s="588" t="s">
        <v>63</v>
      </c>
      <c r="D745" s="589"/>
      <c r="E745" s="589"/>
      <c r="F745" s="589"/>
      <c r="G745" s="589"/>
      <c r="H745" s="589"/>
      <c r="I745" s="589"/>
      <c r="J745" s="589"/>
      <c r="K745" s="589"/>
      <c r="L745" s="589"/>
      <c r="M745" s="589"/>
      <c r="N745" s="589"/>
      <c r="O745" s="589"/>
      <c r="P745" s="589"/>
      <c r="Q745" s="589"/>
      <c r="R745" s="589"/>
      <c r="S745" s="589"/>
      <c r="T745" s="589"/>
      <c r="U745" s="589"/>
      <c r="V745" s="589"/>
      <c r="W745" s="589"/>
      <c r="X745" s="589"/>
      <c r="Y745" s="589"/>
      <c r="Z745" s="589"/>
      <c r="AA745" s="589"/>
      <c r="AB745" s="589"/>
      <c r="AC745" s="589"/>
      <c r="AD745" s="589"/>
      <c r="AE745" s="589"/>
      <c r="AF745" s="590"/>
      <c r="AG745" s="621"/>
      <c r="AH745" s="622"/>
      <c r="AI745" s="623"/>
      <c r="AJ745" s="198"/>
      <c r="AK745" s="198"/>
      <c r="AL745" s="21"/>
      <c r="AM745" s="21"/>
      <c r="AN745" s="21"/>
      <c r="AO745" s="21"/>
      <c r="AP745" s="21"/>
      <c r="AQ745" s="21"/>
      <c r="AR745" s="21"/>
      <c r="AS745" s="21"/>
      <c r="AT745" s="21"/>
      <c r="AU745" s="21"/>
      <c r="AV745" s="21"/>
      <c r="AW745" s="21"/>
      <c r="AX745" s="21"/>
      <c r="AY745" s="21"/>
      <c r="AZ745" s="21"/>
      <c r="BA745" s="21"/>
      <c r="BB745" s="21"/>
      <c r="BC745" s="21"/>
      <c r="BD745" s="21"/>
      <c r="BE745" s="21"/>
      <c r="BF745" s="21"/>
      <c r="BG745" s="21"/>
      <c r="BH745" s="21"/>
      <c r="BI745" s="21"/>
    </row>
    <row r="746" spans="1:61" s="33" customFormat="1" ht="23.25" customHeight="1">
      <c r="A746" s="198"/>
      <c r="B746" s="619" t="s">
        <v>307</v>
      </c>
      <c r="C746" s="588" t="s">
        <v>483</v>
      </c>
      <c r="D746" s="589"/>
      <c r="E746" s="589"/>
      <c r="F746" s="589"/>
      <c r="G746" s="589"/>
      <c r="H746" s="589"/>
      <c r="I746" s="589"/>
      <c r="J746" s="589"/>
      <c r="K746" s="589"/>
      <c r="L746" s="589"/>
      <c r="M746" s="589"/>
      <c r="N746" s="589"/>
      <c r="O746" s="589"/>
      <c r="P746" s="589"/>
      <c r="Q746" s="589"/>
      <c r="R746" s="589"/>
      <c r="S746" s="589"/>
      <c r="T746" s="589"/>
      <c r="U746" s="589"/>
      <c r="V746" s="589"/>
      <c r="W746" s="589"/>
      <c r="X746" s="589"/>
      <c r="Y746" s="589"/>
      <c r="Z746" s="589"/>
      <c r="AA746" s="589"/>
      <c r="AB746" s="589"/>
      <c r="AC746" s="589"/>
      <c r="AD746" s="589"/>
      <c r="AE746" s="589"/>
      <c r="AF746" s="590"/>
      <c r="AG746" s="621"/>
      <c r="AH746" s="622"/>
      <c r="AI746" s="623"/>
      <c r="AJ746" s="198"/>
      <c r="AK746" s="198"/>
      <c r="AL746" s="21"/>
      <c r="AM746" s="21"/>
      <c r="AN746" s="21"/>
      <c r="AO746" s="21"/>
      <c r="AP746" s="21"/>
      <c r="AQ746" s="21"/>
      <c r="AR746" s="21"/>
      <c r="AS746" s="21"/>
      <c r="AT746" s="21"/>
      <c r="AU746" s="21"/>
      <c r="AV746" s="21"/>
      <c r="AW746" s="21"/>
      <c r="AX746" s="21"/>
      <c r="AY746" s="21"/>
      <c r="AZ746" s="21"/>
      <c r="BA746" s="21"/>
      <c r="BB746" s="21"/>
      <c r="BC746" s="21"/>
      <c r="BD746" s="21"/>
      <c r="BE746" s="21"/>
      <c r="BF746" s="21"/>
      <c r="BG746" s="21"/>
      <c r="BH746" s="21"/>
      <c r="BI746" s="21"/>
    </row>
    <row r="747" spans="1:61" s="33" customFormat="1" ht="23.25" customHeight="1">
      <c r="A747" s="198"/>
      <c r="B747" s="631"/>
      <c r="C747" s="599"/>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1"/>
      <c r="AG747" s="624"/>
      <c r="AH747" s="625"/>
      <c r="AI747" s="626"/>
      <c r="AJ747" s="198"/>
      <c r="AK747" s="198"/>
      <c r="AL747" s="21"/>
      <c r="AM747" s="21"/>
      <c r="AN747" s="21"/>
      <c r="AO747" s="21"/>
      <c r="AP747" s="21"/>
      <c r="AQ747" s="21"/>
      <c r="AR747" s="21"/>
      <c r="AS747" s="21"/>
      <c r="AT747" s="21"/>
      <c r="AU747" s="21"/>
      <c r="AV747" s="21"/>
      <c r="AW747" s="21"/>
      <c r="AX747" s="21"/>
      <c r="AY747" s="21"/>
      <c r="AZ747" s="21"/>
      <c r="BA747" s="21"/>
      <c r="BB747" s="21"/>
      <c r="BC747" s="21"/>
      <c r="BD747" s="21"/>
      <c r="BE747" s="21"/>
      <c r="BF747" s="21"/>
      <c r="BG747" s="21"/>
      <c r="BH747" s="21"/>
      <c r="BI747" s="21"/>
    </row>
    <row r="748" spans="1:61" s="21" customFormat="1" ht="17.100000000000001" customHeight="1">
      <c r="A748" s="172"/>
      <c r="B748" s="631"/>
      <c r="C748" s="599"/>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1"/>
      <c r="AG748" s="624"/>
      <c r="AH748" s="625"/>
      <c r="AI748" s="626"/>
      <c r="AJ748" s="172"/>
      <c r="AK748" s="172"/>
    </row>
    <row r="749" spans="1:61" s="21" customFormat="1" ht="11.25" customHeight="1">
      <c r="A749" s="172"/>
      <c r="B749" s="631"/>
      <c r="C749" s="599"/>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1"/>
      <c r="AG749" s="624"/>
      <c r="AH749" s="625"/>
      <c r="AI749" s="626"/>
      <c r="AJ749" s="172"/>
      <c r="AK749" s="172"/>
    </row>
    <row r="750" spans="1:61" s="21" customFormat="1" ht="9" customHeight="1">
      <c r="A750" s="172"/>
      <c r="B750" s="620"/>
      <c r="C750" s="591"/>
      <c r="D750" s="592"/>
      <c r="E750" s="592"/>
      <c r="F750" s="592"/>
      <c r="G750" s="592"/>
      <c r="H750" s="592"/>
      <c r="I750" s="592"/>
      <c r="J750" s="592"/>
      <c r="K750" s="592"/>
      <c r="L750" s="592"/>
      <c r="M750" s="592"/>
      <c r="N750" s="592"/>
      <c r="O750" s="592"/>
      <c r="P750" s="592"/>
      <c r="Q750" s="592"/>
      <c r="R750" s="592"/>
      <c r="S750" s="592"/>
      <c r="T750" s="592"/>
      <c r="U750" s="592"/>
      <c r="V750" s="592"/>
      <c r="W750" s="592"/>
      <c r="X750" s="592"/>
      <c r="Y750" s="592"/>
      <c r="Z750" s="592"/>
      <c r="AA750" s="592"/>
      <c r="AB750" s="592"/>
      <c r="AC750" s="592"/>
      <c r="AD750" s="592"/>
      <c r="AE750" s="592"/>
      <c r="AF750" s="593"/>
      <c r="AG750" s="627"/>
      <c r="AH750" s="628"/>
      <c r="AI750" s="629"/>
      <c r="AJ750" s="172"/>
      <c r="AK750" s="172"/>
    </row>
    <row r="751" spans="1:61" s="21" customFormat="1" ht="17.100000000000001" customHeight="1">
      <c r="A751" s="172"/>
      <c r="B751" s="103"/>
      <c r="C751" s="148"/>
      <c r="D751" s="148"/>
      <c r="E751" s="148"/>
      <c r="F751" s="148"/>
      <c r="G751" s="148"/>
      <c r="H751" s="148"/>
      <c r="I751" s="148"/>
      <c r="J751" s="148"/>
      <c r="K751" s="148"/>
      <c r="L751" s="148"/>
      <c r="M751" s="148"/>
      <c r="N751" s="148"/>
      <c r="O751" s="148"/>
      <c r="P751" s="148"/>
      <c r="Q751" s="148"/>
      <c r="R751" s="148"/>
      <c r="S751" s="148"/>
      <c r="T751" s="148"/>
      <c r="U751" s="148"/>
      <c r="V751" s="148"/>
      <c r="W751" s="148"/>
      <c r="X751" s="148"/>
      <c r="Y751" s="148"/>
      <c r="Z751" s="148"/>
      <c r="AA751" s="148"/>
      <c r="AB751" s="148"/>
      <c r="AC751" s="148"/>
      <c r="AD751" s="148"/>
      <c r="AE751" s="148"/>
      <c r="AF751" s="148"/>
      <c r="AG751" s="163"/>
      <c r="AH751" s="163"/>
      <c r="AI751" s="163"/>
      <c r="AJ751" s="172"/>
      <c r="AK751" s="172"/>
    </row>
    <row r="752" spans="1:61" s="422" customFormat="1" ht="17.100000000000001" customHeight="1">
      <c r="A752" s="414" t="s">
        <v>941</v>
      </c>
      <c r="B752" s="163"/>
      <c r="C752" s="164"/>
      <c r="D752" s="164"/>
      <c r="E752" s="164"/>
      <c r="F752" s="164"/>
      <c r="G752" s="164"/>
      <c r="H752" s="164"/>
      <c r="I752" s="164"/>
      <c r="J752" s="164"/>
      <c r="K752" s="164"/>
      <c r="L752" s="421"/>
      <c r="M752" s="421"/>
      <c r="N752" s="421"/>
      <c r="O752" s="421"/>
      <c r="P752" s="421"/>
      <c r="Q752" s="421"/>
      <c r="R752" s="421"/>
      <c r="S752" s="421"/>
      <c r="T752" s="421"/>
      <c r="U752" s="421"/>
      <c r="V752" s="421"/>
      <c r="W752" s="421"/>
      <c r="X752" s="421"/>
      <c r="Y752" s="421"/>
      <c r="Z752" s="421"/>
      <c r="AA752" s="421"/>
      <c r="AB752" s="421"/>
      <c r="AC752" s="421"/>
      <c r="AD752" s="421"/>
      <c r="AE752" s="421"/>
      <c r="AF752" s="421"/>
      <c r="AG752" s="163"/>
      <c r="AH752" s="163"/>
      <c r="AI752" s="163"/>
      <c r="AJ752" s="421"/>
      <c r="AK752" s="421"/>
      <c r="AL752" s="21"/>
      <c r="AM752" s="21"/>
      <c r="AN752" s="21"/>
      <c r="AO752" s="21"/>
      <c r="AP752" s="21"/>
      <c r="AQ752" s="21"/>
      <c r="AR752" s="21"/>
      <c r="AS752" s="21"/>
      <c r="AT752" s="21"/>
      <c r="AU752" s="21"/>
      <c r="AV752" s="21"/>
      <c r="AW752" s="21"/>
      <c r="AX752" s="21"/>
      <c r="AY752" s="21"/>
      <c r="AZ752" s="21"/>
      <c r="BA752" s="21"/>
      <c r="BB752" s="21"/>
      <c r="BC752" s="21"/>
      <c r="BD752" s="21"/>
      <c r="BE752" s="21"/>
      <c r="BF752" s="21"/>
      <c r="BG752" s="21"/>
      <c r="BH752" s="21"/>
      <c r="BI752" s="21"/>
    </row>
    <row r="753" spans="1:61" s="33" customFormat="1" ht="26.25" customHeight="1">
      <c r="A753" s="198"/>
      <c r="B753" s="619" t="s">
        <v>304</v>
      </c>
      <c r="C753" s="588" t="s">
        <v>484</v>
      </c>
      <c r="D753" s="589"/>
      <c r="E753" s="589"/>
      <c r="F753" s="589"/>
      <c r="G753" s="589"/>
      <c r="H753" s="589"/>
      <c r="I753" s="589"/>
      <c r="J753" s="589"/>
      <c r="K753" s="589"/>
      <c r="L753" s="589"/>
      <c r="M753" s="589"/>
      <c r="N753" s="589"/>
      <c r="O753" s="589"/>
      <c r="P753" s="589"/>
      <c r="Q753" s="589"/>
      <c r="R753" s="589"/>
      <c r="S753" s="589"/>
      <c r="T753" s="589"/>
      <c r="U753" s="589"/>
      <c r="V753" s="589"/>
      <c r="W753" s="589"/>
      <c r="X753" s="589"/>
      <c r="Y753" s="589"/>
      <c r="Z753" s="589"/>
      <c r="AA753" s="589"/>
      <c r="AB753" s="589"/>
      <c r="AC753" s="589"/>
      <c r="AD753" s="589"/>
      <c r="AE753" s="589"/>
      <c r="AF753" s="590"/>
      <c r="AG753" s="621"/>
      <c r="AH753" s="622"/>
      <c r="AI753" s="623"/>
      <c r="AJ753" s="198"/>
      <c r="AK753" s="198"/>
      <c r="AL753" s="21"/>
      <c r="AM753" s="21"/>
      <c r="AN753" s="21"/>
      <c r="AO753" s="21"/>
      <c r="AP753" s="21"/>
      <c r="AQ753" s="21"/>
      <c r="AR753" s="21"/>
      <c r="AS753" s="21"/>
      <c r="AT753" s="21"/>
      <c r="AU753" s="21"/>
      <c r="AV753" s="21"/>
      <c r="AW753" s="21"/>
      <c r="AX753" s="21"/>
      <c r="AY753" s="21"/>
      <c r="AZ753" s="21"/>
      <c r="BA753" s="21"/>
      <c r="BB753" s="21"/>
      <c r="BC753" s="21"/>
      <c r="BD753" s="21"/>
      <c r="BE753" s="21"/>
      <c r="BF753" s="21"/>
      <c r="BG753" s="21"/>
      <c r="BH753" s="21"/>
      <c r="BI753" s="21"/>
    </row>
    <row r="754" spans="1:61" s="33" customFormat="1" ht="16.5" customHeight="1">
      <c r="A754" s="198"/>
      <c r="B754" s="631"/>
      <c r="C754" s="599"/>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1"/>
      <c r="AG754" s="624"/>
      <c r="AH754" s="625"/>
      <c r="AI754" s="626"/>
      <c r="AJ754" s="198"/>
      <c r="AK754" s="198"/>
      <c r="AL754" s="21"/>
      <c r="AM754" s="21"/>
      <c r="AN754" s="21"/>
      <c r="AO754" s="21"/>
      <c r="AP754" s="21"/>
      <c r="AQ754" s="21"/>
      <c r="AR754" s="21"/>
      <c r="AS754" s="21"/>
      <c r="AT754" s="21"/>
      <c r="AU754" s="21"/>
      <c r="AV754" s="21"/>
      <c r="AW754" s="21"/>
      <c r="AX754" s="21"/>
      <c r="AY754" s="21"/>
      <c r="AZ754" s="21"/>
      <c r="BA754" s="21"/>
      <c r="BB754" s="21"/>
      <c r="BC754" s="21"/>
      <c r="BD754" s="21"/>
      <c r="BE754" s="21"/>
      <c r="BF754" s="21"/>
      <c r="BG754" s="21"/>
      <c r="BH754" s="21"/>
      <c r="BI754" s="21"/>
    </row>
    <row r="755" spans="1:61" s="21" customFormat="1" ht="17.100000000000001" customHeight="1">
      <c r="A755" s="172"/>
      <c r="B755" s="631"/>
      <c r="C755" s="599"/>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1"/>
      <c r="AG755" s="624"/>
      <c r="AH755" s="625"/>
      <c r="AI755" s="626"/>
      <c r="AJ755" s="172"/>
      <c r="AK755" s="172"/>
    </row>
    <row r="756" spans="1:61" s="21" customFormat="1" ht="17.100000000000001" customHeight="1">
      <c r="A756" s="172"/>
      <c r="B756" s="631"/>
      <c r="C756" s="599"/>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1"/>
      <c r="AG756" s="624"/>
      <c r="AH756" s="625"/>
      <c r="AI756" s="626"/>
      <c r="AJ756" s="172"/>
      <c r="AK756" s="172"/>
    </row>
    <row r="757" spans="1:61" s="21" customFormat="1" ht="17.100000000000001" customHeight="1">
      <c r="A757" s="172"/>
      <c r="B757" s="631"/>
      <c r="C757" s="599"/>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1"/>
      <c r="AG757" s="624"/>
      <c r="AH757" s="625"/>
      <c r="AI757" s="626"/>
      <c r="AJ757" s="172"/>
      <c r="AK757" s="172"/>
    </row>
    <row r="758" spans="1:61" s="21" customFormat="1" ht="17.100000000000001" customHeight="1">
      <c r="A758" s="172"/>
      <c r="B758" s="631"/>
      <c r="C758" s="599"/>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1"/>
      <c r="AG758" s="624"/>
      <c r="AH758" s="625"/>
      <c r="AI758" s="626"/>
      <c r="AJ758" s="172"/>
      <c r="AK758" s="172"/>
    </row>
    <row r="759" spans="1:61" s="21" customFormat="1" ht="17.100000000000001" customHeight="1">
      <c r="A759" s="172"/>
      <c r="B759" s="631"/>
      <c r="C759" s="599"/>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1"/>
      <c r="AG759" s="624"/>
      <c r="AH759" s="625"/>
      <c r="AI759" s="626"/>
      <c r="AJ759" s="172"/>
      <c r="AK759" s="172"/>
    </row>
    <row r="760" spans="1:61" s="21" customFormat="1" ht="17.100000000000001" customHeight="1">
      <c r="A760" s="172"/>
      <c r="B760" s="631"/>
      <c r="C760" s="599"/>
      <c r="D760" s="580"/>
      <c r="E760" s="580"/>
      <c r="F760" s="580"/>
      <c r="G760" s="580"/>
      <c r="H760" s="580"/>
      <c r="I760" s="580"/>
      <c r="J760" s="580"/>
      <c r="K760" s="580"/>
      <c r="L760" s="580"/>
      <c r="M760" s="580"/>
      <c r="N760" s="580"/>
      <c r="O760" s="580"/>
      <c r="P760" s="580"/>
      <c r="Q760" s="580"/>
      <c r="R760" s="580"/>
      <c r="S760" s="580"/>
      <c r="T760" s="580"/>
      <c r="U760" s="580"/>
      <c r="V760" s="580"/>
      <c r="W760" s="580"/>
      <c r="X760" s="580"/>
      <c r="Y760" s="580"/>
      <c r="Z760" s="580"/>
      <c r="AA760" s="580"/>
      <c r="AB760" s="580"/>
      <c r="AC760" s="580"/>
      <c r="AD760" s="580"/>
      <c r="AE760" s="580"/>
      <c r="AF760" s="581"/>
      <c r="AG760" s="624"/>
      <c r="AH760" s="625"/>
      <c r="AI760" s="626"/>
      <c r="AJ760" s="172"/>
      <c r="AK760" s="172"/>
      <c r="AL760" s="42"/>
      <c r="AM760" s="42"/>
      <c r="AN760" s="42"/>
      <c r="AO760" s="42"/>
      <c r="AP760" s="42"/>
      <c r="AQ760" s="42"/>
      <c r="AR760" s="42"/>
      <c r="AS760" s="42"/>
      <c r="AT760" s="42"/>
      <c r="AU760" s="42"/>
      <c r="AV760" s="42"/>
      <c r="AW760" s="42"/>
      <c r="AX760" s="42"/>
      <c r="AY760" s="42"/>
      <c r="AZ760" s="42"/>
      <c r="BA760" s="42"/>
      <c r="BB760" s="42"/>
      <c r="BC760" s="42"/>
      <c r="BD760" s="42"/>
      <c r="BE760" s="42"/>
      <c r="BF760" s="42"/>
      <c r="BG760" s="42"/>
      <c r="BH760" s="42"/>
      <c r="BI760" s="42"/>
    </row>
    <row r="761" spans="1:61" s="21" customFormat="1" ht="22.5" customHeight="1">
      <c r="A761" s="172"/>
      <c r="B761" s="620"/>
      <c r="C761" s="591"/>
      <c r="D761" s="592"/>
      <c r="E761" s="592"/>
      <c r="F761" s="592"/>
      <c r="G761" s="592"/>
      <c r="H761" s="592"/>
      <c r="I761" s="592"/>
      <c r="J761" s="592"/>
      <c r="K761" s="592"/>
      <c r="L761" s="592"/>
      <c r="M761" s="592"/>
      <c r="N761" s="592"/>
      <c r="O761" s="592"/>
      <c r="P761" s="592"/>
      <c r="Q761" s="592"/>
      <c r="R761" s="592"/>
      <c r="S761" s="592"/>
      <c r="T761" s="592"/>
      <c r="U761" s="592"/>
      <c r="V761" s="592"/>
      <c r="W761" s="592"/>
      <c r="X761" s="592"/>
      <c r="Y761" s="592"/>
      <c r="Z761" s="592"/>
      <c r="AA761" s="592"/>
      <c r="AB761" s="592"/>
      <c r="AC761" s="592"/>
      <c r="AD761" s="592"/>
      <c r="AE761" s="592"/>
      <c r="AF761" s="593"/>
      <c r="AG761" s="627"/>
      <c r="AH761" s="628"/>
      <c r="AI761" s="629"/>
      <c r="AJ761" s="172"/>
      <c r="AK761" s="172"/>
      <c r="AL761" s="42"/>
      <c r="AM761" s="42"/>
      <c r="AN761" s="42"/>
      <c r="AO761" s="42"/>
      <c r="AP761" s="42"/>
      <c r="AQ761" s="42"/>
      <c r="AR761" s="42"/>
      <c r="AS761" s="42"/>
      <c r="AT761" s="42"/>
      <c r="AU761" s="42"/>
      <c r="AV761" s="42"/>
      <c r="AW761" s="42"/>
      <c r="AX761" s="42"/>
      <c r="AY761" s="42"/>
      <c r="AZ761" s="42"/>
      <c r="BA761" s="42"/>
      <c r="BB761" s="42"/>
      <c r="BC761" s="42"/>
      <c r="BD761" s="42"/>
      <c r="BE761" s="42"/>
      <c r="BF761" s="42"/>
      <c r="BG761" s="42"/>
      <c r="BH761" s="42"/>
      <c r="BI761" s="42"/>
    </row>
    <row r="762" spans="1:61" s="21" customFormat="1" ht="38.25" customHeight="1">
      <c r="A762" s="172"/>
      <c r="B762" s="401" t="s">
        <v>307</v>
      </c>
      <c r="C762" s="588" t="s">
        <v>64</v>
      </c>
      <c r="D762" s="589"/>
      <c r="E762" s="589"/>
      <c r="F762" s="589"/>
      <c r="G762" s="589"/>
      <c r="H762" s="589"/>
      <c r="I762" s="589"/>
      <c r="J762" s="589"/>
      <c r="K762" s="589"/>
      <c r="L762" s="589"/>
      <c r="M762" s="589"/>
      <c r="N762" s="589"/>
      <c r="O762" s="589"/>
      <c r="P762" s="589"/>
      <c r="Q762" s="589"/>
      <c r="R762" s="589"/>
      <c r="S762" s="589"/>
      <c r="T762" s="589"/>
      <c r="U762" s="589"/>
      <c r="V762" s="589"/>
      <c r="W762" s="589"/>
      <c r="X762" s="589"/>
      <c r="Y762" s="589"/>
      <c r="Z762" s="589"/>
      <c r="AA762" s="589"/>
      <c r="AB762" s="589"/>
      <c r="AC762" s="589"/>
      <c r="AD762" s="589"/>
      <c r="AE762" s="589"/>
      <c r="AF762" s="590"/>
      <c r="AG762" s="621"/>
      <c r="AH762" s="622"/>
      <c r="AI762" s="623"/>
      <c r="AJ762" s="172"/>
      <c r="AK762" s="172"/>
      <c r="AL762" s="42"/>
      <c r="AM762" s="42"/>
      <c r="AN762" s="42"/>
      <c r="AO762" s="42"/>
      <c r="AP762" s="42"/>
      <c r="AQ762" s="42"/>
      <c r="AR762" s="42"/>
      <c r="AS762" s="42"/>
      <c r="AT762" s="42"/>
      <c r="AU762" s="42"/>
      <c r="AV762" s="42"/>
      <c r="AW762" s="42"/>
      <c r="AX762" s="42"/>
      <c r="AY762" s="42"/>
      <c r="AZ762" s="42"/>
      <c r="BA762" s="42"/>
      <c r="BB762" s="42"/>
      <c r="BC762" s="42"/>
      <c r="BD762" s="42"/>
      <c r="BE762" s="42"/>
      <c r="BF762" s="42"/>
      <c r="BG762" s="42"/>
      <c r="BH762" s="42"/>
      <c r="BI762" s="42"/>
    </row>
    <row r="763" spans="1:61" s="21" customFormat="1" ht="45" customHeight="1">
      <c r="A763" s="172"/>
      <c r="B763" s="401" t="s">
        <v>308</v>
      </c>
      <c r="C763" s="588" t="s">
        <v>65</v>
      </c>
      <c r="D763" s="589"/>
      <c r="E763" s="589"/>
      <c r="F763" s="589"/>
      <c r="G763" s="589"/>
      <c r="H763" s="589"/>
      <c r="I763" s="589"/>
      <c r="J763" s="589"/>
      <c r="K763" s="589"/>
      <c r="L763" s="589"/>
      <c r="M763" s="589"/>
      <c r="N763" s="589"/>
      <c r="O763" s="589"/>
      <c r="P763" s="589"/>
      <c r="Q763" s="589"/>
      <c r="R763" s="589"/>
      <c r="S763" s="589"/>
      <c r="T763" s="589"/>
      <c r="U763" s="589"/>
      <c r="V763" s="589"/>
      <c r="W763" s="589"/>
      <c r="X763" s="589"/>
      <c r="Y763" s="589"/>
      <c r="Z763" s="589"/>
      <c r="AA763" s="589"/>
      <c r="AB763" s="589"/>
      <c r="AC763" s="589"/>
      <c r="AD763" s="589"/>
      <c r="AE763" s="589"/>
      <c r="AF763" s="590"/>
      <c r="AG763" s="621"/>
      <c r="AH763" s="622"/>
      <c r="AI763" s="623"/>
      <c r="AJ763" s="172"/>
      <c r="AK763" s="172"/>
    </row>
    <row r="764" spans="1:61" s="21" customFormat="1" ht="38.25" customHeight="1">
      <c r="A764" s="172"/>
      <c r="B764" s="401" t="s">
        <v>310</v>
      </c>
      <c r="C764" s="1154" t="s">
        <v>959</v>
      </c>
      <c r="D764" s="1155"/>
      <c r="E764" s="1155"/>
      <c r="F764" s="1155"/>
      <c r="G764" s="1155"/>
      <c r="H764" s="1155"/>
      <c r="I764" s="1155"/>
      <c r="J764" s="1155"/>
      <c r="K764" s="1155"/>
      <c r="L764" s="1155"/>
      <c r="M764" s="1155"/>
      <c r="N764" s="1155"/>
      <c r="O764" s="1155"/>
      <c r="P764" s="1155"/>
      <c r="Q764" s="1155"/>
      <c r="R764" s="1155"/>
      <c r="S764" s="1155"/>
      <c r="T764" s="1155"/>
      <c r="U764" s="1155"/>
      <c r="V764" s="1155"/>
      <c r="W764" s="1155"/>
      <c r="X764" s="1155"/>
      <c r="Y764" s="1155"/>
      <c r="Z764" s="1155"/>
      <c r="AA764" s="1155"/>
      <c r="AB764" s="1155"/>
      <c r="AC764" s="1155"/>
      <c r="AD764" s="1155"/>
      <c r="AE764" s="1155"/>
      <c r="AF764" s="1156"/>
      <c r="AG764" s="621"/>
      <c r="AH764" s="622"/>
      <c r="AI764" s="623"/>
      <c r="AJ764" s="172"/>
      <c r="AK764" s="172"/>
    </row>
    <row r="765" spans="1:61" s="21" customFormat="1" ht="38.25" customHeight="1">
      <c r="A765" s="172"/>
      <c r="B765" s="401" t="s">
        <v>25</v>
      </c>
      <c r="C765" s="730" t="s">
        <v>664</v>
      </c>
      <c r="D765" s="731"/>
      <c r="E765" s="731"/>
      <c r="F765" s="731"/>
      <c r="G765" s="731"/>
      <c r="H765" s="731"/>
      <c r="I765" s="731"/>
      <c r="J765" s="731"/>
      <c r="K765" s="731"/>
      <c r="L765" s="731"/>
      <c r="M765" s="731"/>
      <c r="N765" s="731"/>
      <c r="O765" s="731"/>
      <c r="P765" s="731"/>
      <c r="Q765" s="731"/>
      <c r="R765" s="731"/>
      <c r="S765" s="731"/>
      <c r="T765" s="731"/>
      <c r="U765" s="731"/>
      <c r="V765" s="731"/>
      <c r="W765" s="731"/>
      <c r="X765" s="731"/>
      <c r="Y765" s="731"/>
      <c r="Z765" s="731"/>
      <c r="AA765" s="731"/>
      <c r="AB765" s="731"/>
      <c r="AC765" s="731"/>
      <c r="AD765" s="731"/>
      <c r="AE765" s="731"/>
      <c r="AF765" s="732"/>
      <c r="AG765" s="621"/>
      <c r="AH765" s="622"/>
      <c r="AI765" s="623"/>
      <c r="AJ765" s="172"/>
      <c r="AK765" s="172"/>
    </row>
    <row r="766" spans="1:61" s="21" customFormat="1" ht="38.25" customHeight="1">
      <c r="A766" s="172"/>
      <c r="B766" s="424" t="s">
        <v>659</v>
      </c>
      <c r="C766" s="607" t="s">
        <v>66</v>
      </c>
      <c r="D766" s="608"/>
      <c r="E766" s="608"/>
      <c r="F766" s="608"/>
      <c r="G766" s="608"/>
      <c r="H766" s="608"/>
      <c r="I766" s="608"/>
      <c r="J766" s="608"/>
      <c r="K766" s="608"/>
      <c r="L766" s="608"/>
      <c r="M766" s="608"/>
      <c r="N766" s="608"/>
      <c r="O766" s="608"/>
      <c r="P766" s="608"/>
      <c r="Q766" s="608"/>
      <c r="R766" s="608"/>
      <c r="S766" s="608"/>
      <c r="T766" s="608"/>
      <c r="U766" s="608"/>
      <c r="V766" s="608"/>
      <c r="W766" s="608"/>
      <c r="X766" s="608"/>
      <c r="Y766" s="608"/>
      <c r="Z766" s="608"/>
      <c r="AA766" s="608"/>
      <c r="AB766" s="608"/>
      <c r="AC766" s="608"/>
      <c r="AD766" s="608"/>
      <c r="AE766" s="608"/>
      <c r="AF766" s="609"/>
      <c r="AG766" s="604"/>
      <c r="AH766" s="605"/>
      <c r="AI766" s="606"/>
      <c r="AJ766" s="172"/>
      <c r="AK766" s="172"/>
    </row>
    <row r="767" spans="1:61" s="21" customFormat="1" ht="12">
      <c r="A767" s="172"/>
      <c r="B767" s="103"/>
      <c r="C767" s="148"/>
      <c r="D767" s="148"/>
      <c r="E767" s="148"/>
      <c r="F767" s="148"/>
      <c r="G767" s="148"/>
      <c r="H767" s="148"/>
      <c r="I767" s="148"/>
      <c r="J767" s="148"/>
      <c r="K767" s="148"/>
      <c r="L767" s="148"/>
      <c r="M767" s="148"/>
      <c r="N767" s="148"/>
      <c r="O767" s="148"/>
      <c r="P767" s="148"/>
      <c r="Q767" s="148"/>
      <c r="R767" s="148"/>
      <c r="S767" s="148"/>
      <c r="T767" s="148"/>
      <c r="U767" s="148"/>
      <c r="V767" s="148"/>
      <c r="W767" s="148"/>
      <c r="X767" s="148"/>
      <c r="Y767" s="148"/>
      <c r="Z767" s="148"/>
      <c r="AA767" s="148"/>
      <c r="AB767" s="148"/>
      <c r="AC767" s="148"/>
      <c r="AD767" s="148"/>
      <c r="AE767" s="148"/>
      <c r="AF767" s="148"/>
      <c r="AG767" s="163"/>
      <c r="AH767" s="163"/>
      <c r="AI767" s="163"/>
      <c r="AJ767" s="172"/>
      <c r="AK767" s="172"/>
    </row>
    <row r="768" spans="1:61" s="21" customFormat="1" ht="16.5" customHeight="1">
      <c r="A768" s="414" t="s">
        <v>1558</v>
      </c>
      <c r="B768" s="163"/>
      <c r="C768" s="164"/>
      <c r="D768" s="164"/>
      <c r="E768" s="164"/>
      <c r="F768" s="164"/>
      <c r="G768" s="164"/>
      <c r="H768" s="164"/>
      <c r="I768" s="164"/>
      <c r="J768" s="164"/>
      <c r="K768" s="164"/>
      <c r="L768" s="421"/>
      <c r="M768" s="421"/>
      <c r="N768" s="421"/>
      <c r="O768" s="421"/>
      <c r="P768" s="421"/>
      <c r="Q768" s="421"/>
      <c r="R768" s="421"/>
      <c r="S768" s="421"/>
      <c r="T768" s="421"/>
      <c r="U768" s="421"/>
      <c r="V768" s="421"/>
      <c r="W768" s="421"/>
      <c r="X768" s="421"/>
      <c r="Y768" s="421"/>
      <c r="Z768" s="421"/>
      <c r="AA768" s="421"/>
      <c r="AB768" s="421"/>
      <c r="AC768" s="421"/>
      <c r="AD768" s="421"/>
      <c r="AE768" s="421"/>
      <c r="AF768" s="421"/>
      <c r="AG768" s="163"/>
      <c r="AH768" s="163"/>
      <c r="AI768" s="163"/>
      <c r="AJ768" s="172"/>
      <c r="AK768" s="172"/>
    </row>
    <row r="769" spans="1:61" s="21" customFormat="1" ht="16.5" customHeight="1">
      <c r="A769" s="414"/>
      <c r="B769" s="163"/>
      <c r="C769" s="448" t="s">
        <v>1559</v>
      </c>
      <c r="D769" s="164"/>
      <c r="E769" s="164"/>
      <c r="F769" s="164"/>
      <c r="G769" s="164"/>
      <c r="H769" s="164"/>
      <c r="I769" s="164"/>
      <c r="J769" s="164"/>
      <c r="K769" s="164"/>
      <c r="L769" s="421"/>
      <c r="M769" s="421"/>
      <c r="N769" s="421"/>
      <c r="O769" s="421"/>
      <c r="P769" s="421"/>
      <c r="Q769" s="421"/>
      <c r="R769" s="421"/>
      <c r="S769" s="421"/>
      <c r="T769" s="421"/>
      <c r="U769" s="421"/>
      <c r="V769" s="421"/>
      <c r="W769" s="421"/>
      <c r="X769" s="421"/>
      <c r="Y769" s="421"/>
      <c r="Z769" s="421"/>
      <c r="AA769" s="421"/>
      <c r="AB769" s="421"/>
      <c r="AC769" s="421"/>
      <c r="AD769" s="421"/>
      <c r="AE769" s="421"/>
      <c r="AF769" s="421"/>
      <c r="AG769" s="163"/>
      <c r="AH769" s="163"/>
      <c r="AI769" s="163"/>
      <c r="AJ769" s="172"/>
      <c r="AK769" s="172"/>
    </row>
    <row r="770" spans="1:61" s="21" customFormat="1" ht="41.25" customHeight="1">
      <c r="A770" s="198"/>
      <c r="B770" s="424" t="s">
        <v>79</v>
      </c>
      <c r="C770" s="607" t="s">
        <v>1524</v>
      </c>
      <c r="D770" s="608"/>
      <c r="E770" s="608"/>
      <c r="F770" s="608"/>
      <c r="G770" s="608"/>
      <c r="H770" s="608"/>
      <c r="I770" s="608"/>
      <c r="J770" s="608"/>
      <c r="K770" s="608"/>
      <c r="L770" s="608"/>
      <c r="M770" s="608"/>
      <c r="N770" s="608"/>
      <c r="O770" s="608"/>
      <c r="P770" s="608"/>
      <c r="Q770" s="608"/>
      <c r="R770" s="608"/>
      <c r="S770" s="608"/>
      <c r="T770" s="608"/>
      <c r="U770" s="608"/>
      <c r="V770" s="608"/>
      <c r="W770" s="608"/>
      <c r="X770" s="608"/>
      <c r="Y770" s="608"/>
      <c r="Z770" s="608"/>
      <c r="AA770" s="608"/>
      <c r="AB770" s="608"/>
      <c r="AC770" s="608"/>
      <c r="AD770" s="608"/>
      <c r="AE770" s="608"/>
      <c r="AF770" s="609"/>
      <c r="AG770" s="604"/>
      <c r="AH770" s="605"/>
      <c r="AI770" s="606"/>
      <c r="AJ770" s="172"/>
      <c r="AK770" s="172"/>
    </row>
    <row r="771" spans="1:61" s="21" customFormat="1" ht="12">
      <c r="A771" s="172"/>
      <c r="B771" s="103"/>
      <c r="C771" s="148"/>
      <c r="D771" s="148"/>
      <c r="E771" s="148"/>
      <c r="F771" s="148"/>
      <c r="G771" s="148"/>
      <c r="H771" s="148"/>
      <c r="I771" s="148"/>
      <c r="J771" s="148"/>
      <c r="K771" s="148"/>
      <c r="L771" s="148"/>
      <c r="M771" s="148"/>
      <c r="N771" s="148"/>
      <c r="O771" s="148"/>
      <c r="P771" s="148"/>
      <c r="Q771" s="148"/>
      <c r="R771" s="148"/>
      <c r="S771" s="148"/>
      <c r="T771" s="148"/>
      <c r="U771" s="148"/>
      <c r="V771" s="148"/>
      <c r="W771" s="148"/>
      <c r="X771" s="148"/>
      <c r="Y771" s="148"/>
      <c r="Z771" s="148"/>
      <c r="AA771" s="148"/>
      <c r="AB771" s="148"/>
      <c r="AC771" s="148"/>
      <c r="AD771" s="148"/>
      <c r="AE771" s="148"/>
      <c r="AF771" s="148"/>
      <c r="AG771" s="163"/>
      <c r="AH771" s="163"/>
      <c r="AI771" s="163"/>
      <c r="AJ771" s="172"/>
      <c r="AK771" s="172"/>
    </row>
    <row r="772" spans="1:61" s="422" customFormat="1" ht="17.100000000000001" customHeight="1">
      <c r="A772" s="414" t="s">
        <v>1523</v>
      </c>
      <c r="B772" s="163"/>
      <c r="C772" s="164"/>
      <c r="D772" s="164"/>
      <c r="E772" s="164"/>
      <c r="F772" s="164"/>
      <c r="G772" s="164"/>
      <c r="H772" s="164"/>
      <c r="I772" s="164"/>
      <c r="J772" s="164"/>
      <c r="K772" s="164"/>
      <c r="L772" s="421"/>
      <c r="M772" s="421"/>
      <c r="N772" s="421"/>
      <c r="O772" s="421"/>
      <c r="P772" s="421"/>
      <c r="Q772" s="421"/>
      <c r="R772" s="421"/>
      <c r="S772" s="421"/>
      <c r="T772" s="421"/>
      <c r="U772" s="421"/>
      <c r="V772" s="421"/>
      <c r="W772" s="421"/>
      <c r="X772" s="421"/>
      <c r="Y772" s="421"/>
      <c r="Z772" s="421"/>
      <c r="AA772" s="421"/>
      <c r="AB772" s="421"/>
      <c r="AC772" s="421"/>
      <c r="AD772" s="421"/>
      <c r="AE772" s="421"/>
      <c r="AF772" s="421"/>
      <c r="AG772" s="163"/>
      <c r="AH772" s="163"/>
      <c r="AI772" s="163"/>
      <c r="AJ772" s="421"/>
      <c r="AK772" s="421"/>
      <c r="AL772" s="21"/>
      <c r="AM772" s="21"/>
      <c r="AN772" s="21"/>
      <c r="AO772" s="21"/>
      <c r="AP772" s="21"/>
      <c r="AQ772" s="21"/>
      <c r="AR772" s="21"/>
      <c r="AS772" s="21"/>
      <c r="AT772" s="21"/>
      <c r="AU772" s="21"/>
      <c r="AV772" s="21"/>
      <c r="AW772" s="21"/>
      <c r="AX772" s="21"/>
      <c r="AY772" s="21"/>
      <c r="AZ772" s="21"/>
      <c r="BA772" s="21"/>
      <c r="BB772" s="21"/>
      <c r="BC772" s="21"/>
      <c r="BD772" s="21"/>
      <c r="BE772" s="21"/>
      <c r="BF772" s="21"/>
      <c r="BG772" s="21"/>
      <c r="BH772" s="21"/>
      <c r="BI772" s="21"/>
    </row>
    <row r="773" spans="1:61" s="33" customFormat="1" ht="21" customHeight="1">
      <c r="A773" s="198"/>
      <c r="B773" s="424" t="s">
        <v>304</v>
      </c>
      <c r="C773" s="607" t="s">
        <v>67</v>
      </c>
      <c r="D773" s="608"/>
      <c r="E773" s="608"/>
      <c r="F773" s="608"/>
      <c r="G773" s="608"/>
      <c r="H773" s="608"/>
      <c r="I773" s="608"/>
      <c r="J773" s="608"/>
      <c r="K773" s="608"/>
      <c r="L773" s="608"/>
      <c r="M773" s="608"/>
      <c r="N773" s="608"/>
      <c r="O773" s="608"/>
      <c r="P773" s="608"/>
      <c r="Q773" s="608"/>
      <c r="R773" s="608"/>
      <c r="S773" s="608"/>
      <c r="T773" s="608"/>
      <c r="U773" s="608"/>
      <c r="V773" s="608"/>
      <c r="W773" s="608"/>
      <c r="X773" s="608"/>
      <c r="Y773" s="608"/>
      <c r="Z773" s="608"/>
      <c r="AA773" s="608"/>
      <c r="AB773" s="608"/>
      <c r="AC773" s="608"/>
      <c r="AD773" s="608"/>
      <c r="AE773" s="608"/>
      <c r="AF773" s="609"/>
      <c r="AG773" s="604"/>
      <c r="AH773" s="605"/>
      <c r="AI773" s="606"/>
      <c r="AJ773" s="198"/>
      <c r="AK773" s="198"/>
      <c r="AL773" s="21"/>
      <c r="AM773" s="422"/>
      <c r="AN773" s="422"/>
      <c r="AO773" s="422"/>
      <c r="AP773" s="422"/>
      <c r="AQ773" s="422"/>
      <c r="AR773" s="422"/>
      <c r="AS773" s="422"/>
      <c r="AT773" s="422"/>
      <c r="AU773" s="422"/>
      <c r="AV773" s="422"/>
      <c r="AW773" s="422"/>
      <c r="AX773" s="422"/>
      <c r="AY773" s="422"/>
      <c r="AZ773" s="21"/>
      <c r="BA773" s="422"/>
      <c r="BB773" s="422"/>
      <c r="BC773" s="422"/>
      <c r="BD773" s="422"/>
      <c r="BE773" s="422"/>
      <c r="BF773" s="422"/>
      <c r="BG773" s="422"/>
      <c r="BH773" s="422"/>
      <c r="BI773" s="422"/>
    </row>
    <row r="774" spans="1:61" s="21" customFormat="1" ht="12">
      <c r="A774" s="172"/>
      <c r="B774" s="103"/>
      <c r="C774" s="148"/>
      <c r="D774" s="148"/>
      <c r="E774" s="148"/>
      <c r="F774" s="148"/>
      <c r="G774" s="148"/>
      <c r="H774" s="148"/>
      <c r="I774" s="148"/>
      <c r="J774" s="148"/>
      <c r="K774" s="148"/>
      <c r="L774" s="148"/>
      <c r="M774" s="148"/>
      <c r="N774" s="148"/>
      <c r="O774" s="148"/>
      <c r="P774" s="148"/>
      <c r="Q774" s="148"/>
      <c r="R774" s="148"/>
      <c r="S774" s="148"/>
      <c r="T774" s="148"/>
      <c r="U774" s="148"/>
      <c r="V774" s="148"/>
      <c r="W774" s="148"/>
      <c r="X774" s="148"/>
      <c r="Y774" s="148"/>
      <c r="Z774" s="148"/>
      <c r="AA774" s="148"/>
      <c r="AB774" s="148"/>
      <c r="AC774" s="148"/>
      <c r="AD774" s="148"/>
      <c r="AE774" s="148"/>
      <c r="AF774" s="148"/>
      <c r="AG774" s="163"/>
      <c r="AH774" s="163"/>
      <c r="AI774" s="163"/>
      <c r="AJ774" s="172"/>
      <c r="AK774" s="172"/>
      <c r="AM774" s="422"/>
      <c r="AN774" s="422"/>
      <c r="AO774" s="422"/>
      <c r="AP774" s="422"/>
      <c r="AQ774" s="422"/>
      <c r="AR774" s="422"/>
      <c r="AS774" s="422"/>
      <c r="AT774" s="422"/>
      <c r="AU774" s="422"/>
      <c r="AV774" s="422"/>
      <c r="AW774" s="422"/>
      <c r="AX774" s="422"/>
      <c r="AY774" s="422"/>
      <c r="BA774" s="422"/>
      <c r="BB774" s="422"/>
      <c r="BC774" s="422"/>
      <c r="BD774" s="422"/>
      <c r="BE774" s="422"/>
      <c r="BF774" s="422"/>
      <c r="BG774" s="422"/>
      <c r="BH774" s="422"/>
      <c r="BI774" s="422"/>
    </row>
    <row r="775" spans="1:61" s="422" customFormat="1" ht="17.100000000000001" customHeight="1">
      <c r="A775" s="414" t="s">
        <v>1522</v>
      </c>
      <c r="B775" s="163"/>
      <c r="C775" s="164"/>
      <c r="D775" s="164"/>
      <c r="E775" s="164"/>
      <c r="F775" s="164"/>
      <c r="G775" s="164"/>
      <c r="H775" s="164"/>
      <c r="I775" s="164"/>
      <c r="J775" s="164"/>
      <c r="K775" s="164"/>
      <c r="L775" s="421"/>
      <c r="M775" s="421"/>
      <c r="N775" s="421"/>
      <c r="O775" s="421"/>
      <c r="P775" s="421"/>
      <c r="Q775" s="421"/>
      <c r="R775" s="421"/>
      <c r="S775" s="421"/>
      <c r="T775" s="421"/>
      <c r="U775" s="421"/>
      <c r="V775" s="421"/>
      <c r="W775" s="421"/>
      <c r="X775" s="421"/>
      <c r="Y775" s="421"/>
      <c r="Z775" s="421"/>
      <c r="AA775" s="421"/>
      <c r="AB775" s="421"/>
      <c r="AC775" s="421"/>
      <c r="AD775" s="421"/>
      <c r="AE775" s="421"/>
      <c r="AF775" s="421"/>
      <c r="AG775" s="163"/>
      <c r="AH775" s="163"/>
      <c r="AI775" s="163"/>
      <c r="AJ775" s="421"/>
      <c r="AK775" s="421"/>
      <c r="AL775" s="33"/>
      <c r="AM775" s="33"/>
      <c r="AN775" s="33"/>
      <c r="AO775" s="33"/>
      <c r="AP775" s="33"/>
      <c r="AQ775" s="33"/>
      <c r="AR775" s="33"/>
      <c r="AS775" s="33"/>
      <c r="AT775" s="33"/>
      <c r="AU775" s="33"/>
      <c r="AV775" s="33"/>
      <c r="AW775" s="33"/>
      <c r="AX775" s="33"/>
      <c r="AY775" s="33"/>
      <c r="AZ775" s="33"/>
      <c r="BA775" s="33"/>
      <c r="BB775" s="33"/>
      <c r="BC775" s="33"/>
      <c r="BD775" s="33"/>
      <c r="BE775" s="33"/>
      <c r="BF775" s="33"/>
      <c r="BG775" s="33"/>
      <c r="BH775" s="33"/>
      <c r="BI775" s="33"/>
    </row>
    <row r="776" spans="1:61" s="33" customFormat="1" ht="37.5" customHeight="1">
      <c r="A776" s="198"/>
      <c r="B776" s="424" t="s">
        <v>304</v>
      </c>
      <c r="C776" s="607" t="s">
        <v>506</v>
      </c>
      <c r="D776" s="608"/>
      <c r="E776" s="608"/>
      <c r="F776" s="608"/>
      <c r="G776" s="608"/>
      <c r="H776" s="608"/>
      <c r="I776" s="608"/>
      <c r="J776" s="608"/>
      <c r="K776" s="608"/>
      <c r="L776" s="608"/>
      <c r="M776" s="608"/>
      <c r="N776" s="608"/>
      <c r="O776" s="608"/>
      <c r="P776" s="608"/>
      <c r="Q776" s="608"/>
      <c r="R776" s="608"/>
      <c r="S776" s="608"/>
      <c r="T776" s="608"/>
      <c r="U776" s="608"/>
      <c r="V776" s="608"/>
      <c r="W776" s="608"/>
      <c r="X776" s="608"/>
      <c r="Y776" s="608"/>
      <c r="Z776" s="608"/>
      <c r="AA776" s="608"/>
      <c r="AB776" s="608"/>
      <c r="AC776" s="608"/>
      <c r="AD776" s="608"/>
      <c r="AE776" s="608"/>
      <c r="AF776" s="609"/>
      <c r="AG776" s="604"/>
      <c r="AH776" s="605"/>
      <c r="AI776" s="606"/>
      <c r="AJ776" s="198"/>
      <c r="AK776" s="198"/>
      <c r="AL776" s="21"/>
      <c r="AM776" s="21"/>
      <c r="AN776" s="21"/>
      <c r="AO776" s="21"/>
      <c r="AP776" s="21"/>
      <c r="AQ776" s="21"/>
      <c r="AR776" s="21"/>
      <c r="AS776" s="21"/>
      <c r="AT776" s="21"/>
      <c r="AU776" s="21"/>
      <c r="AV776" s="21"/>
      <c r="AW776" s="21"/>
      <c r="AX776" s="21"/>
      <c r="AY776" s="21"/>
      <c r="AZ776" s="21"/>
      <c r="BA776" s="21"/>
      <c r="BB776" s="21"/>
      <c r="BC776" s="21"/>
      <c r="BD776" s="21"/>
      <c r="BE776" s="21"/>
      <c r="BF776" s="21"/>
      <c r="BG776" s="21"/>
      <c r="BH776" s="21"/>
      <c r="BI776" s="21"/>
    </row>
    <row r="777" spans="1:61" s="33" customFormat="1" ht="37.5" customHeight="1">
      <c r="A777" s="198"/>
      <c r="B777" s="424" t="s">
        <v>71</v>
      </c>
      <c r="C777" s="607" t="s">
        <v>505</v>
      </c>
      <c r="D777" s="608"/>
      <c r="E777" s="608"/>
      <c r="F777" s="608"/>
      <c r="G777" s="608"/>
      <c r="H777" s="608"/>
      <c r="I777" s="608"/>
      <c r="J777" s="608"/>
      <c r="K777" s="608"/>
      <c r="L777" s="608"/>
      <c r="M777" s="608"/>
      <c r="N777" s="608"/>
      <c r="O777" s="608"/>
      <c r="P777" s="608"/>
      <c r="Q777" s="608"/>
      <c r="R777" s="608"/>
      <c r="S777" s="608"/>
      <c r="T777" s="608"/>
      <c r="U777" s="608"/>
      <c r="V777" s="608"/>
      <c r="W777" s="608"/>
      <c r="X777" s="608"/>
      <c r="Y777" s="608"/>
      <c r="Z777" s="608"/>
      <c r="AA777" s="608"/>
      <c r="AB777" s="608"/>
      <c r="AC777" s="608"/>
      <c r="AD777" s="608"/>
      <c r="AE777" s="608"/>
      <c r="AF777" s="609"/>
      <c r="AG777" s="604"/>
      <c r="AH777" s="605"/>
      <c r="AI777" s="606"/>
      <c r="AJ777" s="198"/>
      <c r="AK777" s="198"/>
      <c r="AL777" s="21"/>
      <c r="AM777" s="21"/>
      <c r="AN777" s="21"/>
      <c r="AO777" s="21"/>
      <c r="AP777" s="21"/>
      <c r="AQ777" s="21"/>
      <c r="AR777" s="21"/>
      <c r="AS777" s="21"/>
      <c r="AT777" s="21"/>
      <c r="AU777" s="21"/>
      <c r="AV777" s="21"/>
      <c r="AW777" s="21"/>
      <c r="AX777" s="21"/>
      <c r="AY777" s="21"/>
      <c r="AZ777" s="21"/>
      <c r="BA777" s="21"/>
      <c r="BB777" s="21"/>
      <c r="BC777" s="21"/>
      <c r="BD777" s="21"/>
      <c r="BE777" s="21"/>
      <c r="BF777" s="21"/>
      <c r="BG777" s="21"/>
      <c r="BH777" s="21"/>
      <c r="BI777" s="21"/>
    </row>
    <row r="778" spans="1:61" s="21" customFormat="1" ht="33" customHeight="1">
      <c r="A778" s="172"/>
      <c r="B778" s="619" t="s">
        <v>504</v>
      </c>
      <c r="C778" s="857" t="s">
        <v>503</v>
      </c>
      <c r="D778" s="858"/>
      <c r="E778" s="858"/>
      <c r="F778" s="858"/>
      <c r="G778" s="858"/>
      <c r="H778" s="858"/>
      <c r="I778" s="858"/>
      <c r="J778" s="858"/>
      <c r="K778" s="858"/>
      <c r="L778" s="858"/>
      <c r="M778" s="858"/>
      <c r="N778" s="858"/>
      <c r="O778" s="858"/>
      <c r="P778" s="858"/>
      <c r="Q778" s="858"/>
      <c r="R778" s="858"/>
      <c r="S778" s="858"/>
      <c r="T778" s="858"/>
      <c r="U778" s="858"/>
      <c r="V778" s="858"/>
      <c r="W778" s="858"/>
      <c r="X778" s="858"/>
      <c r="Y778" s="858"/>
      <c r="Z778" s="858"/>
      <c r="AA778" s="858"/>
      <c r="AB778" s="858"/>
      <c r="AC778" s="858"/>
      <c r="AD778" s="858"/>
      <c r="AE778" s="858"/>
      <c r="AF778" s="859"/>
      <c r="AG778" s="621"/>
      <c r="AH778" s="622"/>
      <c r="AI778" s="623"/>
      <c r="AJ778" s="172"/>
      <c r="AK778" s="172"/>
      <c r="AL778" s="33"/>
      <c r="AM778" s="33"/>
      <c r="AN778" s="33"/>
      <c r="AO778" s="33"/>
      <c r="AP778" s="33"/>
      <c r="AQ778" s="33"/>
      <c r="AR778" s="33"/>
      <c r="AS778" s="33"/>
      <c r="AT778" s="33"/>
      <c r="AU778" s="33"/>
      <c r="AV778" s="33"/>
      <c r="AW778" s="33"/>
      <c r="AX778" s="33"/>
      <c r="AY778" s="33"/>
      <c r="AZ778" s="33"/>
      <c r="BA778" s="33"/>
      <c r="BB778" s="33"/>
      <c r="BC778" s="33"/>
      <c r="BD778" s="33"/>
      <c r="BE778" s="33"/>
      <c r="BF778" s="33"/>
      <c r="BG778" s="33"/>
      <c r="BH778" s="33"/>
      <c r="BI778" s="33"/>
    </row>
    <row r="779" spans="1:61" s="21" customFormat="1" ht="17.100000000000001" customHeight="1">
      <c r="A779" s="172"/>
      <c r="B779" s="631"/>
      <c r="C779" s="409"/>
      <c r="D779" s="435" t="s">
        <v>447</v>
      </c>
      <c r="E779" s="436"/>
      <c r="F779" s="407"/>
      <c r="G779" s="407"/>
      <c r="H779" s="407"/>
      <c r="I779" s="407"/>
      <c r="J779" s="407"/>
      <c r="K779" s="407"/>
      <c r="L779" s="407"/>
      <c r="M779" s="407"/>
      <c r="N779" s="407"/>
      <c r="O779" s="407"/>
      <c r="P779" s="407"/>
      <c r="Q779" s="407"/>
      <c r="R779" s="407"/>
      <c r="S779" s="407"/>
      <c r="T779" s="407"/>
      <c r="U779" s="407"/>
      <c r="V779" s="407"/>
      <c r="W779" s="407"/>
      <c r="X779" s="407"/>
      <c r="Y779" s="407"/>
      <c r="Z779" s="407"/>
      <c r="AA779" s="407"/>
      <c r="AB779" s="407"/>
      <c r="AC779" s="407"/>
      <c r="AD779" s="407"/>
      <c r="AE779" s="407"/>
      <c r="AF779" s="408"/>
      <c r="AG779" s="621"/>
      <c r="AH779" s="622"/>
      <c r="AI779" s="623"/>
      <c r="AJ779" s="172"/>
      <c r="AK779" s="172"/>
    </row>
    <row r="780" spans="1:61" s="21" customFormat="1" ht="17.100000000000001" customHeight="1">
      <c r="A780" s="172"/>
      <c r="B780" s="631"/>
      <c r="C780" s="409"/>
      <c r="D780" s="437" t="s">
        <v>426</v>
      </c>
      <c r="E780" s="77"/>
      <c r="F780" s="400"/>
      <c r="G780" s="400"/>
      <c r="H780" s="400"/>
      <c r="I780" s="400"/>
      <c r="J780" s="400"/>
      <c r="K780" s="400"/>
      <c r="L780" s="400"/>
      <c r="M780" s="400"/>
      <c r="N780" s="400"/>
      <c r="O780" s="400"/>
      <c r="P780" s="400"/>
      <c r="Q780" s="400"/>
      <c r="R780" s="400"/>
      <c r="S780" s="400"/>
      <c r="T780" s="400"/>
      <c r="U780" s="400"/>
      <c r="V780" s="400"/>
      <c r="W780" s="400"/>
      <c r="X780" s="400"/>
      <c r="Y780" s="400"/>
      <c r="Z780" s="400"/>
      <c r="AA780" s="400"/>
      <c r="AB780" s="400"/>
      <c r="AC780" s="400"/>
      <c r="AD780" s="400"/>
      <c r="AE780" s="400"/>
      <c r="AF780" s="410"/>
      <c r="AG780" s="624"/>
      <c r="AH780" s="625"/>
      <c r="AI780" s="626"/>
      <c r="AJ780" s="172"/>
      <c r="AK780" s="172"/>
    </row>
    <row r="781" spans="1:61" s="21" customFormat="1" ht="17.100000000000001" customHeight="1">
      <c r="A781" s="172"/>
      <c r="B781" s="631"/>
      <c r="C781" s="409"/>
      <c r="D781" s="438" t="s">
        <v>430</v>
      </c>
      <c r="E781" s="77"/>
      <c r="F781" s="400"/>
      <c r="G781" s="400"/>
      <c r="H781" s="400"/>
      <c r="I781" s="400"/>
      <c r="J781" s="400"/>
      <c r="K781" s="400"/>
      <c r="L781" s="400"/>
      <c r="M781" s="400"/>
      <c r="N781" s="400"/>
      <c r="O781" s="400"/>
      <c r="P781" s="400"/>
      <c r="Q781" s="400"/>
      <c r="R781" s="400"/>
      <c r="S781" s="400"/>
      <c r="T781" s="400"/>
      <c r="U781" s="400"/>
      <c r="V781" s="400"/>
      <c r="W781" s="400"/>
      <c r="X781" s="400"/>
      <c r="Y781" s="400"/>
      <c r="Z781" s="400"/>
      <c r="AA781" s="400"/>
      <c r="AB781" s="400"/>
      <c r="AC781" s="400"/>
      <c r="AD781" s="400"/>
      <c r="AE781" s="400"/>
      <c r="AF781" s="410"/>
      <c r="AG781" s="624"/>
      <c r="AH781" s="625"/>
      <c r="AI781" s="626"/>
      <c r="AJ781" s="172"/>
      <c r="AK781" s="172"/>
    </row>
    <row r="782" spans="1:61" s="21" customFormat="1" ht="17.100000000000001" customHeight="1">
      <c r="A782" s="172"/>
      <c r="B782" s="631"/>
      <c r="C782" s="409"/>
      <c r="D782" s="439" t="s">
        <v>427</v>
      </c>
      <c r="E782" s="188"/>
      <c r="F782" s="412"/>
      <c r="G782" s="412"/>
      <c r="H782" s="412"/>
      <c r="I782" s="412"/>
      <c r="J782" s="412"/>
      <c r="K782" s="412"/>
      <c r="L782" s="412"/>
      <c r="M782" s="412"/>
      <c r="N782" s="412"/>
      <c r="O782" s="412"/>
      <c r="P782" s="412"/>
      <c r="Q782" s="412"/>
      <c r="R782" s="412"/>
      <c r="S782" s="412"/>
      <c r="T782" s="412"/>
      <c r="U782" s="412"/>
      <c r="V782" s="412"/>
      <c r="W782" s="412"/>
      <c r="X782" s="412"/>
      <c r="Y782" s="412"/>
      <c r="Z782" s="412"/>
      <c r="AA782" s="412"/>
      <c r="AB782" s="412"/>
      <c r="AC782" s="412"/>
      <c r="AD782" s="412"/>
      <c r="AE782" s="412"/>
      <c r="AF782" s="413"/>
      <c r="AG782" s="627"/>
      <c r="AH782" s="628"/>
      <c r="AI782" s="629"/>
      <c r="AJ782" s="172"/>
      <c r="AK782" s="172"/>
    </row>
    <row r="783" spans="1:61" s="21" customFormat="1" ht="17.25" customHeight="1">
      <c r="A783" s="172"/>
      <c r="B783" s="631"/>
      <c r="C783" s="409"/>
      <c r="D783" s="440" t="s">
        <v>448</v>
      </c>
      <c r="E783" s="187"/>
      <c r="F783" s="407"/>
      <c r="G783" s="407"/>
      <c r="H783" s="407"/>
      <c r="I783" s="407"/>
      <c r="J783" s="407"/>
      <c r="K783" s="407"/>
      <c r="L783" s="407"/>
      <c r="M783" s="407"/>
      <c r="N783" s="407"/>
      <c r="O783" s="407"/>
      <c r="P783" s="407"/>
      <c r="Q783" s="407"/>
      <c r="R783" s="407"/>
      <c r="S783" s="407"/>
      <c r="T783" s="407"/>
      <c r="U783" s="407"/>
      <c r="V783" s="407"/>
      <c r="W783" s="407"/>
      <c r="X783" s="407"/>
      <c r="Y783" s="407"/>
      <c r="Z783" s="407"/>
      <c r="AA783" s="407"/>
      <c r="AB783" s="407"/>
      <c r="AC783" s="407"/>
      <c r="AD783" s="407"/>
      <c r="AE783" s="407"/>
      <c r="AF783" s="408"/>
      <c r="AG783" s="621"/>
      <c r="AH783" s="622"/>
      <c r="AI783" s="623"/>
      <c r="AJ783" s="172"/>
      <c r="AK783" s="172"/>
    </row>
    <row r="784" spans="1:61" s="21" customFormat="1" ht="18" customHeight="1">
      <c r="A784" s="172"/>
      <c r="B784" s="631"/>
      <c r="C784" s="409"/>
      <c r="D784" s="860" t="s">
        <v>1554</v>
      </c>
      <c r="E784" s="861"/>
      <c r="F784" s="861"/>
      <c r="G784" s="861"/>
      <c r="H784" s="861"/>
      <c r="I784" s="861"/>
      <c r="J784" s="861"/>
      <c r="K784" s="861"/>
      <c r="L784" s="861"/>
      <c r="M784" s="861"/>
      <c r="N784" s="861"/>
      <c r="O784" s="861"/>
      <c r="P784" s="861"/>
      <c r="Q784" s="861"/>
      <c r="R784" s="861"/>
      <c r="S784" s="861"/>
      <c r="T784" s="861"/>
      <c r="U784" s="861"/>
      <c r="V784" s="861"/>
      <c r="W784" s="861"/>
      <c r="X784" s="861"/>
      <c r="Y784" s="861"/>
      <c r="Z784" s="861"/>
      <c r="AA784" s="861"/>
      <c r="AB784" s="861"/>
      <c r="AC784" s="861"/>
      <c r="AD784" s="861"/>
      <c r="AE784" s="861"/>
      <c r="AF784" s="862"/>
      <c r="AG784" s="624"/>
      <c r="AH784" s="625"/>
      <c r="AI784" s="626"/>
      <c r="AJ784" s="172"/>
      <c r="AK784" s="172"/>
    </row>
    <row r="785" spans="1:61" s="21" customFormat="1" ht="17.100000000000001" customHeight="1">
      <c r="A785" s="172"/>
      <c r="B785" s="631"/>
      <c r="C785" s="409"/>
      <c r="D785" s="438" t="s">
        <v>431</v>
      </c>
      <c r="E785" s="172"/>
      <c r="F785" s="400"/>
      <c r="G785" s="400"/>
      <c r="H785" s="400"/>
      <c r="I785" s="400"/>
      <c r="J785" s="400"/>
      <c r="K785" s="400"/>
      <c r="L785" s="400"/>
      <c r="M785" s="400"/>
      <c r="N785" s="400"/>
      <c r="O785" s="400"/>
      <c r="P785" s="400"/>
      <c r="Q785" s="400"/>
      <c r="R785" s="400"/>
      <c r="S785" s="400"/>
      <c r="T785" s="400"/>
      <c r="U785" s="400"/>
      <c r="V785" s="400"/>
      <c r="W785" s="400"/>
      <c r="X785" s="400"/>
      <c r="Y785" s="400"/>
      <c r="Z785" s="400"/>
      <c r="AA785" s="400"/>
      <c r="AB785" s="400"/>
      <c r="AC785" s="400"/>
      <c r="AD785" s="400"/>
      <c r="AE785" s="400"/>
      <c r="AF785" s="410"/>
      <c r="AG785" s="624"/>
      <c r="AH785" s="625"/>
      <c r="AI785" s="626"/>
      <c r="AJ785" s="172"/>
      <c r="AK785" s="172"/>
      <c r="AL785" s="42"/>
      <c r="AM785" s="42"/>
      <c r="AN785" s="42"/>
      <c r="AO785" s="42"/>
      <c r="AP785" s="42"/>
      <c r="AQ785" s="42"/>
      <c r="AR785" s="42"/>
      <c r="AS785" s="42"/>
      <c r="AT785" s="42"/>
      <c r="AU785" s="42"/>
      <c r="AV785" s="42"/>
      <c r="AW785" s="42"/>
      <c r="AX785" s="42"/>
      <c r="AY785" s="42"/>
      <c r="AZ785" s="42"/>
      <c r="BA785" s="42"/>
      <c r="BB785" s="42"/>
      <c r="BC785" s="42"/>
      <c r="BD785" s="42"/>
      <c r="BE785" s="42"/>
      <c r="BF785" s="42"/>
      <c r="BG785" s="42"/>
      <c r="BH785" s="42"/>
      <c r="BI785" s="42"/>
    </row>
    <row r="786" spans="1:61" s="21" customFormat="1" ht="17.100000000000001" customHeight="1">
      <c r="A786" s="172"/>
      <c r="B786" s="631"/>
      <c r="C786" s="409"/>
      <c r="D786" s="438" t="s">
        <v>428</v>
      </c>
      <c r="E786" s="172"/>
      <c r="F786" s="400"/>
      <c r="G786" s="400"/>
      <c r="H786" s="400"/>
      <c r="I786" s="400"/>
      <c r="J786" s="400"/>
      <c r="K786" s="400"/>
      <c r="L786" s="400"/>
      <c r="M786" s="400"/>
      <c r="N786" s="400"/>
      <c r="O786" s="400"/>
      <c r="P786" s="400"/>
      <c r="Q786" s="400"/>
      <c r="R786" s="400"/>
      <c r="S786" s="400"/>
      <c r="T786" s="400"/>
      <c r="U786" s="400"/>
      <c r="V786" s="400"/>
      <c r="W786" s="400"/>
      <c r="X786" s="400"/>
      <c r="Y786" s="400"/>
      <c r="Z786" s="400"/>
      <c r="AA786" s="400"/>
      <c r="AB786" s="400"/>
      <c r="AC786" s="400"/>
      <c r="AD786" s="400"/>
      <c r="AE786" s="400"/>
      <c r="AF786" s="410"/>
      <c r="AG786" s="624"/>
      <c r="AH786" s="625"/>
      <c r="AI786" s="626"/>
      <c r="AJ786" s="172"/>
      <c r="AK786" s="172"/>
      <c r="AL786" s="42"/>
      <c r="AM786" s="42"/>
      <c r="AN786" s="42"/>
      <c r="AO786" s="42"/>
      <c r="AP786" s="42"/>
      <c r="AQ786" s="42"/>
      <c r="AR786" s="42"/>
      <c r="AS786" s="42"/>
      <c r="AT786" s="42"/>
      <c r="AU786" s="42"/>
      <c r="AV786" s="42"/>
      <c r="AW786" s="42"/>
      <c r="AX786" s="42"/>
      <c r="AY786" s="42"/>
      <c r="AZ786" s="42"/>
      <c r="BA786" s="42"/>
      <c r="BB786" s="42"/>
      <c r="BC786" s="42"/>
      <c r="BD786" s="42"/>
      <c r="BE786" s="42"/>
      <c r="BF786" s="42"/>
      <c r="BG786" s="42"/>
      <c r="BH786" s="42"/>
      <c r="BI786" s="42"/>
    </row>
    <row r="787" spans="1:61" s="21" customFormat="1" ht="17.100000000000001" customHeight="1">
      <c r="A787" s="172"/>
      <c r="B787" s="631"/>
      <c r="C787" s="409"/>
      <c r="D787" s="438" t="s">
        <v>432</v>
      </c>
      <c r="E787" s="172"/>
      <c r="F787" s="400"/>
      <c r="G787" s="400"/>
      <c r="H787" s="400"/>
      <c r="I787" s="400"/>
      <c r="J787" s="400"/>
      <c r="K787" s="400"/>
      <c r="L787" s="400"/>
      <c r="M787" s="400"/>
      <c r="N787" s="400"/>
      <c r="O787" s="400"/>
      <c r="P787" s="400"/>
      <c r="Q787" s="400"/>
      <c r="R787" s="400"/>
      <c r="S787" s="400"/>
      <c r="T787" s="400"/>
      <c r="U787" s="400"/>
      <c r="V787" s="400"/>
      <c r="W787" s="400"/>
      <c r="X787" s="400"/>
      <c r="Y787" s="400"/>
      <c r="Z787" s="400"/>
      <c r="AA787" s="400"/>
      <c r="AB787" s="400"/>
      <c r="AC787" s="400"/>
      <c r="AD787" s="400"/>
      <c r="AE787" s="400"/>
      <c r="AF787" s="410"/>
      <c r="AG787" s="624"/>
      <c r="AH787" s="625"/>
      <c r="AI787" s="626"/>
      <c r="AJ787" s="172"/>
      <c r="AK787" s="172"/>
      <c r="AL787" s="42"/>
      <c r="AM787" s="42"/>
      <c r="AN787" s="42"/>
      <c r="AO787" s="42"/>
      <c r="AP787" s="42"/>
      <c r="AQ787" s="42"/>
      <c r="AR787" s="42"/>
      <c r="AS787" s="42"/>
      <c r="AT787" s="42"/>
      <c r="AU787" s="42"/>
      <c r="AV787" s="42"/>
      <c r="AW787" s="42"/>
      <c r="AX787" s="42"/>
      <c r="AY787" s="42"/>
      <c r="AZ787" s="42"/>
      <c r="BA787" s="42"/>
      <c r="BB787" s="42"/>
      <c r="BC787" s="42"/>
      <c r="BD787" s="42"/>
      <c r="BE787" s="42"/>
      <c r="BF787" s="42"/>
      <c r="BG787" s="42"/>
      <c r="BH787" s="42"/>
      <c r="BI787" s="42"/>
    </row>
    <row r="788" spans="1:61" s="21" customFormat="1" ht="17.100000000000001" customHeight="1">
      <c r="A788" s="172"/>
      <c r="B788" s="631"/>
      <c r="C788" s="409"/>
      <c r="D788" s="438" t="s">
        <v>433</v>
      </c>
      <c r="E788" s="172"/>
      <c r="F788" s="400"/>
      <c r="G788" s="400"/>
      <c r="H788" s="400"/>
      <c r="I788" s="400"/>
      <c r="J788" s="400"/>
      <c r="K788" s="400"/>
      <c r="L788" s="400"/>
      <c r="M788" s="400"/>
      <c r="N788" s="400"/>
      <c r="O788" s="400"/>
      <c r="P788" s="400"/>
      <c r="Q788" s="400"/>
      <c r="R788" s="400"/>
      <c r="S788" s="400"/>
      <c r="T788" s="400"/>
      <c r="U788" s="400"/>
      <c r="V788" s="400"/>
      <c r="W788" s="400"/>
      <c r="X788" s="400"/>
      <c r="Y788" s="400"/>
      <c r="Z788" s="400"/>
      <c r="AA788" s="400"/>
      <c r="AB788" s="400"/>
      <c r="AC788" s="400"/>
      <c r="AD788" s="400"/>
      <c r="AE788" s="400"/>
      <c r="AF788" s="410"/>
      <c r="AG788" s="624"/>
      <c r="AH788" s="625"/>
      <c r="AI788" s="626"/>
      <c r="AJ788" s="172"/>
      <c r="AK788" s="172"/>
    </row>
    <row r="789" spans="1:61" s="21" customFormat="1" ht="17.100000000000001" customHeight="1">
      <c r="A789" s="172"/>
      <c r="B789" s="631"/>
      <c r="C789" s="409"/>
      <c r="D789" s="439" t="s">
        <v>434</v>
      </c>
      <c r="E789" s="188"/>
      <c r="F789" s="412"/>
      <c r="G789" s="412"/>
      <c r="H789" s="412"/>
      <c r="I789" s="412"/>
      <c r="J789" s="412"/>
      <c r="K789" s="412"/>
      <c r="L789" s="412"/>
      <c r="M789" s="412"/>
      <c r="N789" s="412"/>
      <c r="O789" s="412"/>
      <c r="P789" s="412"/>
      <c r="Q789" s="412"/>
      <c r="R789" s="412"/>
      <c r="S789" s="412"/>
      <c r="T789" s="412"/>
      <c r="U789" s="412"/>
      <c r="V789" s="412"/>
      <c r="W789" s="412"/>
      <c r="X789" s="412"/>
      <c r="Y789" s="412"/>
      <c r="Z789" s="412"/>
      <c r="AA789" s="412"/>
      <c r="AB789" s="412"/>
      <c r="AC789" s="412"/>
      <c r="AD789" s="412"/>
      <c r="AE789" s="412"/>
      <c r="AF789" s="413"/>
      <c r="AG789" s="627"/>
      <c r="AH789" s="628"/>
      <c r="AI789" s="629"/>
      <c r="AJ789" s="172"/>
      <c r="AK789" s="172"/>
    </row>
    <row r="790" spans="1:61" s="21" customFormat="1" ht="17.100000000000001" customHeight="1">
      <c r="A790" s="172"/>
      <c r="B790" s="631"/>
      <c r="C790" s="409"/>
      <c r="D790" s="440" t="s">
        <v>429</v>
      </c>
      <c r="E790" s="187"/>
      <c r="F790" s="407"/>
      <c r="G790" s="407"/>
      <c r="H790" s="407"/>
      <c r="I790" s="407"/>
      <c r="J790" s="407"/>
      <c r="K790" s="407"/>
      <c r="L790" s="407"/>
      <c r="M790" s="407"/>
      <c r="N790" s="407"/>
      <c r="O790" s="407"/>
      <c r="P790" s="407"/>
      <c r="Q790" s="407"/>
      <c r="R790" s="407"/>
      <c r="S790" s="407"/>
      <c r="T790" s="407"/>
      <c r="U790" s="407"/>
      <c r="V790" s="407"/>
      <c r="W790" s="407"/>
      <c r="X790" s="407"/>
      <c r="Y790" s="407"/>
      <c r="Z790" s="407"/>
      <c r="AA790" s="407"/>
      <c r="AB790" s="407"/>
      <c r="AC790" s="407"/>
      <c r="AD790" s="407"/>
      <c r="AE790" s="407"/>
      <c r="AF790" s="408"/>
      <c r="AG790" s="621"/>
      <c r="AH790" s="622"/>
      <c r="AI790" s="623"/>
      <c r="AJ790" s="172"/>
      <c r="AK790" s="172"/>
    </row>
    <row r="791" spans="1:61" s="21" customFormat="1" ht="17.100000000000001" customHeight="1">
      <c r="A791" s="172"/>
      <c r="B791" s="631"/>
      <c r="C791" s="409"/>
      <c r="D791" s="438" t="s">
        <v>435</v>
      </c>
      <c r="E791" s="172"/>
      <c r="F791" s="400"/>
      <c r="G791" s="400"/>
      <c r="H791" s="400"/>
      <c r="I791" s="400"/>
      <c r="J791" s="400"/>
      <c r="K791" s="400"/>
      <c r="L791" s="400"/>
      <c r="M791" s="400"/>
      <c r="N791" s="400"/>
      <c r="O791" s="400"/>
      <c r="P791" s="400"/>
      <c r="Q791" s="400"/>
      <c r="R791" s="400"/>
      <c r="S791" s="400"/>
      <c r="T791" s="400"/>
      <c r="U791" s="400"/>
      <c r="V791" s="400"/>
      <c r="W791" s="400"/>
      <c r="X791" s="400"/>
      <c r="Y791" s="400"/>
      <c r="Z791" s="400"/>
      <c r="AA791" s="400"/>
      <c r="AB791" s="400"/>
      <c r="AC791" s="400"/>
      <c r="AD791" s="400"/>
      <c r="AE791" s="400"/>
      <c r="AF791" s="410"/>
      <c r="AG791" s="624"/>
      <c r="AH791" s="625"/>
      <c r="AI791" s="626"/>
      <c r="AJ791" s="172"/>
      <c r="AK791" s="172"/>
      <c r="AL791" s="422"/>
      <c r="AM791" s="422"/>
      <c r="AN791" s="422"/>
      <c r="AO791" s="422"/>
      <c r="AP791" s="422"/>
      <c r="AQ791" s="422"/>
      <c r="AR791" s="422"/>
      <c r="AS791" s="422"/>
      <c r="AT791" s="422"/>
      <c r="AU791" s="422"/>
      <c r="AV791" s="422"/>
      <c r="AW791" s="422"/>
      <c r="AX791" s="422"/>
      <c r="AY791" s="422"/>
      <c r="AZ791" s="422"/>
      <c r="BA791" s="422"/>
      <c r="BB791" s="422"/>
      <c r="BC791" s="422"/>
      <c r="BD791" s="422"/>
      <c r="BE791" s="422"/>
      <c r="BF791" s="422"/>
      <c r="BG791" s="422"/>
      <c r="BH791" s="422"/>
      <c r="BI791" s="422"/>
    </row>
    <row r="792" spans="1:61" s="21" customFormat="1" ht="17.100000000000001" customHeight="1">
      <c r="A792" s="172"/>
      <c r="B792" s="631"/>
      <c r="C792" s="409"/>
      <c r="D792" s="438" t="s">
        <v>439</v>
      </c>
      <c r="E792" s="172"/>
      <c r="F792" s="400"/>
      <c r="G792" s="400"/>
      <c r="H792" s="400"/>
      <c r="I792" s="400"/>
      <c r="J792" s="400"/>
      <c r="K792" s="400"/>
      <c r="L792" s="400"/>
      <c r="M792" s="400"/>
      <c r="N792" s="400"/>
      <c r="O792" s="400"/>
      <c r="P792" s="400"/>
      <c r="Q792" s="400"/>
      <c r="R792" s="400"/>
      <c r="S792" s="400"/>
      <c r="T792" s="400"/>
      <c r="U792" s="400"/>
      <c r="V792" s="400"/>
      <c r="W792" s="400"/>
      <c r="X792" s="400"/>
      <c r="Y792" s="400"/>
      <c r="Z792" s="400"/>
      <c r="AA792" s="400"/>
      <c r="AB792" s="400"/>
      <c r="AC792" s="400"/>
      <c r="AD792" s="400"/>
      <c r="AE792" s="400"/>
      <c r="AF792" s="410"/>
      <c r="AG792" s="624"/>
      <c r="AH792" s="625"/>
      <c r="AI792" s="626"/>
      <c r="AJ792" s="172"/>
      <c r="AK792" s="172"/>
      <c r="AL792" s="422"/>
      <c r="AM792" s="422"/>
      <c r="AN792" s="422"/>
      <c r="AO792" s="422"/>
      <c r="AP792" s="422"/>
      <c r="AQ792" s="422"/>
      <c r="AR792" s="422"/>
      <c r="AS792" s="422"/>
      <c r="AT792" s="422"/>
      <c r="AU792" s="422"/>
      <c r="AV792" s="422"/>
      <c r="AW792" s="422"/>
      <c r="AX792" s="422"/>
      <c r="AY792" s="422"/>
      <c r="AZ792" s="422"/>
      <c r="BA792" s="422"/>
      <c r="BB792" s="422"/>
      <c r="BC792" s="422"/>
      <c r="BD792" s="422"/>
      <c r="BE792" s="422"/>
      <c r="BF792" s="422"/>
      <c r="BG792" s="422"/>
      <c r="BH792" s="422"/>
      <c r="BI792" s="422"/>
    </row>
    <row r="793" spans="1:61" s="21" customFormat="1" ht="17.100000000000001" customHeight="1">
      <c r="A793" s="172"/>
      <c r="B793" s="631"/>
      <c r="C793" s="409"/>
      <c r="D793" s="438" t="s">
        <v>438</v>
      </c>
      <c r="E793" s="172"/>
      <c r="F793" s="400"/>
      <c r="G793" s="400"/>
      <c r="H793" s="400"/>
      <c r="I793" s="400"/>
      <c r="J793" s="400"/>
      <c r="K793" s="400"/>
      <c r="L793" s="400"/>
      <c r="M793" s="400"/>
      <c r="N793" s="400"/>
      <c r="O793" s="400"/>
      <c r="P793" s="400"/>
      <c r="Q793" s="400"/>
      <c r="R793" s="400"/>
      <c r="S793" s="400"/>
      <c r="T793" s="400"/>
      <c r="U793" s="400"/>
      <c r="V793" s="400"/>
      <c r="W793" s="400"/>
      <c r="X793" s="400"/>
      <c r="Y793" s="400"/>
      <c r="Z793" s="400"/>
      <c r="AA793" s="400"/>
      <c r="AB793" s="400"/>
      <c r="AC793" s="400"/>
      <c r="AD793" s="400"/>
      <c r="AE793" s="400"/>
      <c r="AF793" s="410"/>
      <c r="AG793" s="624"/>
      <c r="AH793" s="625"/>
      <c r="AI793" s="626"/>
      <c r="AJ793" s="172"/>
      <c r="AK793" s="172"/>
      <c r="AL793" s="422"/>
      <c r="AM793" s="422"/>
      <c r="AN793" s="422"/>
      <c r="AO793" s="422"/>
      <c r="AP793" s="422"/>
      <c r="AQ793" s="422"/>
      <c r="AR793" s="422"/>
      <c r="AS793" s="422"/>
      <c r="AT793" s="422"/>
      <c r="AU793" s="422"/>
      <c r="AV793" s="422"/>
      <c r="AW793" s="422"/>
      <c r="AX793" s="422"/>
      <c r="AY793" s="422"/>
      <c r="AZ793" s="422"/>
      <c r="BA793" s="422"/>
      <c r="BB793" s="422"/>
      <c r="BC793" s="422"/>
      <c r="BD793" s="422"/>
      <c r="BE793" s="422"/>
      <c r="BF793" s="422"/>
      <c r="BG793" s="422"/>
      <c r="BH793" s="422"/>
      <c r="BI793" s="422"/>
    </row>
    <row r="794" spans="1:61" s="21" customFormat="1" ht="17.100000000000001" customHeight="1">
      <c r="A794" s="172"/>
      <c r="B794" s="631"/>
      <c r="C794" s="409"/>
      <c r="D794" s="438" t="s">
        <v>436</v>
      </c>
      <c r="E794" s="172"/>
      <c r="F794" s="400"/>
      <c r="G794" s="400"/>
      <c r="H794" s="400"/>
      <c r="I794" s="400"/>
      <c r="J794" s="400"/>
      <c r="K794" s="400"/>
      <c r="L794" s="400"/>
      <c r="M794" s="400"/>
      <c r="N794" s="400"/>
      <c r="O794" s="400"/>
      <c r="P794" s="400"/>
      <c r="Q794" s="400"/>
      <c r="R794" s="400"/>
      <c r="S794" s="400"/>
      <c r="T794" s="400"/>
      <c r="U794" s="400"/>
      <c r="V794" s="400"/>
      <c r="W794" s="400"/>
      <c r="X794" s="400"/>
      <c r="Y794" s="400"/>
      <c r="Z794" s="400"/>
      <c r="AA794" s="400"/>
      <c r="AB794" s="400"/>
      <c r="AC794" s="400"/>
      <c r="AD794" s="400"/>
      <c r="AE794" s="400"/>
      <c r="AF794" s="410"/>
      <c r="AG794" s="624"/>
      <c r="AH794" s="625"/>
      <c r="AI794" s="626"/>
      <c r="AJ794" s="172"/>
      <c r="AK794" s="172"/>
      <c r="AL794" s="33"/>
      <c r="AM794" s="33"/>
      <c r="AN794" s="33"/>
      <c r="AO794" s="33"/>
      <c r="AP794" s="33"/>
      <c r="AQ794" s="33"/>
      <c r="AR794" s="33"/>
      <c r="AS794" s="33"/>
      <c r="AT794" s="33"/>
      <c r="AU794" s="33"/>
      <c r="AV794" s="33"/>
      <c r="AW794" s="33"/>
      <c r="AX794" s="33"/>
      <c r="AY794" s="33"/>
      <c r="AZ794" s="33"/>
      <c r="BA794" s="33"/>
      <c r="BB794" s="33"/>
      <c r="BC794" s="33"/>
      <c r="BD794" s="33"/>
      <c r="BE794" s="33"/>
      <c r="BF794" s="33"/>
      <c r="BG794" s="33"/>
      <c r="BH794" s="33"/>
      <c r="BI794" s="33"/>
    </row>
    <row r="795" spans="1:61" s="21" customFormat="1" ht="20.25" customHeight="1">
      <c r="A795" s="172"/>
      <c r="B795" s="620"/>
      <c r="C795" s="409"/>
      <c r="D795" s="439" t="s">
        <v>437</v>
      </c>
      <c r="E795" s="188"/>
      <c r="F795" s="412"/>
      <c r="G795" s="412"/>
      <c r="H795" s="412"/>
      <c r="I795" s="412"/>
      <c r="J795" s="412"/>
      <c r="K795" s="412"/>
      <c r="L795" s="412"/>
      <c r="M795" s="412"/>
      <c r="N795" s="412"/>
      <c r="O795" s="412"/>
      <c r="P795" s="412"/>
      <c r="Q795" s="412"/>
      <c r="R795" s="412"/>
      <c r="S795" s="412"/>
      <c r="T795" s="412"/>
      <c r="U795" s="412"/>
      <c r="V795" s="412"/>
      <c r="W795" s="412"/>
      <c r="X795" s="412"/>
      <c r="Y795" s="412"/>
      <c r="Z795" s="412"/>
      <c r="AA795" s="412"/>
      <c r="AB795" s="412"/>
      <c r="AC795" s="412"/>
      <c r="AD795" s="412"/>
      <c r="AE795" s="412"/>
      <c r="AF795" s="413"/>
      <c r="AG795" s="627"/>
      <c r="AH795" s="628"/>
      <c r="AI795" s="629"/>
      <c r="AJ795" s="172"/>
      <c r="AK795" s="172"/>
    </row>
    <row r="796" spans="1:61" s="21" customFormat="1" ht="37.5" customHeight="1">
      <c r="A796" s="172"/>
      <c r="B796" s="424" t="s">
        <v>517</v>
      </c>
      <c r="C796" s="607" t="s">
        <v>137</v>
      </c>
      <c r="D796" s="608"/>
      <c r="E796" s="608"/>
      <c r="F796" s="608"/>
      <c r="G796" s="608"/>
      <c r="H796" s="608"/>
      <c r="I796" s="608"/>
      <c r="J796" s="608"/>
      <c r="K796" s="608"/>
      <c r="L796" s="608"/>
      <c r="M796" s="608"/>
      <c r="N796" s="608"/>
      <c r="O796" s="608"/>
      <c r="P796" s="608"/>
      <c r="Q796" s="608"/>
      <c r="R796" s="608"/>
      <c r="S796" s="608"/>
      <c r="T796" s="608"/>
      <c r="U796" s="608"/>
      <c r="V796" s="608"/>
      <c r="W796" s="608"/>
      <c r="X796" s="608"/>
      <c r="Y796" s="608"/>
      <c r="Z796" s="608"/>
      <c r="AA796" s="608"/>
      <c r="AB796" s="608"/>
      <c r="AC796" s="608"/>
      <c r="AD796" s="608"/>
      <c r="AE796" s="608"/>
      <c r="AF796" s="609"/>
      <c r="AG796" s="604"/>
      <c r="AH796" s="605"/>
      <c r="AI796" s="606"/>
      <c r="AJ796" s="172"/>
      <c r="AK796" s="172"/>
    </row>
    <row r="797" spans="1:61" s="21" customFormat="1" ht="17.100000000000001" customHeight="1">
      <c r="A797" s="172"/>
      <c r="B797" s="77"/>
      <c r="C797" s="186"/>
      <c r="D797" s="186"/>
      <c r="E797" s="186"/>
      <c r="F797" s="186"/>
      <c r="G797" s="186"/>
      <c r="H797" s="186"/>
      <c r="I797" s="186"/>
      <c r="J797" s="186"/>
      <c r="K797" s="186"/>
      <c r="L797" s="186"/>
      <c r="M797" s="186"/>
      <c r="N797" s="186"/>
      <c r="O797" s="186"/>
      <c r="P797" s="186"/>
      <c r="Q797" s="186"/>
      <c r="R797" s="186"/>
      <c r="S797" s="186"/>
      <c r="T797" s="186"/>
      <c r="U797" s="186"/>
      <c r="V797" s="186"/>
      <c r="W797" s="186"/>
      <c r="X797" s="186"/>
      <c r="Y797" s="186"/>
      <c r="Z797" s="186"/>
      <c r="AA797" s="186"/>
      <c r="AB797" s="186"/>
      <c r="AC797" s="186"/>
      <c r="AD797" s="186"/>
      <c r="AE797" s="186"/>
      <c r="AF797" s="186"/>
      <c r="AG797" s="164"/>
      <c r="AH797" s="164"/>
      <c r="AI797" s="164"/>
      <c r="AJ797" s="172"/>
      <c r="AK797" s="172"/>
    </row>
    <row r="798" spans="1:61" s="21" customFormat="1" ht="17.100000000000001" customHeight="1">
      <c r="A798" s="414" t="s">
        <v>1521</v>
      </c>
      <c r="B798" s="163"/>
      <c r="C798" s="164"/>
      <c r="D798" s="164"/>
      <c r="E798" s="164"/>
      <c r="F798" s="164"/>
      <c r="G798" s="164"/>
      <c r="H798" s="164"/>
      <c r="I798" s="164"/>
      <c r="J798" s="421"/>
      <c r="K798" s="421"/>
      <c r="L798" s="421"/>
      <c r="M798" s="421"/>
      <c r="N798" s="421"/>
      <c r="O798" s="421"/>
      <c r="P798" s="421"/>
      <c r="Q798" s="421"/>
      <c r="R798" s="421"/>
      <c r="S798" s="421"/>
      <c r="T798" s="421"/>
      <c r="U798" s="421"/>
      <c r="V798" s="421"/>
      <c r="W798" s="421"/>
      <c r="X798" s="421"/>
      <c r="Y798" s="186"/>
      <c r="Z798" s="186"/>
      <c r="AA798" s="186"/>
      <c r="AB798" s="186"/>
      <c r="AC798" s="186"/>
      <c r="AD798" s="186"/>
      <c r="AE798" s="186"/>
      <c r="AF798" s="186"/>
      <c r="AG798" s="164"/>
      <c r="AH798" s="164"/>
      <c r="AI798" s="164"/>
      <c r="AJ798" s="172"/>
      <c r="AK798" s="172"/>
    </row>
    <row r="799" spans="1:61" s="21" customFormat="1" ht="19.5" customHeight="1">
      <c r="A799" s="172"/>
      <c r="B799" s="388" t="s">
        <v>442</v>
      </c>
      <c r="C799" s="607" t="s">
        <v>1531</v>
      </c>
      <c r="D799" s="608"/>
      <c r="E799" s="608"/>
      <c r="F799" s="608"/>
      <c r="G799" s="608"/>
      <c r="H799" s="608"/>
      <c r="I799" s="608"/>
      <c r="J799" s="608"/>
      <c r="K799" s="608"/>
      <c r="L799" s="608"/>
      <c r="M799" s="608"/>
      <c r="N799" s="608"/>
      <c r="O799" s="608"/>
      <c r="P799" s="608"/>
      <c r="Q799" s="608"/>
      <c r="R799" s="608"/>
      <c r="S799" s="608"/>
      <c r="T799" s="608"/>
      <c r="U799" s="608"/>
      <c r="V799" s="608"/>
      <c r="W799" s="608"/>
      <c r="X799" s="608"/>
      <c r="Y799" s="608"/>
      <c r="Z799" s="608"/>
      <c r="AA799" s="608"/>
      <c r="AB799" s="608"/>
      <c r="AC799" s="608"/>
      <c r="AD799" s="608"/>
      <c r="AE799" s="608"/>
      <c r="AF799" s="609"/>
      <c r="AG799" s="604"/>
      <c r="AH799" s="605"/>
      <c r="AI799" s="606"/>
      <c r="AJ799" s="172"/>
      <c r="AK799" s="172"/>
    </row>
    <row r="800" spans="1:61" s="21" customFormat="1" ht="17.100000000000001" customHeight="1">
      <c r="A800" s="172"/>
      <c r="B800" s="77"/>
      <c r="C800" s="186"/>
      <c r="D800" s="186"/>
      <c r="E800" s="186"/>
      <c r="F800" s="186"/>
      <c r="G800" s="186"/>
      <c r="H800" s="186"/>
      <c r="I800" s="186"/>
      <c r="J800" s="186"/>
      <c r="K800" s="186"/>
      <c r="L800" s="186"/>
      <c r="M800" s="186"/>
      <c r="N800" s="186"/>
      <c r="O800" s="186"/>
      <c r="P800" s="186"/>
      <c r="Q800" s="186"/>
      <c r="R800" s="186"/>
      <c r="S800" s="186"/>
      <c r="T800" s="186"/>
      <c r="U800" s="186"/>
      <c r="V800" s="186"/>
      <c r="W800" s="186"/>
      <c r="X800" s="186"/>
      <c r="Y800" s="186"/>
      <c r="Z800" s="186"/>
      <c r="AA800" s="186"/>
      <c r="AB800" s="186"/>
      <c r="AC800" s="186"/>
      <c r="AD800" s="186"/>
      <c r="AE800" s="186"/>
      <c r="AF800" s="186"/>
      <c r="AG800" s="164"/>
      <c r="AH800" s="164"/>
      <c r="AI800" s="164"/>
      <c r="AJ800" s="172"/>
      <c r="AK800" s="172"/>
    </row>
    <row r="801" spans="1:61" s="21" customFormat="1" ht="15" customHeight="1">
      <c r="A801" s="172"/>
      <c r="B801" s="103" t="s">
        <v>2</v>
      </c>
      <c r="C801" s="172"/>
      <c r="D801" s="148"/>
      <c r="E801" s="148"/>
      <c r="F801" s="148"/>
      <c r="G801" s="148"/>
      <c r="H801" s="148"/>
      <c r="I801" s="148"/>
      <c r="J801" s="148"/>
      <c r="K801" s="148"/>
      <c r="L801" s="148"/>
      <c r="M801" s="148"/>
      <c r="N801" s="148"/>
      <c r="O801" s="148"/>
      <c r="P801" s="148"/>
      <c r="Q801" s="148"/>
      <c r="R801" s="148"/>
      <c r="S801" s="148"/>
      <c r="T801" s="148"/>
      <c r="U801" s="148"/>
      <c r="V801" s="148"/>
      <c r="W801" s="148"/>
      <c r="X801" s="148"/>
      <c r="Y801" s="148"/>
      <c r="Z801" s="148"/>
      <c r="AA801" s="148"/>
      <c r="AB801" s="148"/>
      <c r="AC801" s="148"/>
      <c r="AD801" s="148"/>
      <c r="AE801" s="148"/>
      <c r="AF801" s="148"/>
      <c r="AG801" s="163"/>
      <c r="AH801" s="163"/>
      <c r="AI801" s="163"/>
      <c r="AJ801" s="172"/>
      <c r="AK801" s="172"/>
      <c r="AL801" s="422"/>
      <c r="AM801" s="422"/>
      <c r="AN801" s="422"/>
      <c r="AO801" s="422"/>
      <c r="AP801" s="422"/>
      <c r="AQ801" s="422"/>
      <c r="AR801" s="422"/>
      <c r="AS801" s="422"/>
      <c r="AT801" s="422"/>
      <c r="AU801" s="422"/>
      <c r="AV801" s="422"/>
      <c r="AW801" s="422"/>
      <c r="AX801" s="422"/>
      <c r="AY801" s="422"/>
      <c r="AZ801" s="422"/>
      <c r="BA801" s="422"/>
      <c r="BB801" s="422"/>
      <c r="BC801" s="422"/>
      <c r="BD801" s="422"/>
      <c r="BE801" s="422"/>
      <c r="BF801" s="422"/>
      <c r="BG801" s="422"/>
      <c r="BH801" s="422"/>
      <c r="BI801" s="422"/>
    </row>
    <row r="802" spans="1:61" s="21" customFormat="1" ht="15" customHeight="1">
      <c r="A802" s="172"/>
      <c r="B802" s="103" t="s">
        <v>68</v>
      </c>
      <c r="C802" s="172"/>
      <c r="D802" s="148"/>
      <c r="E802" s="148"/>
      <c r="F802" s="148"/>
      <c r="G802" s="148"/>
      <c r="H802" s="148"/>
      <c r="I802" s="148"/>
      <c r="J802" s="148"/>
      <c r="K802" s="148"/>
      <c r="L802" s="148"/>
      <c r="M802" s="148"/>
      <c r="N802" s="148"/>
      <c r="O802" s="148"/>
      <c r="P802" s="148"/>
      <c r="Q802" s="148"/>
      <c r="R802" s="148"/>
      <c r="S802" s="148"/>
      <c r="T802" s="148"/>
      <c r="U802" s="148"/>
      <c r="V802" s="148"/>
      <c r="W802" s="148"/>
      <c r="X802" s="148"/>
      <c r="Y802" s="148"/>
      <c r="Z802" s="148"/>
      <c r="AA802" s="148"/>
      <c r="AB802" s="148"/>
      <c r="AC802" s="148"/>
      <c r="AD802" s="148"/>
      <c r="AE802" s="148"/>
      <c r="AF802" s="148"/>
      <c r="AG802" s="163"/>
      <c r="AH802" s="163"/>
      <c r="AI802" s="163"/>
      <c r="AJ802" s="172"/>
      <c r="AK802" s="172"/>
      <c r="AL802" s="33"/>
      <c r="AM802" s="33"/>
      <c r="AN802" s="33"/>
      <c r="AO802" s="33"/>
      <c r="AP802" s="33"/>
      <c r="AQ802" s="33"/>
      <c r="AR802" s="33"/>
      <c r="AS802" s="33"/>
      <c r="AT802" s="33"/>
      <c r="AU802" s="33"/>
      <c r="AV802" s="33"/>
      <c r="AW802" s="33"/>
      <c r="AX802" s="33"/>
      <c r="AY802" s="33"/>
      <c r="AZ802" s="33"/>
      <c r="BA802" s="33"/>
      <c r="BB802" s="33"/>
      <c r="BC802" s="33"/>
      <c r="BD802" s="33"/>
      <c r="BE802" s="33"/>
      <c r="BF802" s="33"/>
      <c r="BG802" s="33"/>
      <c r="BH802" s="33"/>
      <c r="BI802" s="33"/>
    </row>
    <row r="803" spans="1:61" s="21" customFormat="1" ht="15" customHeight="1">
      <c r="A803" s="172"/>
      <c r="B803" s="103" t="s">
        <v>650</v>
      </c>
      <c r="C803" s="172"/>
      <c r="D803" s="148"/>
      <c r="E803" s="148"/>
      <c r="F803" s="148"/>
      <c r="G803" s="148"/>
      <c r="H803" s="148"/>
      <c r="I803" s="148"/>
      <c r="J803" s="148"/>
      <c r="K803" s="148"/>
      <c r="L803" s="148"/>
      <c r="M803" s="148"/>
      <c r="N803" s="148"/>
      <c r="O803" s="148"/>
      <c r="P803" s="148"/>
      <c r="Q803" s="148"/>
      <c r="R803" s="148"/>
      <c r="S803" s="148"/>
      <c r="T803" s="148"/>
      <c r="U803" s="148"/>
      <c r="V803" s="148"/>
      <c r="W803" s="148"/>
      <c r="X803" s="148"/>
      <c r="Y803" s="148"/>
      <c r="Z803" s="148"/>
      <c r="AA803" s="148"/>
      <c r="AB803" s="148"/>
      <c r="AC803" s="148"/>
      <c r="AD803" s="148"/>
      <c r="AE803" s="148"/>
      <c r="AF803" s="148"/>
      <c r="AG803" s="163"/>
      <c r="AH803" s="163"/>
      <c r="AI803" s="163"/>
      <c r="AJ803" s="172"/>
      <c r="AK803" s="172"/>
    </row>
    <row r="804" spans="1:61" s="21" customFormat="1" ht="15" customHeight="1">
      <c r="A804" s="172"/>
      <c r="B804" s="103" t="s">
        <v>649</v>
      </c>
      <c r="C804" s="172"/>
      <c r="D804" s="148"/>
      <c r="E804" s="148"/>
      <c r="F804" s="148"/>
      <c r="G804" s="148"/>
      <c r="H804" s="148"/>
      <c r="I804" s="148"/>
      <c r="J804" s="148"/>
      <c r="K804" s="148"/>
      <c r="L804" s="148"/>
      <c r="M804" s="148"/>
      <c r="N804" s="148"/>
      <c r="O804" s="148"/>
      <c r="P804" s="148"/>
      <c r="Q804" s="148"/>
      <c r="R804" s="148"/>
      <c r="S804" s="148"/>
      <c r="T804" s="148"/>
      <c r="U804" s="148"/>
      <c r="V804" s="148"/>
      <c r="W804" s="148"/>
      <c r="X804" s="148"/>
      <c r="Y804" s="148"/>
      <c r="Z804" s="148"/>
      <c r="AA804" s="148"/>
      <c r="AB804" s="148"/>
      <c r="AC804" s="148"/>
      <c r="AD804" s="148"/>
      <c r="AE804" s="148"/>
      <c r="AF804" s="148"/>
      <c r="AG804" s="163"/>
      <c r="AH804" s="163"/>
      <c r="AI804" s="163"/>
      <c r="AJ804" s="172"/>
      <c r="AK804" s="172"/>
    </row>
    <row r="805" spans="1:61" s="21" customFormat="1" ht="17.25" customHeight="1">
      <c r="A805" s="172"/>
      <c r="B805" s="103" t="s">
        <v>69</v>
      </c>
      <c r="C805" s="172"/>
      <c r="D805" s="148"/>
      <c r="E805" s="148"/>
      <c r="F805" s="148"/>
      <c r="G805" s="148"/>
      <c r="H805" s="148"/>
      <c r="I805" s="148"/>
      <c r="J805" s="148"/>
      <c r="K805" s="148"/>
      <c r="L805" s="148"/>
      <c r="M805" s="148"/>
      <c r="N805" s="148"/>
      <c r="O805" s="148"/>
      <c r="P805" s="148"/>
      <c r="Q805" s="148"/>
      <c r="R805" s="148"/>
      <c r="S805" s="148"/>
      <c r="T805" s="148"/>
      <c r="U805" s="148"/>
      <c r="V805" s="148"/>
      <c r="W805" s="148"/>
      <c r="X805" s="148"/>
      <c r="Y805" s="148"/>
      <c r="Z805" s="148"/>
      <c r="AA805" s="148"/>
      <c r="AB805" s="148"/>
      <c r="AC805" s="148"/>
      <c r="AD805" s="148"/>
      <c r="AE805" s="148"/>
      <c r="AF805" s="148"/>
      <c r="AG805" s="163"/>
      <c r="AH805" s="163"/>
      <c r="AI805" s="163"/>
      <c r="AJ805" s="172"/>
      <c r="AK805" s="172"/>
    </row>
    <row r="806" spans="1:61" s="21" customFormat="1" ht="17.25" customHeight="1" thickBot="1">
      <c r="A806" s="172"/>
      <c r="B806" s="103"/>
      <c r="C806" s="172"/>
      <c r="D806" s="148"/>
      <c r="E806" s="148"/>
      <c r="F806" s="148"/>
      <c r="G806" s="148"/>
      <c r="H806" s="148"/>
      <c r="I806" s="148"/>
      <c r="J806" s="148"/>
      <c r="K806" s="148"/>
      <c r="L806" s="148"/>
      <c r="M806" s="148"/>
      <c r="N806" s="148"/>
      <c r="O806" s="148"/>
      <c r="P806" s="148"/>
      <c r="Q806" s="148"/>
      <c r="R806" s="148"/>
      <c r="S806" s="148"/>
      <c r="T806" s="148"/>
      <c r="U806" s="148"/>
      <c r="V806" s="148"/>
      <c r="W806" s="148"/>
      <c r="X806" s="148"/>
      <c r="Y806" s="148"/>
      <c r="Z806" s="148"/>
      <c r="AA806" s="148"/>
      <c r="AB806" s="148"/>
      <c r="AC806" s="148"/>
      <c r="AD806" s="148"/>
      <c r="AE806" s="148"/>
      <c r="AF806" s="148"/>
      <c r="AG806" s="163"/>
      <c r="AH806" s="163"/>
      <c r="AI806" s="163"/>
      <c r="AJ806" s="172"/>
      <c r="AK806" s="172"/>
    </row>
    <row r="807" spans="1:61" s="21" customFormat="1" ht="12.95" customHeight="1" thickTop="1">
      <c r="A807" s="843" t="s">
        <v>70</v>
      </c>
      <c r="B807" s="844"/>
      <c r="C807" s="844"/>
      <c r="D807" s="844"/>
      <c r="E807" s="844"/>
      <c r="F807" s="844"/>
      <c r="G807" s="844"/>
      <c r="H807" s="844"/>
      <c r="I807" s="844"/>
      <c r="J807" s="845"/>
      <c r="K807" s="95"/>
      <c r="L807" s="172"/>
      <c r="M807" s="172"/>
      <c r="N807" s="172"/>
      <c r="O807" s="172"/>
      <c r="P807" s="172"/>
      <c r="Q807" s="172"/>
      <c r="R807" s="172"/>
      <c r="S807" s="172"/>
      <c r="T807" s="172"/>
      <c r="U807" s="172"/>
      <c r="V807" s="172"/>
      <c r="W807" s="172"/>
      <c r="X807" s="172"/>
      <c r="Y807" s="172"/>
      <c r="Z807" s="172"/>
      <c r="AA807" s="172"/>
      <c r="AB807" s="172"/>
      <c r="AC807" s="172"/>
      <c r="AD807" s="172"/>
      <c r="AE807" s="172"/>
      <c r="AF807" s="172"/>
      <c r="AG807" s="163"/>
      <c r="AH807" s="163"/>
      <c r="AI807" s="163"/>
      <c r="AJ807" s="172"/>
      <c r="AK807" s="172"/>
    </row>
    <row r="808" spans="1:61" s="21" customFormat="1" ht="12.95" customHeight="1">
      <c r="A808" s="846"/>
      <c r="B808" s="847"/>
      <c r="C808" s="847"/>
      <c r="D808" s="847"/>
      <c r="E808" s="847"/>
      <c r="F808" s="847"/>
      <c r="G808" s="847"/>
      <c r="H808" s="847"/>
      <c r="I808" s="847"/>
      <c r="J808" s="848"/>
      <c r="K808" s="95"/>
      <c r="L808" s="172"/>
      <c r="M808" s="172"/>
      <c r="N808" s="172"/>
      <c r="O808" s="172"/>
      <c r="P808" s="172"/>
      <c r="Q808" s="172"/>
      <c r="R808" s="172"/>
      <c r="S808" s="172"/>
      <c r="T808" s="172"/>
      <c r="U808" s="172"/>
      <c r="V808" s="172"/>
      <c r="W808" s="172"/>
      <c r="X808" s="172"/>
      <c r="Y808" s="172"/>
      <c r="Z808" s="172"/>
      <c r="AA808" s="172"/>
      <c r="AB808" s="172"/>
      <c r="AC808" s="172"/>
      <c r="AD808" s="172"/>
      <c r="AE808" s="172"/>
      <c r="AF808" s="172"/>
      <c r="AG808" s="163"/>
      <c r="AH808" s="163"/>
      <c r="AI808" s="163"/>
      <c r="AJ808" s="172"/>
      <c r="AK808" s="172"/>
    </row>
    <row r="809" spans="1:61" s="21" customFormat="1" ht="12.95" customHeight="1" thickBot="1">
      <c r="A809" s="849"/>
      <c r="B809" s="850"/>
      <c r="C809" s="850"/>
      <c r="D809" s="850"/>
      <c r="E809" s="850"/>
      <c r="F809" s="850"/>
      <c r="G809" s="850"/>
      <c r="H809" s="850"/>
      <c r="I809" s="850"/>
      <c r="J809" s="851"/>
      <c r="K809" s="172"/>
      <c r="L809" s="172"/>
      <c r="M809" s="172"/>
      <c r="N809" s="172"/>
      <c r="O809" s="172"/>
      <c r="P809" s="172"/>
      <c r="Q809" s="172"/>
      <c r="R809" s="172"/>
      <c r="S809" s="172"/>
      <c r="T809" s="172"/>
      <c r="U809" s="172"/>
      <c r="V809" s="172"/>
      <c r="W809" s="172"/>
      <c r="X809" s="172"/>
      <c r="Y809" s="172"/>
      <c r="Z809" s="172"/>
      <c r="AA809" s="172"/>
      <c r="AB809" s="172"/>
      <c r="AC809" s="172"/>
      <c r="AD809" s="172"/>
      <c r="AE809" s="172"/>
      <c r="AF809" s="172"/>
      <c r="AG809" s="163"/>
      <c r="AH809" s="163"/>
      <c r="AI809" s="163"/>
      <c r="AJ809" s="172"/>
      <c r="AK809" s="172"/>
    </row>
    <row r="810" spans="1:61" s="21" customFormat="1" ht="17.100000000000001" customHeight="1" thickTop="1">
      <c r="A810" s="172"/>
      <c r="B810" s="681" t="s">
        <v>602</v>
      </c>
      <c r="C810" s="681"/>
      <c r="D810" s="681"/>
      <c r="E810" s="681"/>
      <c r="F810" s="681"/>
      <c r="G810" s="681"/>
      <c r="H810" s="681"/>
      <c r="I810" s="681"/>
      <c r="J810" s="681"/>
      <c r="K810" s="681"/>
      <c r="L810" s="681"/>
      <c r="M810" s="681"/>
      <c r="N810" s="681"/>
      <c r="O810" s="681"/>
      <c r="P810" s="681"/>
      <c r="Q810" s="681"/>
      <c r="R810" s="681"/>
      <c r="S810" s="681"/>
      <c r="T810" s="681"/>
      <c r="U810" s="681"/>
      <c r="V810" s="681"/>
      <c r="W810" s="681"/>
      <c r="X810" s="681"/>
      <c r="Y810" s="681"/>
      <c r="Z810" s="681"/>
      <c r="AA810" s="681"/>
      <c r="AB810" s="681"/>
      <c r="AC810" s="681"/>
      <c r="AD810" s="681"/>
      <c r="AE810" s="681"/>
      <c r="AF810" s="681"/>
      <c r="AG810" s="681"/>
      <c r="AH810" s="681"/>
      <c r="AI810" s="681"/>
      <c r="AJ810" s="681"/>
      <c r="AK810" s="172"/>
    </row>
    <row r="811" spans="1:61" s="21" customFormat="1" ht="17.100000000000001" customHeight="1">
      <c r="A811" s="172"/>
      <c r="B811" s="681"/>
      <c r="C811" s="681"/>
      <c r="D811" s="681"/>
      <c r="E811" s="681"/>
      <c r="F811" s="681"/>
      <c r="G811" s="681"/>
      <c r="H811" s="681"/>
      <c r="I811" s="681"/>
      <c r="J811" s="681"/>
      <c r="K811" s="681"/>
      <c r="L811" s="681"/>
      <c r="M811" s="681"/>
      <c r="N811" s="681"/>
      <c r="O811" s="681"/>
      <c r="P811" s="681"/>
      <c r="Q811" s="681"/>
      <c r="R811" s="681"/>
      <c r="S811" s="681"/>
      <c r="T811" s="681"/>
      <c r="U811" s="681"/>
      <c r="V811" s="681"/>
      <c r="W811" s="681"/>
      <c r="X811" s="681"/>
      <c r="Y811" s="681"/>
      <c r="Z811" s="681"/>
      <c r="AA811" s="681"/>
      <c r="AB811" s="681"/>
      <c r="AC811" s="681"/>
      <c r="AD811" s="681"/>
      <c r="AE811" s="681"/>
      <c r="AF811" s="681"/>
      <c r="AG811" s="681"/>
      <c r="AH811" s="681"/>
      <c r="AI811" s="681"/>
      <c r="AJ811" s="681"/>
      <c r="AK811" s="172"/>
    </row>
    <row r="812" spans="1:61" s="21" customFormat="1" ht="17.100000000000001" customHeight="1">
      <c r="A812" s="172"/>
      <c r="B812" s="681"/>
      <c r="C812" s="681"/>
      <c r="D812" s="681"/>
      <c r="E812" s="681"/>
      <c r="F812" s="681"/>
      <c r="G812" s="681"/>
      <c r="H812" s="681"/>
      <c r="I812" s="681"/>
      <c r="J812" s="681"/>
      <c r="K812" s="681"/>
      <c r="L812" s="681"/>
      <c r="M812" s="681"/>
      <c r="N812" s="681"/>
      <c r="O812" s="681"/>
      <c r="P812" s="681"/>
      <c r="Q812" s="681"/>
      <c r="R812" s="681"/>
      <c r="S812" s="681"/>
      <c r="T812" s="681"/>
      <c r="U812" s="681"/>
      <c r="V812" s="681"/>
      <c r="W812" s="681"/>
      <c r="X812" s="681"/>
      <c r="Y812" s="681"/>
      <c r="Z812" s="681"/>
      <c r="AA812" s="681"/>
      <c r="AB812" s="681"/>
      <c r="AC812" s="681"/>
      <c r="AD812" s="681"/>
      <c r="AE812" s="681"/>
      <c r="AF812" s="681"/>
      <c r="AG812" s="681"/>
      <c r="AH812" s="681"/>
      <c r="AI812" s="681"/>
      <c r="AJ812" s="681"/>
      <c r="AK812" s="172"/>
    </row>
    <row r="813" spans="1:61" s="21" customFormat="1" ht="17.100000000000001" customHeight="1">
      <c r="A813" s="172"/>
      <c r="B813" s="441"/>
      <c r="C813" s="441"/>
      <c r="D813" s="441"/>
      <c r="E813" s="441"/>
      <c r="F813" s="441"/>
      <c r="G813" s="441"/>
      <c r="H813" s="441"/>
      <c r="I813" s="441"/>
      <c r="J813" s="441"/>
      <c r="K813" s="441"/>
      <c r="L813" s="441"/>
      <c r="M813" s="441"/>
      <c r="N813" s="441"/>
      <c r="O813" s="441"/>
      <c r="P813" s="441"/>
      <c r="Q813" s="441"/>
      <c r="R813" s="441"/>
      <c r="S813" s="441"/>
      <c r="T813" s="441"/>
      <c r="U813" s="441"/>
      <c r="V813" s="441"/>
      <c r="W813" s="441"/>
      <c r="X813" s="441"/>
      <c r="Y813" s="441"/>
      <c r="Z813" s="441"/>
      <c r="AA813" s="441"/>
      <c r="AB813" s="441"/>
      <c r="AC813" s="441"/>
      <c r="AD813" s="441"/>
      <c r="AE813" s="441"/>
      <c r="AF813" s="441"/>
      <c r="AG813" s="441"/>
      <c r="AH813" s="441"/>
      <c r="AI813" s="441"/>
      <c r="AJ813" s="441"/>
      <c r="AK813" s="172"/>
    </row>
    <row r="814" spans="1:61" s="42" customFormat="1" ht="17.100000000000001" customHeight="1">
      <c r="A814" s="172"/>
      <c r="B814" s="966" t="s">
        <v>1532</v>
      </c>
      <c r="C814" s="967"/>
      <c r="D814" s="967"/>
      <c r="E814" s="967"/>
      <c r="F814" s="967"/>
      <c r="G814" s="967"/>
      <c r="H814" s="967"/>
      <c r="I814" s="967"/>
      <c r="J814" s="967"/>
      <c r="K814" s="967"/>
      <c r="L814" s="967"/>
      <c r="M814" s="967"/>
      <c r="N814" s="967"/>
      <c r="O814" s="967"/>
      <c r="P814" s="967"/>
      <c r="Q814" s="967"/>
      <c r="R814" s="967"/>
      <c r="S814" s="967"/>
      <c r="T814" s="967"/>
      <c r="U814" s="967"/>
      <c r="V814" s="967"/>
      <c r="W814" s="967"/>
      <c r="X814" s="967"/>
      <c r="Y814" s="967"/>
      <c r="Z814" s="967"/>
      <c r="AA814" s="967"/>
      <c r="AB814" s="967"/>
      <c r="AC814" s="967"/>
      <c r="AD814" s="967"/>
      <c r="AE814" s="967"/>
      <c r="AF814" s="967"/>
      <c r="AG814" s="967"/>
      <c r="AH814" s="967"/>
      <c r="AI814" s="967"/>
      <c r="AJ814" s="968"/>
      <c r="AK814" s="172"/>
      <c r="AL814" s="21"/>
      <c r="AM814" s="21"/>
      <c r="AN814" s="21"/>
      <c r="AO814" s="21"/>
      <c r="AP814" s="21"/>
      <c r="AQ814" s="21"/>
      <c r="AR814" s="21"/>
      <c r="AS814" s="21"/>
      <c r="AT814" s="21"/>
      <c r="AU814" s="21"/>
      <c r="AV814" s="21"/>
      <c r="AW814" s="21"/>
      <c r="AX814" s="21"/>
      <c r="AY814" s="21"/>
      <c r="AZ814" s="21"/>
      <c r="BA814" s="21"/>
      <c r="BB814" s="21"/>
      <c r="BC814" s="21"/>
      <c r="BD814" s="21"/>
      <c r="BE814" s="21"/>
      <c r="BF814" s="21"/>
      <c r="BG814" s="21"/>
      <c r="BH814" s="21"/>
      <c r="BI814" s="21"/>
    </row>
    <row r="815" spans="1:61" s="42" customFormat="1" ht="17.100000000000001" customHeight="1">
      <c r="A815" s="172"/>
      <c r="B815" s="969"/>
      <c r="C815" s="970"/>
      <c r="D815" s="970"/>
      <c r="E815" s="970"/>
      <c r="F815" s="970"/>
      <c r="G815" s="970"/>
      <c r="H815" s="970"/>
      <c r="I815" s="970"/>
      <c r="J815" s="970"/>
      <c r="K815" s="970"/>
      <c r="L815" s="970"/>
      <c r="M815" s="970"/>
      <c r="N815" s="970"/>
      <c r="O815" s="970"/>
      <c r="P815" s="970"/>
      <c r="Q815" s="970"/>
      <c r="R815" s="970"/>
      <c r="S815" s="970"/>
      <c r="T815" s="970"/>
      <c r="U815" s="970"/>
      <c r="V815" s="970"/>
      <c r="W815" s="970"/>
      <c r="X815" s="970"/>
      <c r="Y815" s="970"/>
      <c r="Z815" s="970"/>
      <c r="AA815" s="970"/>
      <c r="AB815" s="970"/>
      <c r="AC815" s="970"/>
      <c r="AD815" s="970"/>
      <c r="AE815" s="970"/>
      <c r="AF815" s="970"/>
      <c r="AG815" s="970"/>
      <c r="AH815" s="970"/>
      <c r="AI815" s="970"/>
      <c r="AJ815" s="971"/>
      <c r="AK815" s="172"/>
      <c r="AL815" s="21"/>
      <c r="AM815" s="21"/>
      <c r="AN815" s="21"/>
      <c r="AO815" s="21"/>
      <c r="AP815" s="21"/>
      <c r="AQ815" s="21"/>
      <c r="AR815" s="21"/>
      <c r="AS815" s="21"/>
      <c r="AT815" s="21"/>
      <c r="AU815" s="21"/>
      <c r="AV815" s="21"/>
      <c r="AW815" s="21"/>
      <c r="AX815" s="21"/>
      <c r="AY815" s="21"/>
      <c r="AZ815" s="21"/>
      <c r="BA815" s="21"/>
      <c r="BB815" s="21"/>
      <c r="BC815" s="21"/>
      <c r="BD815" s="21"/>
      <c r="BE815" s="21"/>
      <c r="BF815" s="21"/>
      <c r="BG815" s="21"/>
      <c r="BH815" s="21"/>
      <c r="BI815" s="21"/>
    </row>
    <row r="816" spans="1:61" s="42" customFormat="1" ht="49.5" customHeight="1">
      <c r="A816" s="172"/>
      <c r="B816" s="972"/>
      <c r="C816" s="973"/>
      <c r="D816" s="973"/>
      <c r="E816" s="973"/>
      <c r="F816" s="973"/>
      <c r="G816" s="973"/>
      <c r="H816" s="973"/>
      <c r="I816" s="973"/>
      <c r="J816" s="973"/>
      <c r="K816" s="973"/>
      <c r="L816" s="973"/>
      <c r="M816" s="973"/>
      <c r="N816" s="973"/>
      <c r="O816" s="973"/>
      <c r="P816" s="973"/>
      <c r="Q816" s="973"/>
      <c r="R816" s="973"/>
      <c r="S816" s="973"/>
      <c r="T816" s="973"/>
      <c r="U816" s="973"/>
      <c r="V816" s="973"/>
      <c r="W816" s="973"/>
      <c r="X816" s="973"/>
      <c r="Y816" s="973"/>
      <c r="Z816" s="973"/>
      <c r="AA816" s="973"/>
      <c r="AB816" s="973"/>
      <c r="AC816" s="973"/>
      <c r="AD816" s="973"/>
      <c r="AE816" s="973"/>
      <c r="AF816" s="973"/>
      <c r="AG816" s="973"/>
      <c r="AH816" s="973"/>
      <c r="AI816" s="973"/>
      <c r="AJ816" s="974"/>
      <c r="AK816" s="172"/>
      <c r="AL816" s="422"/>
      <c r="AM816" s="422"/>
      <c r="AN816" s="422"/>
      <c r="AO816" s="422"/>
      <c r="AP816" s="422"/>
      <c r="AQ816" s="422"/>
      <c r="AR816" s="422"/>
      <c r="AS816" s="422"/>
      <c r="AT816" s="422"/>
      <c r="AU816" s="422"/>
      <c r="AV816" s="422"/>
      <c r="AW816" s="422"/>
      <c r="AX816" s="422"/>
      <c r="AY816" s="422"/>
      <c r="AZ816" s="422"/>
      <c r="BA816" s="422"/>
      <c r="BB816" s="422"/>
      <c r="BC816" s="422"/>
      <c r="BD816" s="422"/>
      <c r="BE816" s="422"/>
      <c r="BF816" s="422"/>
      <c r="BG816" s="422"/>
      <c r="BH816" s="422"/>
      <c r="BI816" s="422"/>
    </row>
    <row r="817" spans="1:61" s="21" customFormat="1" ht="17.100000000000001" customHeight="1">
      <c r="A817" s="172"/>
      <c r="B817" s="441"/>
      <c r="C817" s="441"/>
      <c r="D817" s="441"/>
      <c r="E817" s="441"/>
      <c r="F817" s="441"/>
      <c r="G817" s="441"/>
      <c r="H817" s="441"/>
      <c r="I817" s="441"/>
      <c r="J817" s="441"/>
      <c r="K817" s="441"/>
      <c r="L817" s="441"/>
      <c r="M817" s="441"/>
      <c r="N817" s="441"/>
      <c r="O817" s="441"/>
      <c r="P817" s="441"/>
      <c r="Q817" s="441"/>
      <c r="R817" s="441"/>
      <c r="S817" s="441"/>
      <c r="T817" s="441"/>
      <c r="U817" s="441"/>
      <c r="V817" s="441"/>
      <c r="W817" s="441"/>
      <c r="X817" s="441"/>
      <c r="Y817" s="441"/>
      <c r="Z817" s="441"/>
      <c r="AA817" s="441"/>
      <c r="AB817" s="441"/>
      <c r="AC817" s="441"/>
      <c r="AD817" s="441"/>
      <c r="AE817" s="441"/>
      <c r="AF817" s="441"/>
      <c r="AG817" s="441"/>
      <c r="AH817" s="441"/>
      <c r="AI817" s="441"/>
      <c r="AJ817" s="441"/>
      <c r="AK817" s="172"/>
      <c r="AL817" s="33"/>
      <c r="AM817" s="33"/>
      <c r="AN817" s="33"/>
      <c r="AO817" s="33"/>
      <c r="AP817" s="33"/>
      <c r="AQ817" s="33"/>
      <c r="AR817" s="33"/>
      <c r="AS817" s="33"/>
      <c r="AT817" s="33"/>
      <c r="AU817" s="33"/>
      <c r="AV817" s="33"/>
      <c r="AW817" s="33"/>
      <c r="AX817" s="33"/>
      <c r="AY817" s="33"/>
      <c r="AZ817" s="33"/>
      <c r="BA817" s="33"/>
      <c r="BB817" s="33"/>
      <c r="BC817" s="33"/>
      <c r="BD817" s="33"/>
      <c r="BE817" s="33"/>
      <c r="BF817" s="33"/>
      <c r="BG817" s="33"/>
      <c r="BH817" s="33"/>
      <c r="BI817" s="33"/>
    </row>
    <row r="818" spans="1:61" s="21" customFormat="1" ht="15" customHeight="1">
      <c r="A818" s="172"/>
      <c r="B818" s="94"/>
      <c r="C818" s="415"/>
      <c r="D818" s="172"/>
      <c r="E818" s="172"/>
      <c r="F818" s="172"/>
      <c r="G818" s="172"/>
      <c r="H818" s="172"/>
      <c r="I818" s="172"/>
      <c r="J818" s="172"/>
      <c r="K818" s="172"/>
      <c r="L818" s="172"/>
      <c r="M818" s="172"/>
      <c r="N818" s="172"/>
      <c r="O818" s="172"/>
      <c r="P818" s="172"/>
      <c r="Q818" s="172"/>
      <c r="R818" s="172"/>
      <c r="S818" s="172"/>
      <c r="T818" s="416" t="s">
        <v>320</v>
      </c>
      <c r="U818" s="187"/>
      <c r="V818" s="187"/>
      <c r="W818" s="187"/>
      <c r="X818" s="187"/>
      <c r="Y818" s="187"/>
      <c r="Z818" s="187"/>
      <c r="AA818" s="179"/>
      <c r="AB818" s="179"/>
      <c r="AC818" s="179"/>
      <c r="AD818" s="180"/>
      <c r="AE818" s="180"/>
      <c r="AF818" s="180"/>
      <c r="AG818" s="187"/>
      <c r="AH818" s="187"/>
      <c r="AI818" s="442"/>
    </row>
    <row r="819" spans="1:61" s="21" customFormat="1" ht="13.5" customHeight="1">
      <c r="A819" s="172"/>
      <c r="B819" s="94"/>
      <c r="C819" s="415"/>
      <c r="D819" s="172"/>
      <c r="E819" s="172"/>
      <c r="F819" s="172"/>
      <c r="G819" s="172"/>
      <c r="H819" s="172"/>
      <c r="I819" s="172"/>
      <c r="J819" s="172"/>
      <c r="K819" s="172"/>
      <c r="L819" s="172"/>
      <c r="M819" s="172"/>
      <c r="N819" s="172"/>
      <c r="O819" s="172"/>
      <c r="P819" s="172"/>
      <c r="Q819" s="172"/>
      <c r="R819" s="172"/>
      <c r="S819" s="172"/>
      <c r="T819" s="110" t="s">
        <v>321</v>
      </c>
      <c r="U819" s="172"/>
      <c r="V819" s="172"/>
      <c r="W819" s="172"/>
      <c r="X819" s="172"/>
      <c r="Y819" s="172"/>
      <c r="Z819" s="172"/>
      <c r="AA819" s="148"/>
      <c r="AB819" s="148"/>
      <c r="AC819" s="148"/>
      <c r="AD819" s="163"/>
      <c r="AE819" s="163"/>
      <c r="AF819" s="163"/>
      <c r="AG819" s="172"/>
      <c r="AH819" s="172"/>
      <c r="AI819" s="443"/>
    </row>
    <row r="820" spans="1:61" s="21" customFormat="1" ht="15" customHeight="1">
      <c r="A820" s="172"/>
      <c r="B820" s="94"/>
      <c r="C820" s="415"/>
      <c r="D820" s="172"/>
      <c r="E820" s="172"/>
      <c r="F820" s="172"/>
      <c r="G820" s="172"/>
      <c r="H820" s="172"/>
      <c r="I820" s="172"/>
      <c r="J820" s="172"/>
      <c r="K820" s="172"/>
      <c r="L820" s="172"/>
      <c r="M820" s="172"/>
      <c r="N820" s="172"/>
      <c r="O820" s="172"/>
      <c r="P820" s="172"/>
      <c r="Q820" s="172"/>
      <c r="R820" s="172"/>
      <c r="S820" s="172"/>
      <c r="T820" s="444" t="s">
        <v>549</v>
      </c>
      <c r="U820" s="172"/>
      <c r="V820" s="172"/>
      <c r="W820" s="172"/>
      <c r="X820" s="172"/>
      <c r="Y820" s="172"/>
      <c r="Z820" s="172"/>
      <c r="AA820" s="148"/>
      <c r="AB820" s="148"/>
      <c r="AC820" s="148"/>
      <c r="AD820" s="163"/>
      <c r="AE820" s="163"/>
      <c r="AF820" s="163"/>
      <c r="AG820" s="172"/>
      <c r="AH820" s="172"/>
      <c r="AI820" s="443"/>
    </row>
    <row r="821" spans="1:61" s="21" customFormat="1" ht="17.25" customHeight="1">
      <c r="A821" s="172"/>
      <c r="B821" s="94"/>
      <c r="C821" s="415"/>
      <c r="D821" s="172"/>
      <c r="E821" s="172"/>
      <c r="F821" s="172"/>
      <c r="G821" s="172"/>
      <c r="H821" s="172"/>
      <c r="I821" s="172"/>
      <c r="J821" s="172"/>
      <c r="K821" s="172"/>
      <c r="L821" s="172"/>
      <c r="M821" s="172"/>
      <c r="N821" s="172"/>
      <c r="O821" s="172"/>
      <c r="P821" s="172"/>
      <c r="Q821" s="172"/>
      <c r="R821" s="172"/>
      <c r="S821" s="172"/>
      <c r="T821" s="419" t="s">
        <v>547</v>
      </c>
      <c r="U821" s="188"/>
      <c r="V821" s="188"/>
      <c r="W821" s="188"/>
      <c r="X821" s="188"/>
      <c r="Y821" s="188"/>
      <c r="Z821" s="188"/>
      <c r="AA821" s="181"/>
      <c r="AB821" s="181"/>
      <c r="AC821" s="181"/>
      <c r="AD821" s="182"/>
      <c r="AE821" s="182"/>
      <c r="AF821" s="182"/>
      <c r="AG821" s="188"/>
      <c r="AH821" s="188"/>
      <c r="AI821" s="445"/>
    </row>
    <row r="822" spans="1:61" s="422" customFormat="1" ht="20.100000000000001" customHeight="1">
      <c r="A822" s="414" t="s">
        <v>473</v>
      </c>
      <c r="B822" s="163"/>
      <c r="C822" s="164"/>
      <c r="D822" s="164"/>
      <c r="E822" s="164"/>
      <c r="F822" s="164"/>
      <c r="G822" s="164"/>
      <c r="H822" s="164"/>
      <c r="I822" s="164"/>
      <c r="J822" s="164"/>
      <c r="K822" s="164"/>
      <c r="L822" s="421"/>
      <c r="M822" s="421"/>
      <c r="N822" s="421"/>
      <c r="O822" s="421"/>
      <c r="P822" s="421"/>
      <c r="Q822" s="421"/>
      <c r="R822" s="421"/>
      <c r="S822" s="421"/>
      <c r="T822" s="421"/>
      <c r="U822" s="421"/>
      <c r="V822" s="421"/>
      <c r="W822" s="421"/>
      <c r="X822" s="421"/>
      <c r="Y822" s="421"/>
      <c r="Z822" s="421"/>
      <c r="AA822" s="421"/>
      <c r="AB822" s="421"/>
      <c r="AC822" s="421"/>
      <c r="AD822" s="421"/>
      <c r="AE822" s="421"/>
      <c r="AF822" s="421"/>
      <c r="AG822" s="163"/>
      <c r="AH822" s="163"/>
      <c r="AI822" s="163"/>
      <c r="AJ822" s="421"/>
      <c r="AK822" s="421"/>
      <c r="AL822" s="21"/>
      <c r="AM822" s="21"/>
      <c r="AN822" s="21"/>
      <c r="AO822" s="21"/>
      <c r="AP822" s="21"/>
      <c r="AQ822" s="21"/>
      <c r="AR822" s="21"/>
      <c r="AS822" s="21"/>
      <c r="AT822" s="21"/>
      <c r="AU822" s="21"/>
      <c r="AV822" s="21"/>
      <c r="AW822" s="21"/>
      <c r="AX822" s="21"/>
      <c r="AY822" s="21"/>
      <c r="AZ822" s="21"/>
      <c r="BA822" s="21"/>
      <c r="BB822" s="21"/>
      <c r="BC822" s="21"/>
      <c r="BD822" s="21"/>
      <c r="BE822" s="21"/>
      <c r="BF822" s="21"/>
      <c r="BG822" s="21"/>
      <c r="BH822" s="21"/>
      <c r="BI822" s="21"/>
    </row>
    <row r="823" spans="1:61" s="422" customFormat="1" ht="8.25" customHeight="1">
      <c r="A823" s="414"/>
      <c r="B823" s="163"/>
      <c r="C823" s="164"/>
      <c r="D823" s="164"/>
      <c r="E823" s="164"/>
      <c r="F823" s="164"/>
      <c r="G823" s="164"/>
      <c r="H823" s="164"/>
      <c r="I823" s="164"/>
      <c r="J823" s="164"/>
      <c r="K823" s="164"/>
      <c r="L823" s="421"/>
      <c r="M823" s="421"/>
      <c r="N823" s="421"/>
      <c r="O823" s="421"/>
      <c r="P823" s="421"/>
      <c r="Q823" s="421"/>
      <c r="R823" s="421"/>
      <c r="S823" s="421"/>
      <c r="T823" s="421"/>
      <c r="U823" s="421"/>
      <c r="V823" s="421"/>
      <c r="W823" s="421"/>
      <c r="X823" s="421"/>
      <c r="Y823" s="421"/>
      <c r="Z823" s="421"/>
      <c r="AA823" s="421"/>
      <c r="AB823" s="421"/>
      <c r="AC823" s="421"/>
      <c r="AD823" s="421"/>
      <c r="AE823" s="421"/>
      <c r="AF823" s="421"/>
      <c r="AG823" s="163"/>
      <c r="AH823" s="163"/>
      <c r="AI823" s="163"/>
      <c r="AJ823" s="421"/>
      <c r="AK823" s="421"/>
      <c r="AL823" s="21"/>
      <c r="AM823" s="21"/>
      <c r="AN823" s="21"/>
      <c r="AO823" s="21"/>
      <c r="AP823" s="21"/>
      <c r="AQ823" s="21"/>
      <c r="AR823" s="21"/>
      <c r="AS823" s="21"/>
      <c r="AT823" s="21"/>
      <c r="AU823" s="21"/>
      <c r="AV823" s="21"/>
      <c r="AW823" s="21"/>
      <c r="AX823" s="21"/>
      <c r="AY823" s="21"/>
      <c r="AZ823" s="21"/>
      <c r="BA823" s="21"/>
      <c r="BB823" s="21"/>
      <c r="BC823" s="21"/>
      <c r="BD823" s="21"/>
      <c r="BE823" s="21"/>
      <c r="BF823" s="21"/>
      <c r="BG823" s="21"/>
      <c r="BH823" s="21"/>
      <c r="BI823" s="21"/>
    </row>
    <row r="824" spans="1:61" s="33" customFormat="1" ht="37.5" customHeight="1">
      <c r="A824" s="198"/>
      <c r="B824" s="401" t="s">
        <v>322</v>
      </c>
      <c r="C824" s="607" t="s">
        <v>474</v>
      </c>
      <c r="D824" s="608"/>
      <c r="E824" s="608"/>
      <c r="F824" s="608"/>
      <c r="G824" s="608"/>
      <c r="H824" s="608"/>
      <c r="I824" s="608"/>
      <c r="J824" s="608"/>
      <c r="K824" s="608"/>
      <c r="L824" s="608"/>
      <c r="M824" s="608"/>
      <c r="N824" s="608"/>
      <c r="O824" s="608"/>
      <c r="P824" s="608"/>
      <c r="Q824" s="608"/>
      <c r="R824" s="608"/>
      <c r="S824" s="608"/>
      <c r="T824" s="608"/>
      <c r="U824" s="608"/>
      <c r="V824" s="608"/>
      <c r="W824" s="608"/>
      <c r="X824" s="608"/>
      <c r="Y824" s="608"/>
      <c r="Z824" s="608"/>
      <c r="AA824" s="608"/>
      <c r="AB824" s="608"/>
      <c r="AC824" s="608"/>
      <c r="AD824" s="608"/>
      <c r="AE824" s="608"/>
      <c r="AF824" s="609"/>
      <c r="AG824" s="621"/>
      <c r="AH824" s="622"/>
      <c r="AI824" s="623"/>
      <c r="AJ824" s="198"/>
      <c r="AK824" s="198"/>
      <c r="AL824" s="21"/>
      <c r="AM824" s="21"/>
      <c r="AN824" s="21"/>
      <c r="AO824" s="21"/>
      <c r="AP824" s="21"/>
      <c r="AQ824" s="21"/>
      <c r="AR824" s="21"/>
      <c r="AS824" s="21"/>
      <c r="AT824" s="21"/>
      <c r="AU824" s="21"/>
      <c r="AV824" s="21"/>
      <c r="AW824" s="21"/>
      <c r="AX824" s="21"/>
      <c r="AY824" s="21"/>
      <c r="AZ824" s="21"/>
      <c r="BA824" s="21"/>
      <c r="BB824" s="21"/>
      <c r="BC824" s="21"/>
      <c r="BD824" s="21"/>
      <c r="BE824" s="21"/>
      <c r="BF824" s="21"/>
      <c r="BG824" s="21"/>
      <c r="BH824" s="21"/>
      <c r="BI824" s="21"/>
    </row>
    <row r="825" spans="1:61" s="21" customFormat="1" ht="17.100000000000001" customHeight="1">
      <c r="A825" s="172"/>
      <c r="B825" s="619" t="s">
        <v>71</v>
      </c>
      <c r="C825" s="1118" t="s">
        <v>72</v>
      </c>
      <c r="D825" s="1119"/>
      <c r="E825" s="1119"/>
      <c r="F825" s="1119"/>
      <c r="G825" s="1119"/>
      <c r="H825" s="1119"/>
      <c r="I825" s="1119"/>
      <c r="J825" s="1119"/>
      <c r="K825" s="1119"/>
      <c r="L825" s="1119"/>
      <c r="M825" s="1119"/>
      <c r="N825" s="1119"/>
      <c r="O825" s="1119"/>
      <c r="P825" s="1119"/>
      <c r="Q825" s="1119"/>
      <c r="R825" s="1119"/>
      <c r="S825" s="1119"/>
      <c r="T825" s="1119"/>
      <c r="U825" s="1119"/>
      <c r="V825" s="1119"/>
      <c r="W825" s="1119"/>
      <c r="X825" s="1119"/>
      <c r="Y825" s="1119"/>
      <c r="Z825" s="1119"/>
      <c r="AA825" s="1119"/>
      <c r="AB825" s="1119"/>
      <c r="AC825" s="1119"/>
      <c r="AD825" s="1119"/>
      <c r="AE825" s="1119"/>
      <c r="AF825" s="1120"/>
      <c r="AG825" s="621"/>
      <c r="AH825" s="622"/>
      <c r="AI825" s="623"/>
      <c r="AJ825" s="172"/>
      <c r="AK825" s="172"/>
    </row>
    <row r="826" spans="1:61" s="21" customFormat="1" ht="15" customHeight="1">
      <c r="A826" s="172"/>
      <c r="B826" s="631"/>
      <c r="C826" s="190" t="s">
        <v>73</v>
      </c>
      <c r="D826" s="580" t="s">
        <v>475</v>
      </c>
      <c r="E826" s="580"/>
      <c r="F826" s="580"/>
      <c r="G826" s="580"/>
      <c r="H826" s="580"/>
      <c r="I826" s="580"/>
      <c r="J826" s="580"/>
      <c r="K826" s="580"/>
      <c r="L826" s="580"/>
      <c r="M826" s="580"/>
      <c r="N826" s="580"/>
      <c r="O826" s="580"/>
      <c r="P826" s="580"/>
      <c r="Q826" s="580"/>
      <c r="R826" s="580"/>
      <c r="S826" s="580"/>
      <c r="T826" s="580"/>
      <c r="U826" s="580"/>
      <c r="V826" s="580"/>
      <c r="W826" s="580"/>
      <c r="X826" s="580"/>
      <c r="Y826" s="580"/>
      <c r="Z826" s="580"/>
      <c r="AA826" s="580"/>
      <c r="AB826" s="580"/>
      <c r="AC826" s="580"/>
      <c r="AD826" s="580"/>
      <c r="AE826" s="580"/>
      <c r="AF826" s="581"/>
      <c r="AG826" s="624"/>
      <c r="AH826" s="625"/>
      <c r="AI826" s="626"/>
      <c r="AJ826" s="172"/>
      <c r="AK826" s="172"/>
    </row>
    <row r="827" spans="1:61" s="33" customFormat="1" ht="15" customHeight="1">
      <c r="A827" s="198"/>
      <c r="B827" s="620"/>
      <c r="C827" s="191"/>
      <c r="D827" s="592"/>
      <c r="E827" s="592"/>
      <c r="F827" s="592"/>
      <c r="G827" s="592"/>
      <c r="H827" s="592"/>
      <c r="I827" s="592"/>
      <c r="J827" s="592"/>
      <c r="K827" s="592"/>
      <c r="L827" s="592"/>
      <c r="M827" s="592"/>
      <c r="N827" s="592"/>
      <c r="O827" s="592"/>
      <c r="P827" s="592"/>
      <c r="Q827" s="592"/>
      <c r="R827" s="592"/>
      <c r="S827" s="592"/>
      <c r="T827" s="592"/>
      <c r="U827" s="592"/>
      <c r="V827" s="592"/>
      <c r="W827" s="592"/>
      <c r="X827" s="592"/>
      <c r="Y827" s="592"/>
      <c r="Z827" s="592"/>
      <c r="AA827" s="592"/>
      <c r="AB827" s="592"/>
      <c r="AC827" s="592"/>
      <c r="AD827" s="592"/>
      <c r="AE827" s="592"/>
      <c r="AF827" s="593"/>
      <c r="AG827" s="627"/>
      <c r="AH827" s="628"/>
      <c r="AI827" s="629"/>
      <c r="AJ827" s="198"/>
      <c r="AK827" s="198"/>
      <c r="AL827" s="21"/>
      <c r="AM827" s="21"/>
      <c r="AN827" s="21"/>
      <c r="AO827" s="21"/>
      <c r="AP827" s="21"/>
      <c r="AQ827" s="21"/>
      <c r="AR827" s="21"/>
      <c r="AS827" s="21"/>
      <c r="AT827" s="21"/>
      <c r="AU827" s="21"/>
      <c r="AV827" s="21"/>
      <c r="AW827" s="21"/>
      <c r="AX827" s="21"/>
      <c r="AY827" s="21"/>
      <c r="AZ827" s="21"/>
      <c r="BA827" s="21"/>
      <c r="BB827" s="21"/>
      <c r="BC827" s="21"/>
      <c r="BD827" s="21"/>
      <c r="BE827" s="21"/>
      <c r="BF827" s="21"/>
      <c r="BG827" s="21"/>
      <c r="BH827" s="21"/>
      <c r="BI827" s="21"/>
    </row>
    <row r="828" spans="1:61" s="21" customFormat="1" ht="37.5" customHeight="1">
      <c r="A828" s="172"/>
      <c r="B828" s="401" t="s">
        <v>74</v>
      </c>
      <c r="C828" s="607" t="s">
        <v>75</v>
      </c>
      <c r="D828" s="608"/>
      <c r="E828" s="608"/>
      <c r="F828" s="608"/>
      <c r="G828" s="608"/>
      <c r="H828" s="608"/>
      <c r="I828" s="608"/>
      <c r="J828" s="608"/>
      <c r="K828" s="608"/>
      <c r="L828" s="608"/>
      <c r="M828" s="608"/>
      <c r="N828" s="608"/>
      <c r="O828" s="608"/>
      <c r="P828" s="608"/>
      <c r="Q828" s="608"/>
      <c r="R828" s="608"/>
      <c r="S828" s="608"/>
      <c r="T828" s="608"/>
      <c r="U828" s="608"/>
      <c r="V828" s="608"/>
      <c r="W828" s="608"/>
      <c r="X828" s="608"/>
      <c r="Y828" s="608"/>
      <c r="Z828" s="608"/>
      <c r="AA828" s="608"/>
      <c r="AB828" s="608"/>
      <c r="AC828" s="608"/>
      <c r="AD828" s="608"/>
      <c r="AE828" s="608"/>
      <c r="AF828" s="609"/>
      <c r="AG828" s="621"/>
      <c r="AH828" s="622"/>
      <c r="AI828" s="623"/>
      <c r="AJ828" s="172"/>
      <c r="AK828" s="172"/>
    </row>
    <row r="829" spans="1:61" s="21" customFormat="1" ht="37.5" customHeight="1">
      <c r="A829" s="172"/>
      <c r="B829" s="424" t="s">
        <v>76</v>
      </c>
      <c r="C829" s="607" t="s">
        <v>77</v>
      </c>
      <c r="D829" s="608"/>
      <c r="E829" s="608"/>
      <c r="F829" s="608"/>
      <c r="G829" s="608"/>
      <c r="H829" s="608"/>
      <c r="I829" s="608"/>
      <c r="J829" s="608"/>
      <c r="K829" s="608"/>
      <c r="L829" s="608"/>
      <c r="M829" s="608"/>
      <c r="N829" s="608"/>
      <c r="O829" s="608"/>
      <c r="P829" s="608"/>
      <c r="Q829" s="608"/>
      <c r="R829" s="608"/>
      <c r="S829" s="608"/>
      <c r="T829" s="608"/>
      <c r="U829" s="608"/>
      <c r="V829" s="608"/>
      <c r="W829" s="608"/>
      <c r="X829" s="608"/>
      <c r="Y829" s="608"/>
      <c r="Z829" s="608"/>
      <c r="AA829" s="608"/>
      <c r="AB829" s="608"/>
      <c r="AC829" s="608"/>
      <c r="AD829" s="608"/>
      <c r="AE829" s="608"/>
      <c r="AF829" s="609"/>
      <c r="AG829" s="604"/>
      <c r="AH829" s="605"/>
      <c r="AI829" s="606"/>
      <c r="AJ829" s="172"/>
      <c r="AK829" s="172"/>
    </row>
    <row r="830" spans="1:61" s="21" customFormat="1" ht="17.100000000000001" customHeight="1">
      <c r="A830" s="172"/>
      <c r="B830" s="58" t="s">
        <v>78</v>
      </c>
      <c r="C830" s="58"/>
      <c r="D830" s="58"/>
      <c r="E830" s="58"/>
      <c r="F830" s="58"/>
      <c r="G830" s="58"/>
      <c r="H830" s="58"/>
      <c r="I830" s="58"/>
      <c r="J830" s="58"/>
      <c r="K830" s="58"/>
      <c r="L830" s="58"/>
      <c r="M830" s="58"/>
      <c r="N830" s="58"/>
      <c r="O830" s="58"/>
      <c r="P830" s="58"/>
      <c r="Q830" s="58"/>
      <c r="R830" s="58"/>
      <c r="S830" s="58"/>
      <c r="T830" s="58"/>
      <c r="U830" s="58"/>
      <c r="V830" s="58"/>
      <c r="W830" s="58"/>
      <c r="X830" s="58"/>
      <c r="Y830" s="58"/>
      <c r="Z830" s="58"/>
      <c r="AA830" s="58"/>
      <c r="AB830" s="58"/>
      <c r="AC830" s="58"/>
      <c r="AD830" s="58"/>
      <c r="AE830" s="58"/>
      <c r="AF830" s="58"/>
      <c r="AG830" s="58"/>
      <c r="AH830" s="58"/>
      <c r="AI830" s="58"/>
      <c r="AJ830" s="58"/>
      <c r="AK830" s="172"/>
      <c r="AL830" s="33"/>
      <c r="AM830" s="33"/>
      <c r="AN830" s="33"/>
      <c r="AO830" s="33"/>
      <c r="AP830" s="33"/>
      <c r="AQ830" s="33"/>
      <c r="AR830" s="33"/>
      <c r="AS830" s="33"/>
      <c r="AT830" s="33"/>
      <c r="AU830" s="33"/>
      <c r="AV830" s="33"/>
      <c r="AW830" s="33"/>
      <c r="AX830" s="33"/>
      <c r="AY830" s="33"/>
      <c r="AZ830" s="33"/>
      <c r="BA830" s="33"/>
      <c r="BB830" s="33"/>
      <c r="BC830" s="33"/>
      <c r="BD830" s="33"/>
      <c r="BE830" s="33"/>
      <c r="BF830" s="33"/>
      <c r="BG830" s="33"/>
      <c r="BH830" s="33"/>
      <c r="BI830" s="33"/>
    </row>
    <row r="831" spans="1:61" s="21" customFormat="1" ht="18.95" customHeight="1">
      <c r="A831" s="414" t="s">
        <v>1533</v>
      </c>
      <c r="B831" s="58"/>
      <c r="C831" s="58"/>
      <c r="D831" s="58"/>
      <c r="E831" s="58"/>
      <c r="F831" s="58"/>
      <c r="G831" s="58"/>
      <c r="H831" s="58"/>
      <c r="I831" s="58"/>
      <c r="J831" s="58"/>
      <c r="K831" s="58"/>
      <c r="L831" s="58"/>
      <c r="M831" s="58"/>
      <c r="N831" s="58"/>
      <c r="O831" s="58"/>
      <c r="P831" s="58"/>
      <c r="Q831" s="58"/>
      <c r="R831" s="58"/>
      <c r="S831" s="58"/>
      <c r="T831" s="58"/>
      <c r="U831" s="58"/>
      <c r="V831" s="58"/>
      <c r="W831" s="58"/>
      <c r="X831" s="58"/>
      <c r="Y831" s="58"/>
      <c r="Z831" s="58"/>
      <c r="AA831" s="58"/>
      <c r="AB831" s="58"/>
      <c r="AC831" s="58"/>
      <c r="AD831" s="58"/>
      <c r="AE831" s="58"/>
      <c r="AF831" s="58"/>
      <c r="AG831" s="58"/>
      <c r="AH831" s="58"/>
      <c r="AI831" s="58"/>
      <c r="AJ831" s="58"/>
      <c r="AK831" s="172"/>
    </row>
    <row r="832" spans="1:61" s="21" customFormat="1" ht="9.9499999999999993" customHeight="1">
      <c r="A832" s="172"/>
      <c r="B832" s="58"/>
      <c r="C832" s="58"/>
      <c r="D832" s="58"/>
      <c r="E832" s="58"/>
      <c r="F832" s="58"/>
      <c r="G832" s="58"/>
      <c r="H832" s="58"/>
      <c r="I832" s="58"/>
      <c r="J832" s="58"/>
      <c r="K832" s="58"/>
      <c r="L832" s="58"/>
      <c r="M832" s="58"/>
      <c r="N832" s="58"/>
      <c r="O832" s="58"/>
      <c r="P832" s="58"/>
      <c r="Q832" s="58"/>
      <c r="R832" s="58"/>
      <c r="S832" s="58"/>
      <c r="T832" s="58"/>
      <c r="U832" s="58"/>
      <c r="V832" s="58"/>
      <c r="W832" s="58"/>
      <c r="X832" s="58"/>
      <c r="Y832" s="58"/>
      <c r="Z832" s="58"/>
      <c r="AA832" s="58"/>
      <c r="AB832" s="58"/>
      <c r="AC832" s="58"/>
      <c r="AD832" s="58"/>
      <c r="AE832" s="58"/>
      <c r="AF832" s="58"/>
      <c r="AG832" s="58"/>
      <c r="AH832" s="58"/>
      <c r="AI832" s="58"/>
      <c r="AJ832" s="58"/>
      <c r="AK832" s="172"/>
    </row>
    <row r="833" spans="1:61" s="42" customFormat="1" ht="31.5" customHeight="1">
      <c r="A833" s="172"/>
      <c r="B833" s="401" t="s">
        <v>79</v>
      </c>
      <c r="C833" s="963" t="s">
        <v>854</v>
      </c>
      <c r="D833" s="964"/>
      <c r="E833" s="964"/>
      <c r="F833" s="964"/>
      <c r="G833" s="964"/>
      <c r="H833" s="964"/>
      <c r="I833" s="964"/>
      <c r="J833" s="964"/>
      <c r="K833" s="964"/>
      <c r="L833" s="964"/>
      <c r="M833" s="964"/>
      <c r="N833" s="964"/>
      <c r="O833" s="964"/>
      <c r="P833" s="964"/>
      <c r="Q833" s="964"/>
      <c r="R833" s="964"/>
      <c r="S833" s="964"/>
      <c r="T833" s="964"/>
      <c r="U833" s="964"/>
      <c r="V833" s="964"/>
      <c r="W833" s="964"/>
      <c r="X833" s="964"/>
      <c r="Y833" s="964"/>
      <c r="Z833" s="964"/>
      <c r="AA833" s="964"/>
      <c r="AB833" s="964"/>
      <c r="AC833" s="964"/>
      <c r="AD833" s="964"/>
      <c r="AE833" s="964"/>
      <c r="AF833" s="965"/>
      <c r="AG833" s="604"/>
      <c r="AH833" s="605"/>
      <c r="AI833" s="606"/>
      <c r="AJ833" s="58"/>
      <c r="AK833" s="172"/>
      <c r="AL833" s="21"/>
      <c r="AM833" s="21"/>
      <c r="AN833" s="21"/>
      <c r="AO833" s="21"/>
      <c r="AP833" s="21"/>
      <c r="AQ833" s="21"/>
      <c r="AR833" s="21"/>
      <c r="AS833" s="21"/>
      <c r="AT833" s="21"/>
      <c r="AU833" s="21"/>
      <c r="AV833" s="21"/>
      <c r="AW833" s="21"/>
      <c r="AX833" s="21"/>
      <c r="AY833" s="21"/>
      <c r="AZ833" s="21"/>
      <c r="BA833" s="21"/>
      <c r="BB833" s="21"/>
      <c r="BC833" s="21"/>
      <c r="BD833" s="21"/>
      <c r="BE833" s="21"/>
      <c r="BF833" s="21"/>
      <c r="BG833" s="21"/>
      <c r="BH833" s="21"/>
      <c r="BI833" s="21"/>
    </row>
    <row r="834" spans="1:61" s="42" customFormat="1" ht="81" customHeight="1">
      <c r="A834" s="172"/>
      <c r="B834" s="424" t="s">
        <v>71</v>
      </c>
      <c r="C834" s="588" t="s">
        <v>999</v>
      </c>
      <c r="D834" s="589"/>
      <c r="E834" s="589"/>
      <c r="F834" s="589"/>
      <c r="G834" s="589"/>
      <c r="H834" s="589"/>
      <c r="I834" s="589"/>
      <c r="J834" s="589"/>
      <c r="K834" s="589"/>
      <c r="L834" s="589"/>
      <c r="M834" s="589"/>
      <c r="N834" s="589"/>
      <c r="O834" s="589"/>
      <c r="P834" s="589"/>
      <c r="Q834" s="589"/>
      <c r="R834" s="589"/>
      <c r="S834" s="589"/>
      <c r="T834" s="589"/>
      <c r="U834" s="589"/>
      <c r="V834" s="589"/>
      <c r="W834" s="589"/>
      <c r="X834" s="589"/>
      <c r="Y834" s="589"/>
      <c r="Z834" s="589"/>
      <c r="AA834" s="589"/>
      <c r="AB834" s="589"/>
      <c r="AC834" s="589"/>
      <c r="AD834" s="589"/>
      <c r="AE834" s="589"/>
      <c r="AF834" s="590"/>
      <c r="AG834" s="604"/>
      <c r="AH834" s="605"/>
      <c r="AI834" s="606"/>
      <c r="AJ834" s="58"/>
      <c r="AK834" s="172"/>
      <c r="AL834" s="21"/>
      <c r="AM834" s="21"/>
      <c r="AN834" s="21"/>
      <c r="AO834" s="21"/>
      <c r="AP834" s="21"/>
      <c r="AQ834" s="21"/>
      <c r="AR834" s="21"/>
      <c r="AS834" s="21"/>
      <c r="AT834" s="21"/>
      <c r="AU834" s="21"/>
      <c r="AV834" s="21"/>
      <c r="AW834" s="21"/>
      <c r="AX834" s="21"/>
      <c r="AY834" s="21"/>
      <c r="AZ834" s="21"/>
      <c r="BA834" s="21"/>
      <c r="BB834" s="21"/>
      <c r="BC834" s="21"/>
      <c r="BD834" s="21"/>
      <c r="BE834" s="21"/>
      <c r="BF834" s="21"/>
      <c r="BG834" s="21"/>
      <c r="BH834" s="21"/>
      <c r="BI834" s="21"/>
    </row>
    <row r="835" spans="1:61" s="42" customFormat="1" ht="52.5" customHeight="1">
      <c r="A835" s="172"/>
      <c r="B835" s="424" t="s">
        <v>74</v>
      </c>
      <c r="C835" s="607" t="s">
        <v>857</v>
      </c>
      <c r="D835" s="608"/>
      <c r="E835" s="608"/>
      <c r="F835" s="608"/>
      <c r="G835" s="608"/>
      <c r="H835" s="608"/>
      <c r="I835" s="608"/>
      <c r="J835" s="608"/>
      <c r="K835" s="608"/>
      <c r="L835" s="608"/>
      <c r="M835" s="608"/>
      <c r="N835" s="608"/>
      <c r="O835" s="608"/>
      <c r="P835" s="608"/>
      <c r="Q835" s="608"/>
      <c r="R835" s="608"/>
      <c r="S835" s="608"/>
      <c r="T835" s="608"/>
      <c r="U835" s="608"/>
      <c r="V835" s="608"/>
      <c r="W835" s="608"/>
      <c r="X835" s="608"/>
      <c r="Y835" s="608"/>
      <c r="Z835" s="608"/>
      <c r="AA835" s="608"/>
      <c r="AB835" s="608"/>
      <c r="AC835" s="608"/>
      <c r="AD835" s="608"/>
      <c r="AE835" s="608"/>
      <c r="AF835" s="609"/>
      <c r="AG835" s="604"/>
      <c r="AH835" s="605"/>
      <c r="AI835" s="606"/>
      <c r="AJ835" s="58"/>
      <c r="AK835" s="172"/>
      <c r="AL835" s="21"/>
      <c r="AM835" s="21"/>
      <c r="AN835" s="21"/>
      <c r="AO835" s="21"/>
      <c r="AP835" s="21"/>
      <c r="AQ835" s="21"/>
      <c r="AR835" s="21"/>
      <c r="AS835" s="21"/>
      <c r="AT835" s="21"/>
      <c r="AU835" s="21"/>
      <c r="AV835" s="21"/>
      <c r="AW835" s="21"/>
      <c r="AX835" s="21"/>
      <c r="AY835" s="21"/>
      <c r="AZ835" s="21"/>
      <c r="BA835" s="21"/>
      <c r="BB835" s="21"/>
      <c r="BC835" s="21"/>
      <c r="BD835" s="21"/>
      <c r="BE835" s="21"/>
      <c r="BF835" s="21"/>
      <c r="BG835" s="21"/>
      <c r="BH835" s="21"/>
      <c r="BI835" s="21"/>
    </row>
    <row r="836" spans="1:61" s="42" customFormat="1" ht="24" customHeight="1">
      <c r="A836" s="172"/>
      <c r="B836" s="401" t="s">
        <v>76</v>
      </c>
      <c r="C836" s="588" t="s">
        <v>859</v>
      </c>
      <c r="D836" s="589"/>
      <c r="E836" s="589"/>
      <c r="F836" s="589"/>
      <c r="G836" s="589"/>
      <c r="H836" s="589"/>
      <c r="I836" s="589"/>
      <c r="J836" s="589"/>
      <c r="K836" s="589"/>
      <c r="L836" s="589"/>
      <c r="M836" s="589"/>
      <c r="N836" s="589"/>
      <c r="O836" s="589"/>
      <c r="P836" s="589"/>
      <c r="Q836" s="589"/>
      <c r="R836" s="589"/>
      <c r="S836" s="589"/>
      <c r="T836" s="589"/>
      <c r="U836" s="589"/>
      <c r="V836" s="589"/>
      <c r="W836" s="589"/>
      <c r="X836" s="589"/>
      <c r="Y836" s="589"/>
      <c r="Z836" s="589"/>
      <c r="AA836" s="589"/>
      <c r="AB836" s="589"/>
      <c r="AC836" s="589"/>
      <c r="AD836" s="589"/>
      <c r="AE836" s="589"/>
      <c r="AF836" s="590"/>
      <c r="AG836" s="621"/>
      <c r="AH836" s="622"/>
      <c r="AI836" s="623"/>
      <c r="AJ836" s="58"/>
      <c r="AK836" s="172"/>
      <c r="AL836" s="21"/>
      <c r="AM836" s="21"/>
      <c r="AN836" s="21"/>
      <c r="AO836" s="21"/>
      <c r="AP836" s="21"/>
      <c r="AQ836" s="21"/>
      <c r="AR836" s="21"/>
      <c r="AS836" s="21"/>
      <c r="AT836" s="21"/>
      <c r="AU836" s="21"/>
      <c r="AV836" s="21"/>
      <c r="AW836" s="21"/>
      <c r="AX836" s="21"/>
      <c r="AY836" s="21"/>
      <c r="AZ836" s="21"/>
      <c r="BA836" s="21"/>
      <c r="BB836" s="21"/>
      <c r="BC836" s="21"/>
      <c r="BD836" s="21"/>
      <c r="BE836" s="21"/>
      <c r="BF836" s="21"/>
      <c r="BG836" s="21"/>
      <c r="BH836" s="21"/>
      <c r="BI836" s="21"/>
    </row>
    <row r="837" spans="1:61" s="42" customFormat="1" ht="61.5" customHeight="1">
      <c r="A837" s="172"/>
      <c r="B837" s="619" t="s">
        <v>25</v>
      </c>
      <c r="C837" s="588" t="s">
        <v>1534</v>
      </c>
      <c r="D837" s="589"/>
      <c r="E837" s="589"/>
      <c r="F837" s="589"/>
      <c r="G837" s="589"/>
      <c r="H837" s="589"/>
      <c r="I837" s="589"/>
      <c r="J837" s="589"/>
      <c r="K837" s="589"/>
      <c r="L837" s="589"/>
      <c r="M837" s="589"/>
      <c r="N837" s="589"/>
      <c r="O837" s="589"/>
      <c r="P837" s="589"/>
      <c r="Q837" s="589"/>
      <c r="R837" s="589"/>
      <c r="S837" s="589"/>
      <c r="T837" s="589"/>
      <c r="U837" s="589"/>
      <c r="V837" s="589"/>
      <c r="W837" s="589"/>
      <c r="X837" s="589"/>
      <c r="Y837" s="589"/>
      <c r="Z837" s="589"/>
      <c r="AA837" s="589"/>
      <c r="AB837" s="589"/>
      <c r="AC837" s="589"/>
      <c r="AD837" s="589"/>
      <c r="AE837" s="589"/>
      <c r="AF837" s="590"/>
      <c r="AG837" s="621"/>
      <c r="AH837" s="622"/>
      <c r="AI837" s="623"/>
      <c r="AJ837" s="58"/>
      <c r="AK837" s="172"/>
      <c r="AL837" s="21"/>
      <c r="AM837" s="21"/>
      <c r="AN837" s="21"/>
      <c r="AO837" s="21"/>
      <c r="AP837" s="21"/>
      <c r="AQ837" s="21"/>
      <c r="AR837" s="21"/>
      <c r="AS837" s="21"/>
      <c r="AT837" s="21"/>
      <c r="AU837" s="21"/>
      <c r="AV837" s="21"/>
      <c r="AW837" s="21"/>
      <c r="AX837" s="21"/>
      <c r="AY837" s="21"/>
      <c r="AZ837" s="21"/>
      <c r="BA837" s="21"/>
      <c r="BB837" s="21"/>
      <c r="BC837" s="21"/>
      <c r="BD837" s="21"/>
      <c r="BE837" s="21"/>
      <c r="BF837" s="21"/>
      <c r="BG837" s="21"/>
      <c r="BH837" s="21"/>
      <c r="BI837" s="21"/>
    </row>
    <row r="838" spans="1:61" s="42" customFormat="1" ht="70.5" customHeight="1">
      <c r="A838" s="172"/>
      <c r="B838" s="631"/>
      <c r="C838" s="397"/>
      <c r="D838" s="1106" t="s">
        <v>861</v>
      </c>
      <c r="E838" s="1107"/>
      <c r="F838" s="1107"/>
      <c r="G838" s="1107"/>
      <c r="H838" s="1107"/>
      <c r="I838" s="1107"/>
      <c r="J838" s="1107"/>
      <c r="K838" s="1107"/>
      <c r="L838" s="1107"/>
      <c r="M838" s="1107"/>
      <c r="N838" s="1107"/>
      <c r="O838" s="1107"/>
      <c r="P838" s="1107"/>
      <c r="Q838" s="1107"/>
      <c r="R838" s="1107"/>
      <c r="S838" s="1107"/>
      <c r="T838" s="1107"/>
      <c r="U838" s="1107"/>
      <c r="V838" s="1107"/>
      <c r="W838" s="1107"/>
      <c r="X838" s="1107"/>
      <c r="Y838" s="1107"/>
      <c r="Z838" s="1107"/>
      <c r="AA838" s="1107"/>
      <c r="AB838" s="1107"/>
      <c r="AC838" s="1107"/>
      <c r="AD838" s="1107"/>
      <c r="AE838" s="1108"/>
      <c r="AF838" s="398"/>
      <c r="AG838" s="624"/>
      <c r="AH838" s="625"/>
      <c r="AI838" s="626"/>
      <c r="AJ838" s="58"/>
      <c r="AK838" s="172"/>
      <c r="AL838" s="21"/>
      <c r="AM838" s="21"/>
      <c r="AN838" s="21"/>
      <c r="AO838" s="21"/>
      <c r="AP838" s="21"/>
      <c r="AQ838" s="21"/>
      <c r="AR838" s="21"/>
      <c r="AS838" s="21"/>
      <c r="AT838" s="21"/>
      <c r="AU838" s="21"/>
      <c r="AV838" s="21"/>
      <c r="AW838" s="21"/>
      <c r="AX838" s="21"/>
      <c r="AY838" s="21"/>
      <c r="AZ838" s="21"/>
      <c r="BA838" s="21"/>
      <c r="BB838" s="21"/>
      <c r="BC838" s="21"/>
      <c r="BD838" s="21"/>
      <c r="BE838" s="21"/>
      <c r="BF838" s="21"/>
      <c r="BG838" s="21"/>
      <c r="BH838" s="21"/>
      <c r="BI838" s="21"/>
    </row>
    <row r="839" spans="1:61" s="21" customFormat="1" ht="10.5" customHeight="1">
      <c r="A839" s="172"/>
      <c r="B839" s="620"/>
      <c r="C839" s="411" t="s">
        <v>860</v>
      </c>
      <c r="D839" s="412"/>
      <c r="E839" s="412"/>
      <c r="F839" s="412"/>
      <c r="G839" s="412"/>
      <c r="H839" s="412"/>
      <c r="I839" s="412"/>
      <c r="J839" s="412"/>
      <c r="K839" s="412"/>
      <c r="L839" s="412"/>
      <c r="M839" s="412"/>
      <c r="N839" s="412"/>
      <c r="O839" s="412"/>
      <c r="P839" s="412"/>
      <c r="Q839" s="412"/>
      <c r="R839" s="412"/>
      <c r="S839" s="412"/>
      <c r="T839" s="412"/>
      <c r="U839" s="412"/>
      <c r="V839" s="412"/>
      <c r="W839" s="412"/>
      <c r="X839" s="412"/>
      <c r="Y839" s="412"/>
      <c r="Z839" s="412"/>
      <c r="AA839" s="412"/>
      <c r="AB839" s="412"/>
      <c r="AC839" s="412"/>
      <c r="AD839" s="412"/>
      <c r="AE839" s="412"/>
      <c r="AF839" s="413"/>
      <c r="AG839" s="627"/>
      <c r="AH839" s="628"/>
      <c r="AI839" s="629"/>
      <c r="AJ839" s="58"/>
      <c r="AK839" s="172"/>
    </row>
    <row r="840" spans="1:61" s="21" customFormat="1" ht="22.5" customHeight="1">
      <c r="A840" s="172"/>
      <c r="B840" s="424" t="s">
        <v>27</v>
      </c>
      <c r="C840" s="607" t="s">
        <v>858</v>
      </c>
      <c r="D840" s="608"/>
      <c r="E840" s="608"/>
      <c r="F840" s="608"/>
      <c r="G840" s="608"/>
      <c r="H840" s="608"/>
      <c r="I840" s="608"/>
      <c r="J840" s="608"/>
      <c r="K840" s="608"/>
      <c r="L840" s="608"/>
      <c r="M840" s="608"/>
      <c r="N840" s="608"/>
      <c r="O840" s="608"/>
      <c r="P840" s="608"/>
      <c r="Q840" s="608"/>
      <c r="R840" s="608"/>
      <c r="S840" s="608"/>
      <c r="T840" s="608"/>
      <c r="U840" s="608"/>
      <c r="V840" s="608"/>
      <c r="W840" s="608"/>
      <c r="X840" s="608"/>
      <c r="Y840" s="608"/>
      <c r="Z840" s="608"/>
      <c r="AA840" s="608"/>
      <c r="AB840" s="608"/>
      <c r="AC840" s="608"/>
      <c r="AD840" s="608"/>
      <c r="AE840" s="608"/>
      <c r="AF840" s="609"/>
      <c r="AG840" s="604"/>
      <c r="AH840" s="605"/>
      <c r="AI840" s="606"/>
      <c r="AJ840" s="58"/>
      <c r="AK840" s="172"/>
    </row>
    <row r="841" spans="1:61" s="422" customFormat="1" ht="20.100000000000001" customHeight="1">
      <c r="A841" s="414" t="s">
        <v>81</v>
      </c>
      <c r="B841" s="163"/>
      <c r="C841" s="164"/>
      <c r="D841" s="164"/>
      <c r="E841" s="164"/>
      <c r="F841" s="164"/>
      <c r="G841" s="164"/>
      <c r="H841" s="164"/>
      <c r="I841" s="164"/>
      <c r="J841" s="164"/>
      <c r="K841" s="164"/>
      <c r="L841" s="421"/>
      <c r="M841" s="421"/>
      <c r="N841" s="421"/>
      <c r="O841" s="421"/>
      <c r="P841" s="421"/>
      <c r="Q841" s="421"/>
      <c r="R841" s="421"/>
      <c r="S841" s="421"/>
      <c r="T841" s="421"/>
      <c r="U841" s="421"/>
      <c r="V841" s="421"/>
      <c r="W841" s="421"/>
      <c r="X841" s="421"/>
      <c r="Y841" s="421"/>
      <c r="Z841" s="421"/>
      <c r="AA841" s="421"/>
      <c r="AB841" s="421"/>
      <c r="AC841" s="421"/>
      <c r="AD841" s="421"/>
      <c r="AE841" s="421"/>
      <c r="AF841" s="421"/>
      <c r="AG841" s="163"/>
      <c r="AH841" s="163"/>
      <c r="AI841" s="163"/>
      <c r="AJ841" s="421"/>
      <c r="AK841" s="421"/>
      <c r="AL841" s="21"/>
      <c r="AM841" s="21"/>
      <c r="AN841" s="21"/>
      <c r="AO841" s="21"/>
      <c r="AP841" s="21"/>
      <c r="AQ841" s="21"/>
      <c r="AR841" s="21"/>
      <c r="AS841" s="21"/>
      <c r="AT841" s="21"/>
      <c r="AU841" s="21"/>
      <c r="AV841" s="21"/>
      <c r="AW841" s="21"/>
      <c r="AX841" s="21"/>
      <c r="AY841" s="21"/>
      <c r="AZ841" s="21"/>
      <c r="BA841" s="21"/>
      <c r="BB841" s="21"/>
      <c r="BC841" s="21"/>
      <c r="BD841" s="21"/>
      <c r="BE841" s="21"/>
      <c r="BF841" s="21"/>
      <c r="BG841" s="21"/>
      <c r="BH841" s="21"/>
      <c r="BI841" s="21"/>
    </row>
    <row r="842" spans="1:61" s="422" customFormat="1" ht="17.100000000000001" customHeight="1">
      <c r="A842" s="414"/>
      <c r="B842" s="414" t="s">
        <v>82</v>
      </c>
      <c r="C842" s="164"/>
      <c r="D842" s="164"/>
      <c r="E842" s="164"/>
      <c r="F842" s="164"/>
      <c r="G842" s="164"/>
      <c r="H842" s="164"/>
      <c r="I842" s="164"/>
      <c r="J842" s="164"/>
      <c r="K842" s="164"/>
      <c r="L842" s="421"/>
      <c r="M842" s="421"/>
      <c r="N842" s="421"/>
      <c r="O842" s="421"/>
      <c r="P842" s="421"/>
      <c r="Q842" s="421"/>
      <c r="R842" s="421"/>
      <c r="S842" s="421"/>
      <c r="T842" s="421"/>
      <c r="U842" s="421"/>
      <c r="V842" s="421"/>
      <c r="W842" s="421"/>
      <c r="X842" s="421"/>
      <c r="Y842" s="421"/>
      <c r="Z842" s="421"/>
      <c r="AA842" s="421"/>
      <c r="AB842" s="421"/>
      <c r="AC842" s="421"/>
      <c r="AD842" s="421"/>
      <c r="AE842" s="421"/>
      <c r="AF842" s="421"/>
      <c r="AG842" s="163"/>
      <c r="AH842" s="163"/>
      <c r="AI842" s="163"/>
      <c r="AJ842" s="421"/>
      <c r="AK842" s="421"/>
    </row>
    <row r="843" spans="1:61" s="33" customFormat="1" ht="37.5" customHeight="1">
      <c r="A843" s="198"/>
      <c r="B843" s="401" t="s">
        <v>83</v>
      </c>
      <c r="C843" s="607" t="s">
        <v>84</v>
      </c>
      <c r="D843" s="608"/>
      <c r="E843" s="608"/>
      <c r="F843" s="608"/>
      <c r="G843" s="608"/>
      <c r="H843" s="608"/>
      <c r="I843" s="608"/>
      <c r="J843" s="608"/>
      <c r="K843" s="608"/>
      <c r="L843" s="608"/>
      <c r="M843" s="608"/>
      <c r="N843" s="608"/>
      <c r="O843" s="608"/>
      <c r="P843" s="608"/>
      <c r="Q843" s="608"/>
      <c r="R843" s="608"/>
      <c r="S843" s="608"/>
      <c r="T843" s="608"/>
      <c r="U843" s="608"/>
      <c r="V843" s="608"/>
      <c r="W843" s="608"/>
      <c r="X843" s="608"/>
      <c r="Y843" s="608"/>
      <c r="Z843" s="608"/>
      <c r="AA843" s="608"/>
      <c r="AB843" s="608"/>
      <c r="AC843" s="608"/>
      <c r="AD843" s="608"/>
      <c r="AE843" s="608"/>
      <c r="AF843" s="609"/>
      <c r="AG843" s="621"/>
      <c r="AH843" s="622"/>
      <c r="AI843" s="623"/>
      <c r="AJ843" s="198"/>
      <c r="AK843" s="198"/>
    </row>
    <row r="844" spans="1:61" s="21" customFormat="1" ht="37.5" customHeight="1">
      <c r="A844" s="172"/>
      <c r="B844" s="401" t="s">
        <v>85</v>
      </c>
      <c r="C844" s="607" t="s">
        <v>86</v>
      </c>
      <c r="D844" s="608"/>
      <c r="E844" s="608"/>
      <c r="F844" s="608"/>
      <c r="G844" s="608"/>
      <c r="H844" s="608"/>
      <c r="I844" s="608"/>
      <c r="J844" s="608"/>
      <c r="K844" s="608"/>
      <c r="L844" s="608"/>
      <c r="M844" s="608"/>
      <c r="N844" s="608"/>
      <c r="O844" s="608"/>
      <c r="P844" s="608"/>
      <c r="Q844" s="608"/>
      <c r="R844" s="608"/>
      <c r="S844" s="608"/>
      <c r="T844" s="608"/>
      <c r="U844" s="608"/>
      <c r="V844" s="608"/>
      <c r="W844" s="608"/>
      <c r="X844" s="608"/>
      <c r="Y844" s="608"/>
      <c r="Z844" s="608"/>
      <c r="AA844" s="608"/>
      <c r="AB844" s="608"/>
      <c r="AC844" s="608"/>
      <c r="AD844" s="608"/>
      <c r="AE844" s="608"/>
      <c r="AF844" s="609"/>
      <c r="AG844" s="621"/>
      <c r="AH844" s="622"/>
      <c r="AI844" s="623"/>
      <c r="AJ844" s="172"/>
      <c r="AK844" s="172"/>
    </row>
    <row r="845" spans="1:61" s="21" customFormat="1" ht="42.75" customHeight="1">
      <c r="A845" s="172"/>
      <c r="B845" s="401" t="s">
        <v>87</v>
      </c>
      <c r="C845" s="607" t="s">
        <v>138</v>
      </c>
      <c r="D845" s="608"/>
      <c r="E845" s="608"/>
      <c r="F845" s="608"/>
      <c r="G845" s="608"/>
      <c r="H845" s="608"/>
      <c r="I845" s="608"/>
      <c r="J845" s="608"/>
      <c r="K845" s="608"/>
      <c r="L845" s="608"/>
      <c r="M845" s="608"/>
      <c r="N845" s="608"/>
      <c r="O845" s="608"/>
      <c r="P845" s="608"/>
      <c r="Q845" s="608"/>
      <c r="R845" s="608"/>
      <c r="S845" s="608"/>
      <c r="T845" s="608"/>
      <c r="U845" s="608"/>
      <c r="V845" s="608"/>
      <c r="W845" s="608"/>
      <c r="X845" s="608"/>
      <c r="Y845" s="608"/>
      <c r="Z845" s="608"/>
      <c r="AA845" s="608"/>
      <c r="AB845" s="608"/>
      <c r="AC845" s="608"/>
      <c r="AD845" s="608"/>
      <c r="AE845" s="608"/>
      <c r="AF845" s="609"/>
      <c r="AG845" s="621"/>
      <c r="AH845" s="622"/>
      <c r="AI845" s="623"/>
      <c r="AJ845" s="172"/>
      <c r="AK845" s="172"/>
    </row>
    <row r="846" spans="1:61" s="21" customFormat="1" ht="37.5" customHeight="1">
      <c r="A846" s="172"/>
      <c r="B846" s="401" t="s">
        <v>88</v>
      </c>
      <c r="C846" s="607" t="s">
        <v>139</v>
      </c>
      <c r="D846" s="608"/>
      <c r="E846" s="608"/>
      <c r="F846" s="608"/>
      <c r="G846" s="608"/>
      <c r="H846" s="608"/>
      <c r="I846" s="608"/>
      <c r="J846" s="608"/>
      <c r="K846" s="608"/>
      <c r="L846" s="608"/>
      <c r="M846" s="608"/>
      <c r="N846" s="608"/>
      <c r="O846" s="608"/>
      <c r="P846" s="608"/>
      <c r="Q846" s="608"/>
      <c r="R846" s="608"/>
      <c r="S846" s="608"/>
      <c r="T846" s="608"/>
      <c r="U846" s="608"/>
      <c r="V846" s="608"/>
      <c r="W846" s="608"/>
      <c r="X846" s="608"/>
      <c r="Y846" s="608"/>
      <c r="Z846" s="608"/>
      <c r="AA846" s="608"/>
      <c r="AB846" s="608"/>
      <c r="AC846" s="608"/>
      <c r="AD846" s="608"/>
      <c r="AE846" s="608"/>
      <c r="AF846" s="609"/>
      <c r="AG846" s="621"/>
      <c r="AH846" s="622"/>
      <c r="AI846" s="623"/>
      <c r="AJ846" s="172"/>
      <c r="AK846" s="172"/>
    </row>
    <row r="847" spans="1:61" s="21" customFormat="1" ht="47.25" customHeight="1">
      <c r="A847" s="172"/>
      <c r="B847" s="401" t="s">
        <v>89</v>
      </c>
      <c r="C847" s="607" t="s">
        <v>90</v>
      </c>
      <c r="D847" s="608"/>
      <c r="E847" s="608"/>
      <c r="F847" s="608"/>
      <c r="G847" s="608"/>
      <c r="H847" s="608"/>
      <c r="I847" s="608"/>
      <c r="J847" s="608"/>
      <c r="K847" s="608"/>
      <c r="L847" s="608"/>
      <c r="M847" s="608"/>
      <c r="N847" s="608"/>
      <c r="O847" s="608"/>
      <c r="P847" s="608"/>
      <c r="Q847" s="608"/>
      <c r="R847" s="608"/>
      <c r="S847" s="608"/>
      <c r="T847" s="608"/>
      <c r="U847" s="608"/>
      <c r="V847" s="608"/>
      <c r="W847" s="608"/>
      <c r="X847" s="608"/>
      <c r="Y847" s="608"/>
      <c r="Z847" s="608"/>
      <c r="AA847" s="608"/>
      <c r="AB847" s="608"/>
      <c r="AC847" s="608"/>
      <c r="AD847" s="608"/>
      <c r="AE847" s="608"/>
      <c r="AF847" s="609"/>
      <c r="AG847" s="621"/>
      <c r="AH847" s="622"/>
      <c r="AI847" s="623"/>
      <c r="AJ847" s="172"/>
      <c r="AK847" s="172"/>
    </row>
    <row r="848" spans="1:61" s="21" customFormat="1" ht="56.25" customHeight="1">
      <c r="A848" s="172"/>
      <c r="B848" s="424" t="s">
        <v>91</v>
      </c>
      <c r="C848" s="607" t="s">
        <v>1535</v>
      </c>
      <c r="D848" s="608"/>
      <c r="E848" s="608"/>
      <c r="F848" s="608"/>
      <c r="G848" s="608"/>
      <c r="H848" s="608"/>
      <c r="I848" s="608"/>
      <c r="J848" s="608"/>
      <c r="K848" s="608"/>
      <c r="L848" s="608"/>
      <c r="M848" s="608"/>
      <c r="N848" s="608"/>
      <c r="O848" s="608"/>
      <c r="P848" s="608"/>
      <c r="Q848" s="608"/>
      <c r="R848" s="608"/>
      <c r="S848" s="608"/>
      <c r="T848" s="608"/>
      <c r="U848" s="608"/>
      <c r="V848" s="608"/>
      <c r="W848" s="608"/>
      <c r="X848" s="608"/>
      <c r="Y848" s="608"/>
      <c r="Z848" s="608"/>
      <c r="AA848" s="608"/>
      <c r="AB848" s="608"/>
      <c r="AC848" s="608"/>
      <c r="AD848" s="608"/>
      <c r="AE848" s="608"/>
      <c r="AF848" s="609"/>
      <c r="AG848" s="604"/>
      <c r="AH848" s="605"/>
      <c r="AI848" s="606"/>
      <c r="AJ848" s="172"/>
      <c r="AK848" s="172"/>
    </row>
    <row r="849" spans="1:61" s="21" customFormat="1" ht="17.100000000000001" customHeight="1">
      <c r="A849" s="172"/>
      <c r="B849" s="77"/>
      <c r="C849" s="79"/>
      <c r="D849" s="79"/>
      <c r="E849" s="79"/>
      <c r="F849" s="79"/>
      <c r="G849" s="79"/>
      <c r="H849" s="79"/>
      <c r="I849" s="79"/>
      <c r="J849" s="79"/>
      <c r="K849" s="79"/>
      <c r="L849" s="79"/>
      <c r="M849" s="79"/>
      <c r="N849" s="79"/>
      <c r="O849" s="79"/>
      <c r="P849" s="79"/>
      <c r="Q849" s="79"/>
      <c r="R849" s="79"/>
      <c r="S849" s="79"/>
      <c r="T849" s="79"/>
      <c r="U849" s="79"/>
      <c r="V849" s="79"/>
      <c r="W849" s="79"/>
      <c r="X849" s="79"/>
      <c r="Y849" s="79"/>
      <c r="Z849" s="79"/>
      <c r="AA849" s="79"/>
      <c r="AB849" s="79"/>
      <c r="AC849" s="79"/>
      <c r="AD849" s="79"/>
      <c r="AE849" s="79"/>
      <c r="AF849" s="79"/>
      <c r="AG849" s="164"/>
      <c r="AH849" s="164"/>
      <c r="AI849" s="164"/>
      <c r="AJ849" s="172"/>
      <c r="AK849" s="172"/>
    </row>
    <row r="850" spans="1:61" s="422" customFormat="1" ht="17.100000000000001" customHeight="1">
      <c r="A850" s="414"/>
      <c r="B850" s="414" t="s">
        <v>92</v>
      </c>
      <c r="C850" s="164"/>
      <c r="D850" s="164"/>
      <c r="E850" s="164"/>
      <c r="F850" s="164"/>
      <c r="G850" s="164"/>
      <c r="H850" s="164"/>
      <c r="I850" s="164"/>
      <c r="J850" s="164"/>
      <c r="K850" s="164"/>
      <c r="L850" s="421"/>
      <c r="M850" s="421"/>
      <c r="N850" s="421"/>
      <c r="O850" s="421"/>
      <c r="P850" s="421"/>
      <c r="Q850" s="421"/>
      <c r="R850" s="421"/>
      <c r="S850" s="421"/>
      <c r="T850" s="421"/>
      <c r="U850" s="421"/>
      <c r="V850" s="421"/>
      <c r="W850" s="421"/>
      <c r="X850" s="421"/>
      <c r="Y850" s="421"/>
      <c r="Z850" s="421"/>
      <c r="AA850" s="421"/>
      <c r="AB850" s="421"/>
      <c r="AC850" s="421" t="s">
        <v>603</v>
      </c>
      <c r="AD850" s="421"/>
      <c r="AE850" s="421"/>
      <c r="AF850" s="421"/>
      <c r="AG850" s="163"/>
      <c r="AH850" s="163"/>
      <c r="AI850" s="163"/>
      <c r="AJ850" s="421"/>
      <c r="AK850" s="421"/>
      <c r="AL850" s="33"/>
      <c r="AM850" s="33"/>
      <c r="AN850" s="33"/>
      <c r="AO850" s="33"/>
      <c r="AP850" s="33"/>
      <c r="AQ850" s="33"/>
      <c r="AR850" s="33"/>
      <c r="AS850" s="33"/>
      <c r="AT850" s="33"/>
      <c r="AU850" s="33"/>
      <c r="AV850" s="33"/>
      <c r="AW850" s="33"/>
      <c r="AX850" s="33"/>
      <c r="AY850" s="33"/>
      <c r="AZ850" s="33"/>
      <c r="BA850" s="33"/>
      <c r="BB850" s="33"/>
      <c r="BC850" s="33"/>
      <c r="BD850" s="33"/>
      <c r="BE850" s="33"/>
      <c r="BF850" s="33"/>
      <c r="BG850" s="33"/>
      <c r="BH850" s="33"/>
      <c r="BI850" s="33"/>
    </row>
    <row r="851" spans="1:61" s="33" customFormat="1" ht="68.25" customHeight="1">
      <c r="A851" s="198"/>
      <c r="B851" s="401" t="s">
        <v>93</v>
      </c>
      <c r="C851" s="607" t="s">
        <v>1493</v>
      </c>
      <c r="D851" s="608"/>
      <c r="E851" s="608"/>
      <c r="F851" s="608"/>
      <c r="G851" s="608"/>
      <c r="H851" s="608"/>
      <c r="I851" s="608"/>
      <c r="J851" s="608"/>
      <c r="K851" s="608"/>
      <c r="L851" s="608"/>
      <c r="M851" s="608"/>
      <c r="N851" s="608"/>
      <c r="O851" s="608"/>
      <c r="P851" s="608"/>
      <c r="Q851" s="608"/>
      <c r="R851" s="608"/>
      <c r="S851" s="608"/>
      <c r="T851" s="608"/>
      <c r="U851" s="608"/>
      <c r="V851" s="608"/>
      <c r="W851" s="608"/>
      <c r="X851" s="608"/>
      <c r="Y851" s="608"/>
      <c r="Z851" s="608"/>
      <c r="AA851" s="608"/>
      <c r="AB851" s="608"/>
      <c r="AC851" s="608"/>
      <c r="AD851" s="608"/>
      <c r="AE851" s="608"/>
      <c r="AF851" s="609"/>
      <c r="AG851" s="621"/>
      <c r="AH851" s="622"/>
      <c r="AI851" s="623"/>
      <c r="AJ851" s="198"/>
      <c r="AK851" s="198"/>
      <c r="AL851" s="21"/>
      <c r="AM851" s="21"/>
      <c r="AN851" s="21"/>
      <c r="AO851" s="21"/>
      <c r="AP851" s="21"/>
      <c r="AQ851" s="21"/>
      <c r="AR851" s="21"/>
      <c r="AS851" s="21"/>
      <c r="AT851" s="21"/>
      <c r="AU851" s="21"/>
      <c r="AV851" s="21"/>
      <c r="AW851" s="21"/>
      <c r="AX851" s="21"/>
      <c r="AY851" s="21"/>
      <c r="AZ851" s="21"/>
      <c r="BA851" s="21"/>
      <c r="BB851" s="21"/>
      <c r="BC851" s="21"/>
      <c r="BD851" s="21"/>
      <c r="BE851" s="21"/>
      <c r="BF851" s="21"/>
      <c r="BG851" s="21"/>
      <c r="BH851" s="21"/>
      <c r="BI851" s="21"/>
    </row>
    <row r="852" spans="1:61" s="21" customFormat="1" ht="81" customHeight="1">
      <c r="A852" s="172"/>
      <c r="B852" s="401" t="s">
        <v>71</v>
      </c>
      <c r="C852" s="607" t="s">
        <v>1672</v>
      </c>
      <c r="D852" s="608"/>
      <c r="E852" s="608"/>
      <c r="F852" s="608"/>
      <c r="G852" s="608"/>
      <c r="H852" s="608"/>
      <c r="I852" s="608"/>
      <c r="J852" s="608"/>
      <c r="K852" s="608"/>
      <c r="L852" s="608"/>
      <c r="M852" s="608"/>
      <c r="N852" s="608"/>
      <c r="O852" s="608"/>
      <c r="P852" s="608"/>
      <c r="Q852" s="608"/>
      <c r="R852" s="608"/>
      <c r="S852" s="608"/>
      <c r="T852" s="608"/>
      <c r="U852" s="608"/>
      <c r="V852" s="608"/>
      <c r="W852" s="608"/>
      <c r="X852" s="608"/>
      <c r="Y852" s="608"/>
      <c r="Z852" s="608"/>
      <c r="AA852" s="608"/>
      <c r="AB852" s="608"/>
      <c r="AC852" s="608"/>
      <c r="AD852" s="608"/>
      <c r="AE852" s="608"/>
      <c r="AF852" s="609"/>
      <c r="AG852" s="621"/>
      <c r="AH852" s="622"/>
      <c r="AI852" s="623"/>
      <c r="AJ852" s="172"/>
      <c r="AK852" s="172"/>
    </row>
    <row r="853" spans="1:61" s="21" customFormat="1" ht="44.25" customHeight="1">
      <c r="A853" s="172"/>
      <c r="B853" s="401" t="s">
        <v>1402</v>
      </c>
      <c r="C853" s="607" t="s">
        <v>1404</v>
      </c>
      <c r="D853" s="608"/>
      <c r="E853" s="608"/>
      <c r="F853" s="608"/>
      <c r="G853" s="608"/>
      <c r="H853" s="608"/>
      <c r="I853" s="608"/>
      <c r="J853" s="608"/>
      <c r="K853" s="608"/>
      <c r="L853" s="608"/>
      <c r="M853" s="608"/>
      <c r="N853" s="608"/>
      <c r="O853" s="608"/>
      <c r="P853" s="608"/>
      <c r="Q853" s="608"/>
      <c r="R853" s="608"/>
      <c r="S853" s="608"/>
      <c r="T853" s="608"/>
      <c r="U853" s="608"/>
      <c r="V853" s="608"/>
      <c r="W853" s="608"/>
      <c r="X853" s="608"/>
      <c r="Y853" s="608"/>
      <c r="Z853" s="608"/>
      <c r="AA853" s="608"/>
      <c r="AB853" s="608"/>
      <c r="AC853" s="608"/>
      <c r="AD853" s="608"/>
      <c r="AE853" s="608"/>
      <c r="AF853" s="609"/>
      <c r="AG853" s="621"/>
      <c r="AH853" s="622"/>
      <c r="AI853" s="623"/>
      <c r="AJ853" s="172"/>
      <c r="AK853" s="172"/>
    </row>
    <row r="854" spans="1:61" s="21" customFormat="1" ht="12">
      <c r="A854" s="172"/>
      <c r="B854" s="619" t="s">
        <v>1405</v>
      </c>
      <c r="C854" s="588" t="s">
        <v>1403</v>
      </c>
      <c r="D854" s="589"/>
      <c r="E854" s="589"/>
      <c r="F854" s="589"/>
      <c r="G854" s="589"/>
      <c r="H854" s="589"/>
      <c r="I854" s="589"/>
      <c r="J854" s="589"/>
      <c r="K854" s="589"/>
      <c r="L854" s="589"/>
      <c r="M854" s="589"/>
      <c r="N854" s="589"/>
      <c r="O854" s="589"/>
      <c r="P854" s="589"/>
      <c r="Q854" s="589"/>
      <c r="R854" s="589"/>
      <c r="S854" s="589"/>
      <c r="T854" s="589"/>
      <c r="U854" s="589"/>
      <c r="V854" s="589"/>
      <c r="W854" s="589"/>
      <c r="X854" s="589"/>
      <c r="Y854" s="589"/>
      <c r="Z854" s="589"/>
      <c r="AA854" s="589"/>
      <c r="AB854" s="589"/>
      <c r="AC854" s="589"/>
      <c r="AD854" s="589"/>
      <c r="AE854" s="589"/>
      <c r="AF854" s="590"/>
      <c r="AG854" s="621"/>
      <c r="AH854" s="622"/>
      <c r="AI854" s="623"/>
      <c r="AJ854" s="172"/>
      <c r="AK854" s="172"/>
    </row>
    <row r="855" spans="1:61" s="21" customFormat="1" ht="17.100000000000001" customHeight="1">
      <c r="A855" s="172"/>
      <c r="B855" s="631"/>
      <c r="C855" s="599"/>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1"/>
      <c r="AG855" s="624"/>
      <c r="AH855" s="625"/>
      <c r="AI855" s="626"/>
      <c r="AJ855" s="172"/>
      <c r="AK855" s="172"/>
    </row>
    <row r="856" spans="1:61" s="21" customFormat="1" ht="12">
      <c r="A856" s="172"/>
      <c r="B856" s="631"/>
      <c r="C856" s="599"/>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1"/>
      <c r="AG856" s="624"/>
      <c r="AH856" s="625"/>
      <c r="AI856" s="626"/>
      <c r="AJ856" s="172"/>
      <c r="AK856" s="172"/>
    </row>
    <row r="857" spans="1:61" s="21" customFormat="1" ht="12">
      <c r="A857" s="172"/>
      <c r="B857" s="631"/>
      <c r="C857" s="599"/>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1"/>
      <c r="AG857" s="624"/>
      <c r="AH857" s="625"/>
      <c r="AI857" s="626"/>
      <c r="AJ857" s="172"/>
      <c r="AK857" s="172"/>
    </row>
    <row r="858" spans="1:61" s="21" customFormat="1" ht="15" customHeight="1">
      <c r="A858" s="172"/>
      <c r="B858" s="631"/>
      <c r="C858" s="110" t="s">
        <v>397</v>
      </c>
      <c r="D858" s="186"/>
      <c r="E858" s="186"/>
      <c r="F858" s="186"/>
      <c r="G858" s="186"/>
      <c r="H858" s="186"/>
      <c r="I858" s="186"/>
      <c r="J858" s="186"/>
      <c r="K858" s="186"/>
      <c r="L858" s="186"/>
      <c r="M858" s="186"/>
      <c r="N858" s="186"/>
      <c r="O858" s="186"/>
      <c r="P858" s="186"/>
      <c r="Q858" s="186"/>
      <c r="R858" s="186"/>
      <c r="S858" s="186"/>
      <c r="T858" s="186"/>
      <c r="U858" s="186"/>
      <c r="V858" s="186"/>
      <c r="W858" s="186"/>
      <c r="X858" s="186"/>
      <c r="Y858" s="186"/>
      <c r="Z858" s="186"/>
      <c r="AA858" s="186"/>
      <c r="AB858" s="186"/>
      <c r="AC858" s="186"/>
      <c r="AD858" s="186"/>
      <c r="AE858" s="186"/>
      <c r="AF858" s="398"/>
      <c r="AG858" s="956"/>
      <c r="AH858" s="957"/>
      <c r="AI858" s="958"/>
      <c r="AJ858" s="172"/>
      <c r="AK858" s="172"/>
      <c r="AL858" s="33"/>
      <c r="AM858" s="33"/>
      <c r="AN858" s="33"/>
      <c r="AO858" s="33"/>
      <c r="AP858" s="33"/>
      <c r="AQ858" s="33"/>
      <c r="AR858" s="33"/>
      <c r="AS858" s="33"/>
      <c r="AT858" s="33"/>
      <c r="AU858" s="33"/>
      <c r="AV858" s="33"/>
      <c r="AW858" s="33"/>
      <c r="AX858" s="33"/>
      <c r="AY858" s="33"/>
      <c r="AZ858" s="33"/>
      <c r="BA858" s="33"/>
      <c r="BB858" s="33"/>
      <c r="BC858" s="33"/>
      <c r="BD858" s="33"/>
      <c r="BE858" s="33"/>
      <c r="BF858" s="33"/>
      <c r="BG858" s="33"/>
      <c r="BH858" s="33"/>
      <c r="BI858" s="33"/>
    </row>
    <row r="859" spans="1:61" s="21" customFormat="1" ht="15" customHeight="1">
      <c r="A859" s="172"/>
      <c r="B859" s="631"/>
      <c r="C859" s="192" t="s">
        <v>399</v>
      </c>
      <c r="D859" s="580" t="s">
        <v>625</v>
      </c>
      <c r="E859" s="580"/>
      <c r="F859" s="580"/>
      <c r="G859" s="580"/>
      <c r="H859" s="580"/>
      <c r="I859" s="580"/>
      <c r="J859" s="580"/>
      <c r="K859" s="580"/>
      <c r="L859" s="580"/>
      <c r="M859" s="580"/>
      <c r="N859" s="580"/>
      <c r="O859" s="580"/>
      <c r="P859" s="580"/>
      <c r="Q859" s="580"/>
      <c r="R859" s="580"/>
      <c r="S859" s="580"/>
      <c r="T859" s="580"/>
      <c r="U859" s="580"/>
      <c r="V859" s="580"/>
      <c r="W859" s="580"/>
      <c r="X859" s="580"/>
      <c r="Y859" s="580"/>
      <c r="Z859" s="580"/>
      <c r="AA859" s="580"/>
      <c r="AB859" s="580"/>
      <c r="AC859" s="580"/>
      <c r="AD859" s="580"/>
      <c r="AE859" s="580"/>
      <c r="AF859" s="581"/>
      <c r="AG859" s="956"/>
      <c r="AH859" s="957"/>
      <c r="AI859" s="958"/>
      <c r="AJ859" s="172"/>
      <c r="AK859" s="172"/>
      <c r="AL859" s="33"/>
      <c r="AM859" s="33"/>
      <c r="AN859" s="33"/>
      <c r="AO859" s="33"/>
      <c r="AP859" s="33"/>
      <c r="AQ859" s="33"/>
      <c r="AR859" s="33"/>
      <c r="AS859" s="33"/>
      <c r="AT859" s="33"/>
      <c r="AU859" s="33"/>
      <c r="AV859" s="33"/>
      <c r="AW859" s="33"/>
      <c r="AX859" s="33"/>
      <c r="AY859" s="33"/>
      <c r="AZ859" s="33"/>
      <c r="BA859" s="33"/>
      <c r="BB859" s="33"/>
      <c r="BC859" s="33"/>
      <c r="BD859" s="33"/>
      <c r="BE859" s="33"/>
      <c r="BF859" s="33"/>
      <c r="BG859" s="33"/>
      <c r="BH859" s="33"/>
      <c r="BI859" s="33"/>
    </row>
    <row r="860" spans="1:61" s="21" customFormat="1" ht="15" customHeight="1">
      <c r="A860" s="172"/>
      <c r="B860" s="631"/>
      <c r="C860" s="192"/>
      <c r="D860" s="580"/>
      <c r="E860" s="580"/>
      <c r="F860" s="580"/>
      <c r="G860" s="580"/>
      <c r="H860" s="580"/>
      <c r="I860" s="580"/>
      <c r="J860" s="580"/>
      <c r="K860" s="580"/>
      <c r="L860" s="580"/>
      <c r="M860" s="580"/>
      <c r="N860" s="580"/>
      <c r="O860" s="580"/>
      <c r="P860" s="580"/>
      <c r="Q860" s="580"/>
      <c r="R860" s="580"/>
      <c r="S860" s="580"/>
      <c r="T860" s="580"/>
      <c r="U860" s="580"/>
      <c r="V860" s="580"/>
      <c r="W860" s="580"/>
      <c r="X860" s="580"/>
      <c r="Y860" s="580"/>
      <c r="Z860" s="580"/>
      <c r="AA860" s="580"/>
      <c r="AB860" s="580"/>
      <c r="AC860" s="580"/>
      <c r="AD860" s="580"/>
      <c r="AE860" s="580"/>
      <c r="AF860" s="581"/>
      <c r="AG860" s="956"/>
      <c r="AH860" s="957"/>
      <c r="AI860" s="958"/>
      <c r="AJ860" s="172"/>
      <c r="AK860" s="172"/>
    </row>
    <row r="861" spans="1:61" s="21" customFormat="1" ht="15" customHeight="1">
      <c r="A861" s="172"/>
      <c r="B861" s="631"/>
      <c r="C861" s="193"/>
      <c r="D861" s="580"/>
      <c r="E861" s="580"/>
      <c r="F861" s="580"/>
      <c r="G861" s="580"/>
      <c r="H861" s="580"/>
      <c r="I861" s="580"/>
      <c r="J861" s="580"/>
      <c r="K861" s="580"/>
      <c r="L861" s="580"/>
      <c r="M861" s="580"/>
      <c r="N861" s="580"/>
      <c r="O861" s="580"/>
      <c r="P861" s="580"/>
      <c r="Q861" s="580"/>
      <c r="R861" s="580"/>
      <c r="S861" s="580"/>
      <c r="T861" s="580"/>
      <c r="U861" s="580"/>
      <c r="V861" s="580"/>
      <c r="W861" s="580"/>
      <c r="X861" s="580"/>
      <c r="Y861" s="580"/>
      <c r="Z861" s="580"/>
      <c r="AA861" s="580"/>
      <c r="AB861" s="580"/>
      <c r="AC861" s="580"/>
      <c r="AD861" s="580"/>
      <c r="AE861" s="580"/>
      <c r="AF861" s="581"/>
      <c r="AG861" s="956"/>
      <c r="AH861" s="957"/>
      <c r="AI861" s="958"/>
      <c r="AJ861" s="172"/>
      <c r="AK861" s="172"/>
      <c r="AL861" s="422"/>
      <c r="AM861" s="422"/>
      <c r="AN861" s="422"/>
      <c r="AO861" s="422"/>
      <c r="AP861" s="422"/>
      <c r="AQ861" s="422"/>
      <c r="AR861" s="422"/>
      <c r="AS861" s="422"/>
      <c r="AT861" s="422"/>
      <c r="AU861" s="422"/>
      <c r="AV861" s="422"/>
      <c r="AW861" s="422"/>
      <c r="AX861" s="422"/>
      <c r="AY861" s="422"/>
      <c r="AZ861" s="422"/>
      <c r="BA861" s="422"/>
      <c r="BB861" s="422"/>
      <c r="BC861" s="422"/>
      <c r="BD861" s="422"/>
      <c r="BE861" s="422"/>
      <c r="BF861" s="422"/>
      <c r="BG861" s="422"/>
      <c r="BH861" s="422"/>
      <c r="BI861" s="422"/>
    </row>
    <row r="862" spans="1:61" s="21" customFormat="1" ht="15" customHeight="1">
      <c r="A862" s="172"/>
      <c r="B862" s="631"/>
      <c r="C862" s="192" t="s">
        <v>400</v>
      </c>
      <c r="D862" s="580" t="s">
        <v>626</v>
      </c>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1"/>
      <c r="AG862" s="956"/>
      <c r="AH862" s="957"/>
      <c r="AI862" s="958"/>
      <c r="AJ862" s="172"/>
      <c r="AK862" s="172"/>
      <c r="AL862" s="33"/>
      <c r="AM862" s="33"/>
      <c r="AN862" s="33"/>
      <c r="AO862" s="33"/>
      <c r="AP862" s="33"/>
      <c r="AQ862" s="33"/>
      <c r="AR862" s="33"/>
      <c r="AS862" s="33"/>
      <c r="AT862" s="33"/>
      <c r="AU862" s="33"/>
      <c r="AV862" s="33"/>
      <c r="AW862" s="33"/>
      <c r="AX862" s="33"/>
      <c r="AY862" s="33"/>
      <c r="AZ862" s="33"/>
      <c r="BA862" s="33"/>
      <c r="BB862" s="33"/>
      <c r="BC862" s="33"/>
      <c r="BD862" s="33"/>
      <c r="BE862" s="33"/>
      <c r="BF862" s="33"/>
      <c r="BG862" s="33"/>
      <c r="BH862" s="33"/>
      <c r="BI862" s="33"/>
    </row>
    <row r="863" spans="1:61" s="21" customFormat="1" ht="15" customHeight="1">
      <c r="A863" s="172"/>
      <c r="B863" s="631"/>
      <c r="C863" s="193"/>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1"/>
      <c r="AG863" s="956"/>
      <c r="AH863" s="957"/>
      <c r="AI863" s="958"/>
      <c r="AJ863" s="172"/>
      <c r="AK863" s="172"/>
    </row>
    <row r="864" spans="1:61" s="21" customFormat="1" ht="15" customHeight="1">
      <c r="A864" s="172"/>
      <c r="B864" s="631"/>
      <c r="C864" s="193"/>
      <c r="D864" s="400" t="s">
        <v>401</v>
      </c>
      <c r="E864" s="861" t="s">
        <v>398</v>
      </c>
      <c r="F864" s="861"/>
      <c r="G864" s="861"/>
      <c r="H864" s="861"/>
      <c r="I864" s="861"/>
      <c r="J864" s="861"/>
      <c r="K864" s="861"/>
      <c r="L864" s="861"/>
      <c r="M864" s="861"/>
      <c r="N864" s="861"/>
      <c r="O864" s="861"/>
      <c r="P864" s="861"/>
      <c r="Q864" s="861"/>
      <c r="R864" s="861"/>
      <c r="S864" s="861"/>
      <c r="T864" s="861"/>
      <c r="U864" s="861"/>
      <c r="V864" s="861"/>
      <c r="W864" s="861"/>
      <c r="X864" s="861"/>
      <c r="Y864" s="861"/>
      <c r="Z864" s="861"/>
      <c r="AA864" s="861"/>
      <c r="AB864" s="861"/>
      <c r="AC864" s="861"/>
      <c r="AD864" s="861"/>
      <c r="AE864" s="861"/>
      <c r="AF864" s="862"/>
      <c r="AG864" s="956"/>
      <c r="AH864" s="957"/>
      <c r="AI864" s="958"/>
      <c r="AJ864" s="172"/>
      <c r="AK864" s="172"/>
    </row>
    <row r="865" spans="1:61" s="21" customFormat="1" ht="15" customHeight="1">
      <c r="A865" s="172"/>
      <c r="B865" s="631"/>
      <c r="C865" s="397"/>
      <c r="D865" s="186"/>
      <c r="E865" s="861"/>
      <c r="F865" s="861"/>
      <c r="G865" s="861"/>
      <c r="H865" s="861"/>
      <c r="I865" s="861"/>
      <c r="J865" s="861"/>
      <c r="K865" s="861"/>
      <c r="L865" s="861"/>
      <c r="M865" s="861"/>
      <c r="N865" s="861"/>
      <c r="O865" s="861"/>
      <c r="P865" s="861"/>
      <c r="Q865" s="861"/>
      <c r="R865" s="861"/>
      <c r="S865" s="861"/>
      <c r="T865" s="861"/>
      <c r="U865" s="861"/>
      <c r="V865" s="861"/>
      <c r="W865" s="861"/>
      <c r="X865" s="861"/>
      <c r="Y865" s="861"/>
      <c r="Z865" s="861"/>
      <c r="AA865" s="861"/>
      <c r="AB865" s="861"/>
      <c r="AC865" s="861"/>
      <c r="AD865" s="861"/>
      <c r="AE865" s="861"/>
      <c r="AF865" s="862"/>
      <c r="AG865" s="956"/>
      <c r="AH865" s="957"/>
      <c r="AI865" s="958"/>
      <c r="AJ865" s="172"/>
      <c r="AK865" s="172"/>
    </row>
    <row r="866" spans="1:61" s="21" customFormat="1" ht="15" customHeight="1">
      <c r="A866" s="172"/>
      <c r="B866" s="631"/>
      <c r="C866" s="397"/>
      <c r="D866" s="400" t="s">
        <v>406</v>
      </c>
      <c r="E866" s="861" t="s">
        <v>402</v>
      </c>
      <c r="F866" s="861"/>
      <c r="G866" s="861"/>
      <c r="H866" s="861"/>
      <c r="I866" s="861"/>
      <c r="J866" s="861"/>
      <c r="K866" s="861"/>
      <c r="L866" s="861"/>
      <c r="M866" s="861"/>
      <c r="N866" s="861"/>
      <c r="O866" s="861"/>
      <c r="P866" s="861"/>
      <c r="Q866" s="861"/>
      <c r="R866" s="861"/>
      <c r="S866" s="861"/>
      <c r="T866" s="861"/>
      <c r="U866" s="861"/>
      <c r="V866" s="861"/>
      <c r="W866" s="861"/>
      <c r="X866" s="861"/>
      <c r="Y866" s="861"/>
      <c r="Z866" s="861"/>
      <c r="AA866" s="861"/>
      <c r="AB866" s="861"/>
      <c r="AC866" s="861"/>
      <c r="AD866" s="861"/>
      <c r="AE866" s="861"/>
      <c r="AF866" s="862"/>
      <c r="AG866" s="956"/>
      <c r="AH866" s="957"/>
      <c r="AI866" s="958"/>
      <c r="AJ866" s="172"/>
      <c r="AK866" s="172"/>
      <c r="AL866" s="422"/>
      <c r="AM866" s="422"/>
      <c r="AN866" s="422"/>
      <c r="AO866" s="422"/>
      <c r="AP866" s="422"/>
      <c r="AQ866" s="422"/>
      <c r="AR866" s="422"/>
      <c r="AS866" s="422"/>
      <c r="AT866" s="422"/>
      <c r="AU866" s="422"/>
      <c r="AV866" s="422"/>
      <c r="AW866" s="422"/>
      <c r="AX866" s="422"/>
      <c r="AY866" s="422"/>
      <c r="AZ866" s="422"/>
      <c r="BA866" s="422"/>
      <c r="BB866" s="422"/>
      <c r="BC866" s="422"/>
      <c r="BD866" s="422"/>
      <c r="BE866" s="422"/>
      <c r="BF866" s="422"/>
      <c r="BG866" s="422"/>
      <c r="BH866" s="422"/>
      <c r="BI866" s="422"/>
    </row>
    <row r="867" spans="1:61" s="21" customFormat="1" ht="15" customHeight="1">
      <c r="A867" s="172"/>
      <c r="B867" s="631"/>
      <c r="C867" s="397"/>
      <c r="D867" s="186"/>
      <c r="E867" s="861"/>
      <c r="F867" s="861"/>
      <c r="G867" s="861"/>
      <c r="H867" s="861"/>
      <c r="I867" s="861"/>
      <c r="J867" s="861"/>
      <c r="K867" s="861"/>
      <c r="L867" s="861"/>
      <c r="M867" s="861"/>
      <c r="N867" s="861"/>
      <c r="O867" s="861"/>
      <c r="P867" s="861"/>
      <c r="Q867" s="861"/>
      <c r="R867" s="861"/>
      <c r="S867" s="861"/>
      <c r="T867" s="861"/>
      <c r="U867" s="861"/>
      <c r="V867" s="861"/>
      <c r="W867" s="861"/>
      <c r="X867" s="861"/>
      <c r="Y867" s="861"/>
      <c r="Z867" s="861"/>
      <c r="AA867" s="861"/>
      <c r="AB867" s="861"/>
      <c r="AC867" s="861"/>
      <c r="AD867" s="861"/>
      <c r="AE867" s="861"/>
      <c r="AF867" s="862"/>
      <c r="AG867" s="956"/>
      <c r="AH867" s="957"/>
      <c r="AI867" s="958"/>
      <c r="AJ867" s="172"/>
      <c r="AK867" s="172"/>
      <c r="AL867" s="33"/>
      <c r="AM867" s="33"/>
      <c r="AN867" s="33"/>
      <c r="AO867" s="33"/>
      <c r="AP867" s="33"/>
      <c r="AQ867" s="33"/>
      <c r="AR867" s="33"/>
      <c r="AS867" s="33"/>
      <c r="AT867" s="33"/>
      <c r="AU867" s="33"/>
      <c r="AV867" s="33"/>
      <c r="AW867" s="33"/>
      <c r="AX867" s="33"/>
      <c r="AY867" s="33"/>
      <c r="AZ867" s="33"/>
      <c r="BA867" s="33"/>
      <c r="BB867" s="33"/>
      <c r="BC867" s="33"/>
      <c r="BD867" s="33"/>
      <c r="BE867" s="33"/>
      <c r="BF867" s="33"/>
      <c r="BG867" s="33"/>
      <c r="BH867" s="33"/>
      <c r="BI867" s="33"/>
    </row>
    <row r="868" spans="1:61" s="21" customFormat="1" ht="15" customHeight="1">
      <c r="A868" s="172"/>
      <c r="B868" s="631"/>
      <c r="C868" s="397"/>
      <c r="D868" s="186"/>
      <c r="E868" s="861"/>
      <c r="F868" s="861"/>
      <c r="G868" s="861"/>
      <c r="H868" s="861"/>
      <c r="I868" s="861"/>
      <c r="J868" s="861"/>
      <c r="K868" s="861"/>
      <c r="L868" s="861"/>
      <c r="M868" s="861"/>
      <c r="N868" s="861"/>
      <c r="O868" s="861"/>
      <c r="P868" s="861"/>
      <c r="Q868" s="861"/>
      <c r="R868" s="861"/>
      <c r="S868" s="861"/>
      <c r="T868" s="861"/>
      <c r="U868" s="861"/>
      <c r="V868" s="861"/>
      <c r="W868" s="861"/>
      <c r="X868" s="861"/>
      <c r="Y868" s="861"/>
      <c r="Z868" s="861"/>
      <c r="AA868" s="861"/>
      <c r="AB868" s="861"/>
      <c r="AC868" s="861"/>
      <c r="AD868" s="861"/>
      <c r="AE868" s="861"/>
      <c r="AF868" s="862"/>
      <c r="AG868" s="956"/>
      <c r="AH868" s="957"/>
      <c r="AI868" s="958"/>
      <c r="AJ868" s="172"/>
      <c r="AK868" s="172"/>
    </row>
    <row r="869" spans="1:61" s="21" customFormat="1" ht="12">
      <c r="A869" s="172"/>
      <c r="B869" s="620"/>
      <c r="C869" s="399"/>
      <c r="D869" s="389"/>
      <c r="E869" s="864"/>
      <c r="F869" s="864"/>
      <c r="G869" s="864"/>
      <c r="H869" s="864"/>
      <c r="I869" s="864"/>
      <c r="J869" s="864"/>
      <c r="K869" s="864"/>
      <c r="L869" s="864"/>
      <c r="M869" s="864"/>
      <c r="N869" s="864"/>
      <c r="O869" s="864"/>
      <c r="P869" s="864"/>
      <c r="Q869" s="864"/>
      <c r="R869" s="864"/>
      <c r="S869" s="864"/>
      <c r="T869" s="864"/>
      <c r="U869" s="864"/>
      <c r="V869" s="864"/>
      <c r="W869" s="864"/>
      <c r="X869" s="864"/>
      <c r="Y869" s="864"/>
      <c r="Z869" s="864"/>
      <c r="AA869" s="864"/>
      <c r="AB869" s="864"/>
      <c r="AC869" s="864"/>
      <c r="AD869" s="864"/>
      <c r="AE869" s="864"/>
      <c r="AF869" s="865"/>
      <c r="AG869" s="959"/>
      <c r="AH869" s="960"/>
      <c r="AI869" s="961"/>
      <c r="AJ869" s="172"/>
      <c r="AK869" s="172"/>
    </row>
    <row r="870" spans="1:61" s="21" customFormat="1" ht="12">
      <c r="A870" s="172"/>
      <c r="B870" s="77"/>
      <c r="C870" s="79"/>
      <c r="D870" s="79"/>
      <c r="E870" s="79"/>
      <c r="F870" s="79"/>
      <c r="G870" s="79"/>
      <c r="H870" s="79"/>
      <c r="I870" s="79"/>
      <c r="J870" s="79"/>
      <c r="K870" s="79"/>
      <c r="L870" s="79"/>
      <c r="M870" s="79"/>
      <c r="N870" s="79"/>
      <c r="O870" s="79"/>
      <c r="P870" s="79"/>
      <c r="Q870" s="79"/>
      <c r="R870" s="79"/>
      <c r="S870" s="79"/>
      <c r="T870" s="79"/>
      <c r="U870" s="79"/>
      <c r="V870" s="79"/>
      <c r="W870" s="79"/>
      <c r="X870" s="79"/>
      <c r="Y870" s="79"/>
      <c r="Z870" s="79"/>
      <c r="AA870" s="79"/>
      <c r="AB870" s="79"/>
      <c r="AC870" s="79"/>
      <c r="AD870" s="79"/>
      <c r="AE870" s="79"/>
      <c r="AF870" s="79"/>
      <c r="AG870" s="164"/>
      <c r="AH870" s="164"/>
      <c r="AI870" s="164"/>
      <c r="AJ870" s="172"/>
      <c r="AK870" s="172"/>
    </row>
    <row r="871" spans="1:61" s="422" customFormat="1" ht="17.100000000000001" customHeight="1">
      <c r="A871" s="414"/>
      <c r="B871" s="414" t="s">
        <v>94</v>
      </c>
      <c r="C871" s="164"/>
      <c r="D871" s="164"/>
      <c r="E871" s="164"/>
      <c r="F871" s="164"/>
      <c r="G871" s="164"/>
      <c r="H871" s="164"/>
      <c r="I871" s="164"/>
      <c r="J871" s="164"/>
      <c r="K871" s="164"/>
      <c r="L871" s="421"/>
      <c r="M871" s="421"/>
      <c r="N871" s="421"/>
      <c r="O871" s="421"/>
      <c r="P871" s="421"/>
      <c r="Q871" s="421"/>
      <c r="R871" s="421"/>
      <c r="S871" s="421"/>
      <c r="T871" s="421"/>
      <c r="U871" s="421"/>
      <c r="V871" s="421"/>
      <c r="W871" s="421"/>
      <c r="X871" s="421"/>
      <c r="Y871" s="421"/>
      <c r="Z871" s="421"/>
      <c r="AA871" s="421"/>
      <c r="AB871" s="421"/>
      <c r="AC871" s="421"/>
      <c r="AD871" s="421"/>
      <c r="AE871" s="421" t="s">
        <v>604</v>
      </c>
      <c r="AF871" s="421"/>
      <c r="AG871" s="163"/>
      <c r="AH871" s="163"/>
      <c r="AI871" s="163"/>
      <c r="AJ871" s="421"/>
      <c r="AK871" s="421"/>
      <c r="AL871" s="21"/>
      <c r="AM871" s="21"/>
      <c r="AN871" s="21"/>
      <c r="AO871" s="21"/>
      <c r="AP871" s="21"/>
      <c r="AQ871" s="21"/>
      <c r="AR871" s="21"/>
      <c r="AS871" s="21"/>
      <c r="AT871" s="21"/>
      <c r="AU871" s="21"/>
      <c r="AV871" s="21"/>
      <c r="AW871" s="21"/>
      <c r="AX871" s="21"/>
      <c r="AY871" s="21"/>
      <c r="AZ871" s="21"/>
      <c r="BA871" s="21"/>
      <c r="BB871" s="21"/>
      <c r="BC871" s="21"/>
      <c r="BD871" s="21"/>
      <c r="BE871" s="21"/>
      <c r="BF871" s="21"/>
      <c r="BG871" s="21"/>
      <c r="BH871" s="21"/>
      <c r="BI871" s="21"/>
    </row>
    <row r="872" spans="1:61" s="422" customFormat="1" ht="17.100000000000001" customHeight="1">
      <c r="A872" s="414"/>
      <c r="B872" s="414"/>
      <c r="C872" s="164"/>
      <c r="D872" s="164"/>
      <c r="E872" s="164"/>
      <c r="F872" s="164"/>
      <c r="G872" s="164"/>
      <c r="H872" s="164"/>
      <c r="I872" s="164"/>
      <c r="J872" s="164"/>
      <c r="K872" s="164"/>
      <c r="L872" s="421"/>
      <c r="M872" s="421"/>
      <c r="N872" s="758" t="s">
        <v>1408</v>
      </c>
      <c r="O872" s="758"/>
      <c r="P872" s="758"/>
      <c r="Q872" s="758"/>
      <c r="R872" s="758"/>
      <c r="S872" s="758"/>
      <c r="T872" s="758"/>
      <c r="U872" s="758"/>
      <c r="V872" s="758"/>
      <c r="W872" s="758"/>
      <c r="X872" s="758"/>
      <c r="Y872" s="758"/>
      <c r="Z872" s="758"/>
      <c r="AA872" s="758"/>
      <c r="AB872" s="758"/>
      <c r="AC872" s="758"/>
      <c r="AD872" s="758"/>
      <c r="AE872" s="758"/>
      <c r="AF872" s="758"/>
      <c r="AG872" s="758"/>
      <c r="AH872" s="758"/>
      <c r="AI872" s="758"/>
      <c r="AJ872" s="421"/>
      <c r="AK872" s="421"/>
      <c r="AL872" s="21"/>
      <c r="AM872" s="21"/>
      <c r="AN872" s="21"/>
      <c r="AO872" s="21"/>
      <c r="AP872" s="21"/>
      <c r="AQ872" s="21"/>
      <c r="AR872" s="21"/>
      <c r="AS872" s="21"/>
      <c r="AT872" s="21"/>
      <c r="AU872" s="21"/>
      <c r="AV872" s="21"/>
      <c r="AW872" s="21"/>
      <c r="AX872" s="21"/>
      <c r="AY872" s="21"/>
      <c r="AZ872" s="21"/>
      <c r="BA872" s="21"/>
      <c r="BB872" s="21"/>
      <c r="BC872" s="21"/>
      <c r="BD872" s="21"/>
      <c r="BE872" s="21"/>
      <c r="BF872" s="21"/>
      <c r="BG872" s="21"/>
      <c r="BH872" s="21"/>
      <c r="BI872" s="21"/>
    </row>
    <row r="873" spans="1:61" s="33" customFormat="1" ht="37.5" customHeight="1">
      <c r="A873" s="198"/>
      <c r="B873" s="401" t="s">
        <v>93</v>
      </c>
      <c r="C873" s="607" t="s">
        <v>1555</v>
      </c>
      <c r="D873" s="608"/>
      <c r="E873" s="608"/>
      <c r="F873" s="608"/>
      <c r="G873" s="608"/>
      <c r="H873" s="608"/>
      <c r="I873" s="608"/>
      <c r="J873" s="608"/>
      <c r="K873" s="608"/>
      <c r="L873" s="608"/>
      <c r="M873" s="608"/>
      <c r="N873" s="608"/>
      <c r="O873" s="608"/>
      <c r="P873" s="608"/>
      <c r="Q873" s="608"/>
      <c r="R873" s="608"/>
      <c r="S873" s="608"/>
      <c r="T873" s="608"/>
      <c r="U873" s="608"/>
      <c r="V873" s="608"/>
      <c r="W873" s="608"/>
      <c r="X873" s="608"/>
      <c r="Y873" s="608"/>
      <c r="Z873" s="608"/>
      <c r="AA873" s="608"/>
      <c r="AB873" s="608"/>
      <c r="AC873" s="608"/>
      <c r="AD873" s="608"/>
      <c r="AE873" s="608"/>
      <c r="AF873" s="609"/>
      <c r="AG873" s="621"/>
      <c r="AH873" s="622"/>
      <c r="AI873" s="623"/>
      <c r="AJ873" s="198"/>
      <c r="AK873" s="198"/>
      <c r="AL873" s="21"/>
      <c r="AM873" s="21"/>
      <c r="AN873" s="21"/>
      <c r="AO873" s="21"/>
      <c r="AP873" s="21"/>
      <c r="AQ873" s="21"/>
      <c r="AR873" s="21"/>
      <c r="AS873" s="21"/>
      <c r="AT873" s="21"/>
      <c r="AU873" s="21"/>
      <c r="AV873" s="21"/>
      <c r="AW873" s="21"/>
      <c r="AX873" s="21"/>
      <c r="AY873" s="21"/>
      <c r="AZ873" s="21"/>
      <c r="BA873" s="21"/>
      <c r="BB873" s="21"/>
      <c r="BC873" s="21"/>
      <c r="BD873" s="21"/>
      <c r="BE873" s="21"/>
      <c r="BF873" s="21"/>
      <c r="BG873" s="21"/>
      <c r="BH873" s="21"/>
      <c r="BI873" s="21"/>
    </row>
    <row r="874" spans="1:61" s="21" customFormat="1" ht="37.5" customHeight="1">
      <c r="A874" s="172"/>
      <c r="B874" s="401" t="s">
        <v>388</v>
      </c>
      <c r="C874" s="607" t="s">
        <v>95</v>
      </c>
      <c r="D874" s="608"/>
      <c r="E874" s="608"/>
      <c r="F874" s="608"/>
      <c r="G874" s="608"/>
      <c r="H874" s="608"/>
      <c r="I874" s="608"/>
      <c r="J874" s="608"/>
      <c r="K874" s="608"/>
      <c r="L874" s="608"/>
      <c r="M874" s="608"/>
      <c r="N874" s="608"/>
      <c r="O874" s="608"/>
      <c r="P874" s="608"/>
      <c r="Q874" s="608"/>
      <c r="R874" s="608"/>
      <c r="S874" s="608"/>
      <c r="T874" s="608"/>
      <c r="U874" s="608"/>
      <c r="V874" s="608"/>
      <c r="W874" s="608"/>
      <c r="X874" s="608"/>
      <c r="Y874" s="608"/>
      <c r="Z874" s="608"/>
      <c r="AA874" s="608"/>
      <c r="AB874" s="608"/>
      <c r="AC874" s="608"/>
      <c r="AD874" s="608"/>
      <c r="AE874" s="608"/>
      <c r="AF874" s="609"/>
      <c r="AG874" s="621"/>
      <c r="AH874" s="622"/>
      <c r="AI874" s="623"/>
      <c r="AJ874" s="172"/>
      <c r="AK874" s="172"/>
    </row>
    <row r="875" spans="1:61" s="21" customFormat="1" ht="17.100000000000001" customHeight="1">
      <c r="A875" s="172"/>
      <c r="B875" s="619" t="s">
        <v>389</v>
      </c>
      <c r="C875" s="588" t="s">
        <v>1494</v>
      </c>
      <c r="D875" s="589"/>
      <c r="E875" s="589"/>
      <c r="F875" s="589"/>
      <c r="G875" s="589"/>
      <c r="H875" s="589"/>
      <c r="I875" s="589"/>
      <c r="J875" s="589"/>
      <c r="K875" s="589"/>
      <c r="L875" s="589"/>
      <c r="M875" s="589"/>
      <c r="N875" s="589"/>
      <c r="O875" s="589"/>
      <c r="P875" s="589"/>
      <c r="Q875" s="589"/>
      <c r="R875" s="589"/>
      <c r="S875" s="589"/>
      <c r="T875" s="589"/>
      <c r="U875" s="589"/>
      <c r="V875" s="589"/>
      <c r="W875" s="589"/>
      <c r="X875" s="589"/>
      <c r="Y875" s="589"/>
      <c r="Z875" s="589"/>
      <c r="AA875" s="589"/>
      <c r="AB875" s="589"/>
      <c r="AC875" s="589"/>
      <c r="AD875" s="589"/>
      <c r="AE875" s="589"/>
      <c r="AF875" s="590"/>
      <c r="AG875" s="621"/>
      <c r="AH875" s="622"/>
      <c r="AI875" s="623"/>
      <c r="AJ875" s="172"/>
      <c r="AK875" s="172"/>
    </row>
    <row r="876" spans="1:61" s="21" customFormat="1" ht="17.100000000000001" customHeight="1">
      <c r="A876" s="172"/>
      <c r="B876" s="631"/>
      <c r="C876" s="599"/>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1"/>
      <c r="AG876" s="624"/>
      <c r="AH876" s="625"/>
      <c r="AI876" s="626"/>
      <c r="AJ876" s="172"/>
      <c r="AK876" s="172"/>
    </row>
    <row r="877" spans="1:61" s="21" customFormat="1" ht="17.100000000000001" customHeight="1">
      <c r="A877" s="172"/>
      <c r="B877" s="620"/>
      <c r="C877" s="591"/>
      <c r="D877" s="592"/>
      <c r="E877" s="592"/>
      <c r="F877" s="592"/>
      <c r="G877" s="592"/>
      <c r="H877" s="592"/>
      <c r="I877" s="592"/>
      <c r="J877" s="592"/>
      <c r="K877" s="592"/>
      <c r="L877" s="592"/>
      <c r="M877" s="592"/>
      <c r="N877" s="592"/>
      <c r="O877" s="592"/>
      <c r="P877" s="592"/>
      <c r="Q877" s="592"/>
      <c r="R877" s="592"/>
      <c r="S877" s="592"/>
      <c r="T877" s="592"/>
      <c r="U877" s="592"/>
      <c r="V877" s="592"/>
      <c r="W877" s="592"/>
      <c r="X877" s="592"/>
      <c r="Y877" s="592"/>
      <c r="Z877" s="592"/>
      <c r="AA877" s="592"/>
      <c r="AB877" s="592"/>
      <c r="AC877" s="592"/>
      <c r="AD877" s="592"/>
      <c r="AE877" s="592"/>
      <c r="AF877" s="593"/>
      <c r="AG877" s="627"/>
      <c r="AH877" s="628"/>
      <c r="AI877" s="629"/>
      <c r="AJ877" s="172"/>
      <c r="AK877" s="172"/>
    </row>
    <row r="878" spans="1:61" s="21" customFormat="1" ht="17.100000000000001" customHeight="1">
      <c r="A878" s="172"/>
      <c r="B878" s="619" t="s">
        <v>96</v>
      </c>
      <c r="C878" s="588" t="s">
        <v>201</v>
      </c>
      <c r="D878" s="589"/>
      <c r="E878" s="589"/>
      <c r="F878" s="589"/>
      <c r="G878" s="589"/>
      <c r="H878" s="589"/>
      <c r="I878" s="589"/>
      <c r="J878" s="589"/>
      <c r="K878" s="589"/>
      <c r="L878" s="589"/>
      <c r="M878" s="589"/>
      <c r="N878" s="589"/>
      <c r="O878" s="589"/>
      <c r="P878" s="589"/>
      <c r="Q878" s="589"/>
      <c r="R878" s="589"/>
      <c r="S878" s="589"/>
      <c r="T878" s="589"/>
      <c r="U878" s="589"/>
      <c r="V878" s="589"/>
      <c r="W878" s="589"/>
      <c r="X878" s="589"/>
      <c r="Y878" s="589"/>
      <c r="Z878" s="589"/>
      <c r="AA878" s="589"/>
      <c r="AB878" s="589"/>
      <c r="AC878" s="589"/>
      <c r="AD878" s="589"/>
      <c r="AE878" s="589"/>
      <c r="AF878" s="590"/>
      <c r="AG878" s="621"/>
      <c r="AH878" s="643"/>
      <c r="AI878" s="644"/>
      <c r="AJ878" s="172"/>
      <c r="AK878" s="172"/>
    </row>
    <row r="879" spans="1:61" s="21" customFormat="1" ht="17.100000000000001" customHeight="1">
      <c r="A879" s="172"/>
      <c r="B879" s="631"/>
      <c r="C879" s="599"/>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1"/>
      <c r="AG879" s="956"/>
      <c r="AH879" s="957"/>
      <c r="AI879" s="958"/>
      <c r="AJ879" s="172"/>
      <c r="AK879" s="172"/>
    </row>
    <row r="880" spans="1:61" s="21" customFormat="1" ht="17.100000000000001" customHeight="1">
      <c r="A880" s="172"/>
      <c r="B880" s="631"/>
      <c r="C880" s="599"/>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1"/>
      <c r="AG880" s="956"/>
      <c r="AH880" s="957"/>
      <c r="AI880" s="958"/>
      <c r="AJ880" s="172"/>
      <c r="AK880" s="172"/>
    </row>
    <row r="881" spans="1:61" s="21" customFormat="1" ht="17.100000000000001" customHeight="1">
      <c r="A881" s="172"/>
      <c r="B881" s="620"/>
      <c r="C881" s="591"/>
      <c r="D881" s="592"/>
      <c r="E881" s="592"/>
      <c r="F881" s="592"/>
      <c r="G881" s="592"/>
      <c r="H881" s="592"/>
      <c r="I881" s="592"/>
      <c r="J881" s="592"/>
      <c r="K881" s="592"/>
      <c r="L881" s="592"/>
      <c r="M881" s="592"/>
      <c r="N881" s="592"/>
      <c r="O881" s="592"/>
      <c r="P881" s="592"/>
      <c r="Q881" s="592"/>
      <c r="R881" s="592"/>
      <c r="S881" s="592"/>
      <c r="T881" s="592"/>
      <c r="U881" s="592"/>
      <c r="V881" s="592"/>
      <c r="W881" s="592"/>
      <c r="X881" s="592"/>
      <c r="Y881" s="592"/>
      <c r="Z881" s="592"/>
      <c r="AA881" s="592"/>
      <c r="AB881" s="592"/>
      <c r="AC881" s="592"/>
      <c r="AD881" s="592"/>
      <c r="AE881" s="592"/>
      <c r="AF881" s="593"/>
      <c r="AG881" s="959"/>
      <c r="AH881" s="960"/>
      <c r="AI881" s="961"/>
      <c r="AJ881" s="172"/>
      <c r="AK881" s="172"/>
      <c r="AL881" s="422"/>
      <c r="AM881" s="422"/>
      <c r="AN881" s="422"/>
      <c r="AO881" s="422"/>
      <c r="AP881" s="422"/>
      <c r="AQ881" s="422"/>
      <c r="AR881" s="422"/>
      <c r="AS881" s="422"/>
      <c r="AT881" s="422"/>
      <c r="AU881" s="422"/>
      <c r="AV881" s="422"/>
      <c r="AW881" s="422"/>
      <c r="AX881" s="422"/>
      <c r="AY881" s="422"/>
      <c r="AZ881" s="422"/>
      <c r="BA881" s="422"/>
      <c r="BB881" s="422"/>
      <c r="BC881" s="422"/>
      <c r="BD881" s="422"/>
      <c r="BE881" s="422"/>
      <c r="BF881" s="422"/>
      <c r="BG881" s="422"/>
      <c r="BH881" s="422"/>
      <c r="BI881" s="422"/>
    </row>
    <row r="882" spans="1:61" s="21" customFormat="1" ht="37.5" customHeight="1">
      <c r="A882" s="172"/>
      <c r="B882" s="401" t="s">
        <v>97</v>
      </c>
      <c r="C882" s="607" t="s">
        <v>203</v>
      </c>
      <c r="D882" s="608"/>
      <c r="E882" s="608"/>
      <c r="F882" s="608"/>
      <c r="G882" s="608"/>
      <c r="H882" s="608"/>
      <c r="I882" s="608"/>
      <c r="J882" s="608"/>
      <c r="K882" s="608"/>
      <c r="L882" s="608"/>
      <c r="M882" s="608"/>
      <c r="N882" s="608"/>
      <c r="O882" s="608"/>
      <c r="P882" s="608"/>
      <c r="Q882" s="608"/>
      <c r="R882" s="608"/>
      <c r="S882" s="608"/>
      <c r="T882" s="608"/>
      <c r="U882" s="608"/>
      <c r="V882" s="608"/>
      <c r="W882" s="608"/>
      <c r="X882" s="608"/>
      <c r="Y882" s="608"/>
      <c r="Z882" s="608"/>
      <c r="AA882" s="608"/>
      <c r="AB882" s="608"/>
      <c r="AC882" s="608"/>
      <c r="AD882" s="608"/>
      <c r="AE882" s="608"/>
      <c r="AF882" s="609"/>
      <c r="AG882" s="621"/>
      <c r="AH882" s="643"/>
      <c r="AI882" s="644"/>
      <c r="AJ882" s="172"/>
      <c r="AK882" s="172"/>
      <c r="AL882" s="33"/>
      <c r="AM882" s="33"/>
      <c r="AN882" s="33"/>
      <c r="AO882" s="33"/>
      <c r="AP882" s="33"/>
      <c r="AQ882" s="33"/>
      <c r="AR882" s="33"/>
      <c r="AS882" s="33"/>
      <c r="AT882" s="33"/>
      <c r="AU882" s="33"/>
      <c r="AV882" s="33"/>
      <c r="AW882" s="33"/>
      <c r="AX882" s="33"/>
      <c r="AY882" s="33"/>
      <c r="AZ882" s="33"/>
      <c r="BA882" s="33"/>
      <c r="BB882" s="33"/>
      <c r="BC882" s="33"/>
      <c r="BD882" s="33"/>
      <c r="BE882" s="33"/>
      <c r="BF882" s="33"/>
      <c r="BG882" s="33"/>
      <c r="BH882" s="33"/>
      <c r="BI882" s="33"/>
    </row>
    <row r="883" spans="1:61" s="21" customFormat="1" ht="37.5" customHeight="1">
      <c r="A883" s="172"/>
      <c r="B883" s="401" t="s">
        <v>405</v>
      </c>
      <c r="C883" s="607" t="s">
        <v>98</v>
      </c>
      <c r="D883" s="608"/>
      <c r="E883" s="608"/>
      <c r="F883" s="608"/>
      <c r="G883" s="608"/>
      <c r="H883" s="608"/>
      <c r="I883" s="608"/>
      <c r="J883" s="608"/>
      <c r="K883" s="608"/>
      <c r="L883" s="608"/>
      <c r="M883" s="608"/>
      <c r="N883" s="608"/>
      <c r="O883" s="608"/>
      <c r="P883" s="608"/>
      <c r="Q883" s="608"/>
      <c r="R883" s="608"/>
      <c r="S883" s="608"/>
      <c r="T883" s="608"/>
      <c r="U883" s="608"/>
      <c r="V883" s="608"/>
      <c r="W883" s="608"/>
      <c r="X883" s="608"/>
      <c r="Y883" s="608"/>
      <c r="Z883" s="608"/>
      <c r="AA883" s="608"/>
      <c r="AB883" s="608"/>
      <c r="AC883" s="608"/>
      <c r="AD883" s="608"/>
      <c r="AE883" s="608"/>
      <c r="AF883" s="609"/>
      <c r="AG883" s="621"/>
      <c r="AH883" s="622"/>
      <c r="AI883" s="623"/>
      <c r="AJ883" s="172"/>
      <c r="AK883" s="172"/>
    </row>
    <row r="884" spans="1:61" s="21" customFormat="1" ht="37.5" customHeight="1">
      <c r="A884" s="172"/>
      <c r="B884" s="401" t="s">
        <v>99</v>
      </c>
      <c r="C884" s="607" t="s">
        <v>500</v>
      </c>
      <c r="D884" s="608"/>
      <c r="E884" s="608"/>
      <c r="F884" s="608"/>
      <c r="G884" s="608"/>
      <c r="H884" s="608"/>
      <c r="I884" s="608"/>
      <c r="J884" s="608"/>
      <c r="K884" s="608"/>
      <c r="L884" s="608"/>
      <c r="M884" s="608"/>
      <c r="N884" s="608"/>
      <c r="O884" s="608"/>
      <c r="P884" s="608"/>
      <c r="Q884" s="608"/>
      <c r="R884" s="608"/>
      <c r="S884" s="608"/>
      <c r="T884" s="608"/>
      <c r="U884" s="608"/>
      <c r="V884" s="608"/>
      <c r="W884" s="608"/>
      <c r="X884" s="608"/>
      <c r="Y884" s="608"/>
      <c r="Z884" s="608"/>
      <c r="AA884" s="608"/>
      <c r="AB884" s="608"/>
      <c r="AC884" s="608"/>
      <c r="AD884" s="608"/>
      <c r="AE884" s="608"/>
      <c r="AF884" s="609"/>
      <c r="AG884" s="621"/>
      <c r="AH884" s="643"/>
      <c r="AI884" s="644"/>
      <c r="AJ884" s="172"/>
      <c r="AK884" s="172"/>
    </row>
    <row r="885" spans="1:61" s="21" customFormat="1" ht="37.5" customHeight="1">
      <c r="A885" s="172"/>
      <c r="B885" s="401" t="s">
        <v>100</v>
      </c>
      <c r="C885" s="607" t="s">
        <v>202</v>
      </c>
      <c r="D885" s="608"/>
      <c r="E885" s="608"/>
      <c r="F885" s="608"/>
      <c r="G885" s="608"/>
      <c r="H885" s="608"/>
      <c r="I885" s="608"/>
      <c r="J885" s="608"/>
      <c r="K885" s="608"/>
      <c r="L885" s="608"/>
      <c r="M885" s="608"/>
      <c r="N885" s="608"/>
      <c r="O885" s="608"/>
      <c r="P885" s="608"/>
      <c r="Q885" s="608"/>
      <c r="R885" s="608"/>
      <c r="S885" s="608"/>
      <c r="T885" s="608"/>
      <c r="U885" s="608"/>
      <c r="V885" s="608"/>
      <c r="W885" s="608"/>
      <c r="X885" s="608"/>
      <c r="Y885" s="608"/>
      <c r="Z885" s="608"/>
      <c r="AA885" s="608"/>
      <c r="AB885" s="608"/>
      <c r="AC885" s="608"/>
      <c r="AD885" s="608"/>
      <c r="AE885" s="608"/>
      <c r="AF885" s="609"/>
      <c r="AG885" s="621"/>
      <c r="AH885" s="622"/>
      <c r="AI885" s="623"/>
      <c r="AJ885" s="172"/>
      <c r="AK885" s="172"/>
    </row>
    <row r="886" spans="1:61" s="33" customFormat="1" ht="37.5" customHeight="1">
      <c r="A886" s="198"/>
      <c r="B886" s="401" t="s">
        <v>43</v>
      </c>
      <c r="C886" s="607" t="s">
        <v>501</v>
      </c>
      <c r="D886" s="608"/>
      <c r="E886" s="608"/>
      <c r="F886" s="608"/>
      <c r="G886" s="608"/>
      <c r="H886" s="608"/>
      <c r="I886" s="608"/>
      <c r="J886" s="608"/>
      <c r="K886" s="608"/>
      <c r="L886" s="608"/>
      <c r="M886" s="608"/>
      <c r="N886" s="608"/>
      <c r="O886" s="608"/>
      <c r="P886" s="608"/>
      <c r="Q886" s="608"/>
      <c r="R886" s="608"/>
      <c r="S886" s="608"/>
      <c r="T886" s="608"/>
      <c r="U886" s="608"/>
      <c r="V886" s="608"/>
      <c r="W886" s="608"/>
      <c r="X886" s="608"/>
      <c r="Y886" s="608"/>
      <c r="Z886" s="608"/>
      <c r="AA886" s="608"/>
      <c r="AB886" s="608"/>
      <c r="AC886" s="608"/>
      <c r="AD886" s="608"/>
      <c r="AE886" s="608"/>
      <c r="AF886" s="609"/>
      <c r="AG886" s="621"/>
      <c r="AH886" s="622"/>
      <c r="AI886" s="623"/>
      <c r="AJ886" s="198"/>
      <c r="AK886" s="198"/>
      <c r="AL886" s="21"/>
      <c r="AM886" s="21"/>
      <c r="AN886" s="21"/>
      <c r="AO886" s="21"/>
      <c r="AP886" s="21"/>
      <c r="AQ886" s="21"/>
      <c r="AR886" s="21"/>
      <c r="AS886" s="21"/>
      <c r="AT886" s="21"/>
      <c r="AU886" s="21"/>
      <c r="AV886" s="21"/>
      <c r="AW886" s="21"/>
      <c r="AX886" s="21"/>
      <c r="AY886" s="21"/>
      <c r="AZ886" s="21"/>
      <c r="BA886" s="21"/>
      <c r="BB886" s="21"/>
      <c r="BC886" s="21"/>
      <c r="BD886" s="21"/>
      <c r="BE886" s="21"/>
      <c r="BF886" s="21"/>
      <c r="BG886" s="21"/>
      <c r="BH886" s="21"/>
      <c r="BI886" s="21"/>
    </row>
    <row r="887" spans="1:61" s="21" customFormat="1" ht="37.5" customHeight="1">
      <c r="A887" s="172"/>
      <c r="B887" s="401" t="s">
        <v>101</v>
      </c>
      <c r="C887" s="607" t="s">
        <v>502</v>
      </c>
      <c r="D887" s="608"/>
      <c r="E887" s="608"/>
      <c r="F887" s="608"/>
      <c r="G887" s="608"/>
      <c r="H887" s="608"/>
      <c r="I887" s="608"/>
      <c r="J887" s="608"/>
      <c r="K887" s="608"/>
      <c r="L887" s="608"/>
      <c r="M887" s="608"/>
      <c r="N887" s="608"/>
      <c r="O887" s="608"/>
      <c r="P887" s="608"/>
      <c r="Q887" s="608"/>
      <c r="R887" s="608"/>
      <c r="S887" s="608"/>
      <c r="T887" s="608"/>
      <c r="U887" s="608"/>
      <c r="V887" s="608"/>
      <c r="W887" s="608"/>
      <c r="X887" s="608"/>
      <c r="Y887" s="608"/>
      <c r="Z887" s="608"/>
      <c r="AA887" s="608"/>
      <c r="AB887" s="608"/>
      <c r="AC887" s="608"/>
      <c r="AD887" s="608"/>
      <c r="AE887" s="608"/>
      <c r="AF887" s="609"/>
      <c r="AG887" s="621"/>
      <c r="AH887" s="622"/>
      <c r="AI887" s="623"/>
      <c r="AJ887" s="172"/>
      <c r="AK887" s="172"/>
    </row>
    <row r="888" spans="1:61" s="21" customFormat="1" ht="37.5" customHeight="1">
      <c r="A888" s="172"/>
      <c r="B888" s="401" t="s">
        <v>102</v>
      </c>
      <c r="C888" s="607" t="s">
        <v>103</v>
      </c>
      <c r="D888" s="608"/>
      <c r="E888" s="608"/>
      <c r="F888" s="608"/>
      <c r="G888" s="608"/>
      <c r="H888" s="608"/>
      <c r="I888" s="608"/>
      <c r="J888" s="608"/>
      <c r="K888" s="608"/>
      <c r="L888" s="608"/>
      <c r="M888" s="608"/>
      <c r="N888" s="608"/>
      <c r="O888" s="608"/>
      <c r="P888" s="608"/>
      <c r="Q888" s="608"/>
      <c r="R888" s="608"/>
      <c r="S888" s="608"/>
      <c r="T888" s="608"/>
      <c r="U888" s="608"/>
      <c r="V888" s="608"/>
      <c r="W888" s="608"/>
      <c r="X888" s="608"/>
      <c r="Y888" s="608"/>
      <c r="Z888" s="608"/>
      <c r="AA888" s="608"/>
      <c r="AB888" s="608"/>
      <c r="AC888" s="608"/>
      <c r="AD888" s="608"/>
      <c r="AE888" s="608"/>
      <c r="AF888" s="609"/>
      <c r="AG888" s="621"/>
      <c r="AH888" s="622"/>
      <c r="AI888" s="623"/>
      <c r="AJ888" s="172"/>
      <c r="AK888" s="172"/>
    </row>
    <row r="889" spans="1:61" s="21" customFormat="1" ht="37.5" customHeight="1">
      <c r="A889" s="172"/>
      <c r="B889" s="424" t="s">
        <v>104</v>
      </c>
      <c r="C889" s="607" t="s">
        <v>105</v>
      </c>
      <c r="D889" s="608"/>
      <c r="E889" s="608"/>
      <c r="F889" s="608"/>
      <c r="G889" s="608"/>
      <c r="H889" s="608"/>
      <c r="I889" s="608"/>
      <c r="J889" s="608"/>
      <c r="K889" s="608"/>
      <c r="L889" s="608"/>
      <c r="M889" s="608"/>
      <c r="N889" s="608"/>
      <c r="O889" s="608"/>
      <c r="P889" s="608"/>
      <c r="Q889" s="608"/>
      <c r="R889" s="608"/>
      <c r="S889" s="608"/>
      <c r="T889" s="608"/>
      <c r="U889" s="608"/>
      <c r="V889" s="608"/>
      <c r="W889" s="608"/>
      <c r="X889" s="608"/>
      <c r="Y889" s="608"/>
      <c r="Z889" s="608"/>
      <c r="AA889" s="608"/>
      <c r="AB889" s="608"/>
      <c r="AC889" s="608"/>
      <c r="AD889" s="608"/>
      <c r="AE889" s="608"/>
      <c r="AF889" s="609"/>
      <c r="AG889" s="604"/>
      <c r="AH889" s="605"/>
      <c r="AI889" s="606"/>
      <c r="AJ889" s="172"/>
      <c r="AK889" s="172"/>
      <c r="AL889" s="33"/>
      <c r="AM889" s="33"/>
      <c r="AN889" s="33"/>
      <c r="AO889" s="33"/>
      <c r="AP889" s="33"/>
      <c r="AQ889" s="33"/>
      <c r="AR889" s="33"/>
      <c r="AS889" s="33"/>
      <c r="AT889" s="33"/>
      <c r="AU889" s="33"/>
      <c r="AV889" s="33"/>
      <c r="AW889" s="33"/>
      <c r="AX889" s="33"/>
      <c r="AY889" s="33"/>
      <c r="AZ889" s="33"/>
      <c r="BA889" s="33"/>
      <c r="BB889" s="33"/>
      <c r="BC889" s="33"/>
      <c r="BD889" s="33"/>
      <c r="BE889" s="33"/>
      <c r="BF889" s="33"/>
      <c r="BG889" s="33"/>
      <c r="BH889" s="33"/>
      <c r="BI889" s="33"/>
    </row>
    <row r="890" spans="1:61" s="21" customFormat="1" ht="72.75" customHeight="1">
      <c r="A890" s="172"/>
      <c r="B890" s="424" t="s">
        <v>148</v>
      </c>
      <c r="C890" s="692" t="s">
        <v>1407</v>
      </c>
      <c r="D890" s="692"/>
      <c r="E890" s="692"/>
      <c r="F890" s="692"/>
      <c r="G890" s="692"/>
      <c r="H890" s="692"/>
      <c r="I890" s="692"/>
      <c r="J890" s="692"/>
      <c r="K890" s="692"/>
      <c r="L890" s="692"/>
      <c r="M890" s="692"/>
      <c r="N890" s="692"/>
      <c r="O890" s="692"/>
      <c r="P890" s="692"/>
      <c r="Q890" s="692"/>
      <c r="R890" s="692"/>
      <c r="S890" s="692"/>
      <c r="T890" s="692"/>
      <c r="U890" s="692"/>
      <c r="V890" s="692"/>
      <c r="W890" s="692"/>
      <c r="X890" s="692"/>
      <c r="Y890" s="692"/>
      <c r="Z890" s="692"/>
      <c r="AA890" s="692"/>
      <c r="AB890" s="692"/>
      <c r="AC890" s="692"/>
      <c r="AD890" s="692"/>
      <c r="AE890" s="692"/>
      <c r="AF890" s="692"/>
      <c r="AG890" s="642"/>
      <c r="AH890" s="642"/>
      <c r="AI890" s="642"/>
      <c r="AJ890" s="172"/>
      <c r="AK890" s="172"/>
    </row>
    <row r="891" spans="1:61" s="21" customFormat="1" ht="17.100000000000001" customHeight="1">
      <c r="A891" s="172"/>
      <c r="B891" s="77"/>
      <c r="C891" s="79"/>
      <c r="D891" s="79"/>
      <c r="E891" s="79"/>
      <c r="F891" s="79"/>
      <c r="G891" s="79"/>
      <c r="H891" s="79"/>
      <c r="I891" s="79"/>
      <c r="J891" s="79"/>
      <c r="K891" s="79"/>
      <c r="L891" s="79"/>
      <c r="M891" s="79"/>
      <c r="N891" s="79"/>
      <c r="O891" s="79"/>
      <c r="P891" s="79"/>
      <c r="Q891" s="79"/>
      <c r="R891" s="79"/>
      <c r="S891" s="79"/>
      <c r="T891" s="79"/>
      <c r="U891" s="79"/>
      <c r="V891" s="79"/>
      <c r="W891" s="79"/>
      <c r="X891" s="79"/>
      <c r="Y891" s="79"/>
      <c r="Z891" s="79"/>
      <c r="AA891" s="79"/>
      <c r="AB891" s="79"/>
      <c r="AC891" s="79"/>
      <c r="AD891" s="79"/>
      <c r="AE891" s="79"/>
      <c r="AF891" s="79"/>
      <c r="AG891" s="164"/>
      <c r="AH891" s="164"/>
      <c r="AI891" s="164"/>
      <c r="AJ891" s="172"/>
      <c r="AK891" s="172"/>
      <c r="AL891" s="33"/>
      <c r="AM891" s="33"/>
      <c r="AN891" s="33"/>
      <c r="AO891" s="33"/>
      <c r="AP891" s="33"/>
      <c r="AQ891" s="33"/>
      <c r="AR891" s="33"/>
      <c r="AS891" s="33"/>
      <c r="AT891" s="33"/>
      <c r="AU891" s="33"/>
      <c r="AV891" s="33"/>
      <c r="AW891" s="33"/>
      <c r="AX891" s="33"/>
      <c r="AY891" s="33"/>
      <c r="AZ891" s="33"/>
      <c r="BA891" s="33"/>
      <c r="BB891" s="33"/>
      <c r="BC891" s="33"/>
      <c r="BD891" s="33"/>
      <c r="BE891" s="33"/>
      <c r="BF891" s="33"/>
      <c r="BG891" s="33"/>
      <c r="BH891" s="33"/>
      <c r="BI891" s="33"/>
    </row>
    <row r="892" spans="1:61" s="422" customFormat="1" ht="17.100000000000001" customHeight="1">
      <c r="A892" s="414"/>
      <c r="B892" s="414" t="s">
        <v>106</v>
      </c>
      <c r="C892" s="164"/>
      <c r="D892" s="164"/>
      <c r="E892" s="164"/>
      <c r="F892" s="164"/>
      <c r="G892" s="164"/>
      <c r="H892" s="164"/>
      <c r="I892" s="164"/>
      <c r="J892" s="164"/>
      <c r="K892" s="164"/>
      <c r="L892" s="421"/>
      <c r="M892" s="421"/>
      <c r="N892" s="421"/>
      <c r="O892" s="421"/>
      <c r="P892" s="421"/>
      <c r="Q892" s="421"/>
      <c r="R892" s="421"/>
      <c r="S892" s="421"/>
      <c r="T892" s="421"/>
      <c r="U892" s="421"/>
      <c r="V892" s="421"/>
      <c r="W892" s="421"/>
      <c r="X892" s="421"/>
      <c r="Y892" s="421"/>
      <c r="Z892" s="421"/>
      <c r="AA892" s="421"/>
      <c r="AB892" s="421"/>
      <c r="AC892" s="421"/>
      <c r="AD892" s="421"/>
      <c r="AE892" s="421"/>
      <c r="AF892" s="421"/>
      <c r="AG892" s="163"/>
      <c r="AH892" s="163"/>
      <c r="AI892" s="163"/>
      <c r="AJ892" s="421"/>
      <c r="AK892" s="421"/>
      <c r="AL892" s="33"/>
      <c r="AM892" s="33"/>
      <c r="AN892" s="33"/>
      <c r="AO892" s="33"/>
      <c r="AP892" s="33"/>
      <c r="AQ892" s="33"/>
      <c r="AR892" s="33"/>
      <c r="AS892" s="33"/>
      <c r="AT892" s="33"/>
      <c r="AU892" s="33"/>
      <c r="AV892" s="33"/>
      <c r="AW892" s="33"/>
      <c r="AX892" s="33"/>
      <c r="AY892" s="33"/>
      <c r="AZ892" s="33"/>
      <c r="BA892" s="33"/>
      <c r="BB892" s="33"/>
      <c r="BC892" s="33"/>
      <c r="BD892" s="33"/>
      <c r="BE892" s="33"/>
      <c r="BF892" s="33"/>
      <c r="BG892" s="33"/>
      <c r="BH892" s="33"/>
      <c r="BI892" s="33"/>
    </row>
    <row r="893" spans="1:61" s="33" customFormat="1" ht="37.5" customHeight="1">
      <c r="A893" s="198"/>
      <c r="B893" s="401" t="s">
        <v>107</v>
      </c>
      <c r="C893" s="607" t="s">
        <v>108</v>
      </c>
      <c r="D893" s="608"/>
      <c r="E893" s="608"/>
      <c r="F893" s="608"/>
      <c r="G893" s="608"/>
      <c r="H893" s="608"/>
      <c r="I893" s="608"/>
      <c r="J893" s="608"/>
      <c r="K893" s="608"/>
      <c r="L893" s="608"/>
      <c r="M893" s="608"/>
      <c r="N893" s="608"/>
      <c r="O893" s="608"/>
      <c r="P893" s="608"/>
      <c r="Q893" s="608"/>
      <c r="R893" s="608"/>
      <c r="S893" s="608"/>
      <c r="T893" s="608"/>
      <c r="U893" s="608"/>
      <c r="V893" s="608"/>
      <c r="W893" s="608"/>
      <c r="X893" s="608"/>
      <c r="Y893" s="608"/>
      <c r="Z893" s="608"/>
      <c r="AA893" s="608"/>
      <c r="AB893" s="608"/>
      <c r="AC893" s="608"/>
      <c r="AD893" s="608"/>
      <c r="AE893" s="608"/>
      <c r="AF893" s="609"/>
      <c r="AG893" s="621"/>
      <c r="AH893" s="622"/>
      <c r="AI893" s="623"/>
      <c r="AJ893" s="198"/>
      <c r="AK893" s="198"/>
    </row>
    <row r="894" spans="1:61" s="21" customFormat="1" ht="17.100000000000001" customHeight="1">
      <c r="A894" s="172"/>
      <c r="B894" s="619" t="s">
        <v>109</v>
      </c>
      <c r="C894" s="588" t="s">
        <v>110</v>
      </c>
      <c r="D894" s="589"/>
      <c r="E894" s="589"/>
      <c r="F894" s="589"/>
      <c r="G894" s="589"/>
      <c r="H894" s="589"/>
      <c r="I894" s="589"/>
      <c r="J894" s="589"/>
      <c r="K894" s="589"/>
      <c r="L894" s="589"/>
      <c r="M894" s="589"/>
      <c r="N894" s="589"/>
      <c r="O894" s="589"/>
      <c r="P894" s="589"/>
      <c r="Q894" s="589"/>
      <c r="R894" s="589"/>
      <c r="S894" s="589"/>
      <c r="T894" s="589"/>
      <c r="U894" s="589"/>
      <c r="V894" s="589"/>
      <c r="W894" s="589"/>
      <c r="X894" s="589"/>
      <c r="Y894" s="589"/>
      <c r="Z894" s="589"/>
      <c r="AA894" s="589"/>
      <c r="AB894" s="589"/>
      <c r="AC894" s="589"/>
      <c r="AD894" s="589"/>
      <c r="AE894" s="589"/>
      <c r="AF894" s="590"/>
      <c r="AG894" s="621"/>
      <c r="AH894" s="622"/>
      <c r="AI894" s="623"/>
      <c r="AJ894" s="172"/>
      <c r="AK894" s="172"/>
    </row>
    <row r="895" spans="1:61" s="21" customFormat="1" ht="17.100000000000001" customHeight="1">
      <c r="A895" s="172"/>
      <c r="B895" s="631"/>
      <c r="C895" s="599"/>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1"/>
      <c r="AG895" s="624"/>
      <c r="AH895" s="625"/>
      <c r="AI895" s="626"/>
      <c r="AJ895" s="172"/>
      <c r="AK895" s="172"/>
    </row>
    <row r="896" spans="1:61" s="21" customFormat="1" ht="17.100000000000001" customHeight="1">
      <c r="A896" s="172"/>
      <c r="B896" s="620"/>
      <c r="C896" s="591"/>
      <c r="D896" s="592"/>
      <c r="E896" s="592"/>
      <c r="F896" s="592"/>
      <c r="G896" s="592"/>
      <c r="H896" s="592"/>
      <c r="I896" s="592"/>
      <c r="J896" s="592"/>
      <c r="K896" s="592"/>
      <c r="L896" s="592"/>
      <c r="M896" s="592"/>
      <c r="N896" s="592"/>
      <c r="O896" s="592"/>
      <c r="P896" s="592"/>
      <c r="Q896" s="592"/>
      <c r="R896" s="592"/>
      <c r="S896" s="592"/>
      <c r="T896" s="592"/>
      <c r="U896" s="592"/>
      <c r="V896" s="592"/>
      <c r="W896" s="592"/>
      <c r="X896" s="592"/>
      <c r="Y896" s="592"/>
      <c r="Z896" s="592"/>
      <c r="AA896" s="592"/>
      <c r="AB896" s="592"/>
      <c r="AC896" s="592"/>
      <c r="AD896" s="592"/>
      <c r="AE896" s="592"/>
      <c r="AF896" s="593"/>
      <c r="AG896" s="627"/>
      <c r="AH896" s="628"/>
      <c r="AI896" s="629"/>
      <c r="AJ896" s="172"/>
      <c r="AK896" s="172"/>
    </row>
    <row r="897" spans="1:61" s="21" customFormat="1" ht="37.5" customHeight="1">
      <c r="A897" s="172"/>
      <c r="B897" s="401" t="s">
        <v>111</v>
      </c>
      <c r="C897" s="607" t="s">
        <v>112</v>
      </c>
      <c r="D897" s="608"/>
      <c r="E897" s="608"/>
      <c r="F897" s="608"/>
      <c r="G897" s="608"/>
      <c r="H897" s="608"/>
      <c r="I897" s="608"/>
      <c r="J897" s="608"/>
      <c r="K897" s="608"/>
      <c r="L897" s="608"/>
      <c r="M897" s="608"/>
      <c r="N897" s="608"/>
      <c r="O897" s="608"/>
      <c r="P897" s="608"/>
      <c r="Q897" s="608"/>
      <c r="R897" s="608"/>
      <c r="S897" s="608"/>
      <c r="T897" s="608"/>
      <c r="U897" s="608"/>
      <c r="V897" s="608"/>
      <c r="W897" s="608"/>
      <c r="X897" s="608"/>
      <c r="Y897" s="608"/>
      <c r="Z897" s="608"/>
      <c r="AA897" s="608"/>
      <c r="AB897" s="608"/>
      <c r="AC897" s="608"/>
      <c r="AD897" s="608"/>
      <c r="AE897" s="608"/>
      <c r="AF897" s="609"/>
      <c r="AG897" s="621"/>
      <c r="AH897" s="622"/>
      <c r="AI897" s="623"/>
      <c r="AJ897" s="172"/>
      <c r="AK897" s="172"/>
      <c r="AL897" s="33"/>
      <c r="AM897" s="33"/>
      <c r="AN897" s="33"/>
      <c r="AO897" s="33"/>
      <c r="AP897" s="33"/>
      <c r="AQ897" s="33"/>
      <c r="AR897" s="33"/>
      <c r="AS897" s="33"/>
      <c r="AT897" s="33"/>
      <c r="AU897" s="33"/>
      <c r="AV897" s="33"/>
      <c r="AW897" s="33"/>
      <c r="AX897" s="33"/>
      <c r="AY897" s="33"/>
      <c r="AZ897" s="33"/>
      <c r="BA897" s="33"/>
      <c r="BB897" s="33"/>
      <c r="BC897" s="33"/>
      <c r="BD897" s="33"/>
      <c r="BE897" s="33"/>
      <c r="BF897" s="33"/>
      <c r="BG897" s="33"/>
      <c r="BH897" s="33"/>
      <c r="BI897" s="33"/>
    </row>
    <row r="898" spans="1:61" s="21" customFormat="1" ht="37.5" customHeight="1">
      <c r="A898" s="172"/>
      <c r="B898" s="424" t="s">
        <v>113</v>
      </c>
      <c r="C898" s="607" t="s">
        <v>114</v>
      </c>
      <c r="D898" s="608"/>
      <c r="E898" s="608"/>
      <c r="F898" s="608"/>
      <c r="G898" s="608"/>
      <c r="H898" s="608"/>
      <c r="I898" s="608"/>
      <c r="J898" s="608"/>
      <c r="K898" s="608"/>
      <c r="L898" s="608"/>
      <c r="M898" s="608"/>
      <c r="N898" s="608"/>
      <c r="O898" s="608"/>
      <c r="P898" s="608"/>
      <c r="Q898" s="608"/>
      <c r="R898" s="608"/>
      <c r="S898" s="608"/>
      <c r="T898" s="608"/>
      <c r="U898" s="608"/>
      <c r="V898" s="608"/>
      <c r="W898" s="608"/>
      <c r="X898" s="608"/>
      <c r="Y898" s="608"/>
      <c r="Z898" s="608"/>
      <c r="AA898" s="608"/>
      <c r="AB898" s="608"/>
      <c r="AC898" s="608"/>
      <c r="AD898" s="608"/>
      <c r="AE898" s="608"/>
      <c r="AF898" s="609"/>
      <c r="AG898" s="642"/>
      <c r="AH898" s="642"/>
      <c r="AI898" s="642"/>
      <c r="AJ898" s="172"/>
      <c r="AK898" s="172"/>
      <c r="AL898" s="33"/>
      <c r="AM898" s="33"/>
      <c r="AN898" s="33"/>
      <c r="AO898" s="33"/>
      <c r="AP898" s="33"/>
      <c r="AQ898" s="33"/>
      <c r="AR898" s="33"/>
      <c r="AS898" s="33"/>
      <c r="AT898" s="33"/>
      <c r="AU898" s="33"/>
      <c r="AV898" s="33"/>
      <c r="AW898" s="33"/>
      <c r="AX898" s="33"/>
      <c r="AY898" s="33"/>
      <c r="AZ898" s="33"/>
      <c r="BA898" s="33"/>
      <c r="BB898" s="33"/>
      <c r="BC898" s="33"/>
      <c r="BD898" s="33"/>
      <c r="BE898" s="33"/>
      <c r="BF898" s="33"/>
      <c r="BG898" s="33"/>
      <c r="BH898" s="33"/>
      <c r="BI898" s="33"/>
    </row>
    <row r="899" spans="1:61" s="21" customFormat="1" ht="37.5" customHeight="1">
      <c r="A899" s="172"/>
      <c r="B899" s="424" t="s">
        <v>115</v>
      </c>
      <c r="C899" s="607" t="s">
        <v>116</v>
      </c>
      <c r="D899" s="608"/>
      <c r="E899" s="608"/>
      <c r="F899" s="608"/>
      <c r="G899" s="608"/>
      <c r="H899" s="608"/>
      <c r="I899" s="608"/>
      <c r="J899" s="608"/>
      <c r="K899" s="608"/>
      <c r="L899" s="608"/>
      <c r="M899" s="608"/>
      <c r="N899" s="608"/>
      <c r="O899" s="608"/>
      <c r="P899" s="608"/>
      <c r="Q899" s="608"/>
      <c r="R899" s="608"/>
      <c r="S899" s="608"/>
      <c r="T899" s="608"/>
      <c r="U899" s="608"/>
      <c r="V899" s="608"/>
      <c r="W899" s="608"/>
      <c r="X899" s="608"/>
      <c r="Y899" s="608"/>
      <c r="Z899" s="608"/>
      <c r="AA899" s="608"/>
      <c r="AB899" s="608"/>
      <c r="AC899" s="608"/>
      <c r="AD899" s="608"/>
      <c r="AE899" s="608"/>
      <c r="AF899" s="609"/>
      <c r="AG899" s="642"/>
      <c r="AH899" s="642"/>
      <c r="AI899" s="642"/>
      <c r="AJ899" s="172"/>
      <c r="AK899" s="172"/>
      <c r="AL899" s="33"/>
      <c r="AM899" s="33"/>
      <c r="AN899" s="33"/>
      <c r="AO899" s="33"/>
      <c r="AP899" s="33"/>
      <c r="AQ899" s="33"/>
      <c r="AR899" s="33"/>
      <c r="AS899" s="33"/>
      <c r="AT899" s="33"/>
      <c r="AU899" s="33"/>
      <c r="AV899" s="33"/>
      <c r="AW899" s="33"/>
      <c r="AX899" s="33"/>
      <c r="AY899" s="33"/>
      <c r="AZ899" s="33"/>
      <c r="BA899" s="33"/>
      <c r="BB899" s="33"/>
      <c r="BC899" s="33"/>
      <c r="BD899" s="33"/>
      <c r="BE899" s="33"/>
      <c r="BF899" s="33"/>
      <c r="BG899" s="33"/>
      <c r="BH899" s="33"/>
      <c r="BI899" s="33"/>
    </row>
    <row r="900" spans="1:61" s="33" customFormat="1" ht="37.5" customHeight="1">
      <c r="A900" s="198"/>
      <c r="B900" s="401" t="s">
        <v>117</v>
      </c>
      <c r="C900" s="607" t="s">
        <v>118</v>
      </c>
      <c r="D900" s="608"/>
      <c r="E900" s="608"/>
      <c r="F900" s="608"/>
      <c r="G900" s="608"/>
      <c r="H900" s="608"/>
      <c r="I900" s="608"/>
      <c r="J900" s="608"/>
      <c r="K900" s="608"/>
      <c r="L900" s="608"/>
      <c r="M900" s="608"/>
      <c r="N900" s="608"/>
      <c r="O900" s="608"/>
      <c r="P900" s="608"/>
      <c r="Q900" s="608"/>
      <c r="R900" s="608"/>
      <c r="S900" s="608"/>
      <c r="T900" s="608"/>
      <c r="U900" s="608"/>
      <c r="V900" s="608"/>
      <c r="W900" s="608"/>
      <c r="X900" s="608"/>
      <c r="Y900" s="608"/>
      <c r="Z900" s="608"/>
      <c r="AA900" s="608"/>
      <c r="AB900" s="608"/>
      <c r="AC900" s="608"/>
      <c r="AD900" s="608"/>
      <c r="AE900" s="608"/>
      <c r="AF900" s="609"/>
      <c r="AG900" s="621"/>
      <c r="AH900" s="622"/>
      <c r="AI900" s="623"/>
      <c r="AJ900" s="198"/>
      <c r="AK900" s="198"/>
      <c r="AL900" s="21"/>
      <c r="AM900" s="21"/>
      <c r="AN900" s="21"/>
      <c r="AO900" s="21"/>
      <c r="AP900" s="21"/>
      <c r="AQ900" s="21"/>
      <c r="AR900" s="21"/>
      <c r="AS900" s="21"/>
      <c r="AT900" s="21"/>
      <c r="AU900" s="21"/>
      <c r="AV900" s="21"/>
      <c r="AW900" s="21"/>
      <c r="AX900" s="21"/>
      <c r="AY900" s="21"/>
      <c r="AZ900" s="21"/>
      <c r="BA900" s="21"/>
      <c r="BB900" s="21"/>
      <c r="BC900" s="21"/>
      <c r="BD900" s="21"/>
      <c r="BE900" s="21"/>
      <c r="BF900" s="21"/>
      <c r="BG900" s="21"/>
      <c r="BH900" s="21"/>
      <c r="BI900" s="21"/>
    </row>
    <row r="901" spans="1:61" s="21" customFormat="1" ht="37.5" customHeight="1">
      <c r="A901" s="172"/>
      <c r="B901" s="424" t="s">
        <v>119</v>
      </c>
      <c r="C901" s="607" t="s">
        <v>120</v>
      </c>
      <c r="D901" s="608"/>
      <c r="E901" s="608"/>
      <c r="F901" s="608"/>
      <c r="G901" s="608"/>
      <c r="H901" s="608"/>
      <c r="I901" s="608"/>
      <c r="J901" s="608"/>
      <c r="K901" s="608"/>
      <c r="L901" s="608"/>
      <c r="M901" s="608"/>
      <c r="N901" s="608"/>
      <c r="O901" s="608"/>
      <c r="P901" s="608"/>
      <c r="Q901" s="608"/>
      <c r="R901" s="608"/>
      <c r="S901" s="608"/>
      <c r="T901" s="608"/>
      <c r="U901" s="608"/>
      <c r="V901" s="608"/>
      <c r="W901" s="608"/>
      <c r="X901" s="608"/>
      <c r="Y901" s="608"/>
      <c r="Z901" s="608"/>
      <c r="AA901" s="608"/>
      <c r="AB901" s="608"/>
      <c r="AC901" s="608"/>
      <c r="AD901" s="608"/>
      <c r="AE901" s="608"/>
      <c r="AF901" s="609"/>
      <c r="AG901" s="604"/>
      <c r="AH901" s="605"/>
      <c r="AI901" s="606"/>
      <c r="AJ901" s="172"/>
      <c r="AK901" s="172"/>
    </row>
    <row r="902" spans="1:61" s="21" customFormat="1" ht="37.5" customHeight="1">
      <c r="A902" s="172"/>
      <c r="B902" s="401" t="s">
        <v>121</v>
      </c>
      <c r="C902" s="607" t="s">
        <v>122</v>
      </c>
      <c r="D902" s="608"/>
      <c r="E902" s="608"/>
      <c r="F902" s="608"/>
      <c r="G902" s="608"/>
      <c r="H902" s="608"/>
      <c r="I902" s="608"/>
      <c r="J902" s="608"/>
      <c r="K902" s="608"/>
      <c r="L902" s="608"/>
      <c r="M902" s="608"/>
      <c r="N902" s="608"/>
      <c r="O902" s="608"/>
      <c r="P902" s="608"/>
      <c r="Q902" s="608"/>
      <c r="R902" s="608"/>
      <c r="S902" s="608"/>
      <c r="T902" s="608"/>
      <c r="U902" s="608"/>
      <c r="V902" s="608"/>
      <c r="W902" s="608"/>
      <c r="X902" s="608"/>
      <c r="Y902" s="608"/>
      <c r="Z902" s="608"/>
      <c r="AA902" s="608"/>
      <c r="AB902" s="608"/>
      <c r="AC902" s="608"/>
      <c r="AD902" s="608"/>
      <c r="AE902" s="608"/>
      <c r="AF902" s="609"/>
      <c r="AG902" s="621"/>
      <c r="AH902" s="622"/>
      <c r="AI902" s="623"/>
      <c r="AJ902" s="172"/>
      <c r="AK902" s="172"/>
    </row>
    <row r="903" spans="1:61" s="21" customFormat="1" ht="37.5" customHeight="1">
      <c r="A903" s="172"/>
      <c r="B903" s="401" t="s">
        <v>961</v>
      </c>
      <c r="C903" s="607" t="s">
        <v>960</v>
      </c>
      <c r="D903" s="608"/>
      <c r="E903" s="608"/>
      <c r="F903" s="608"/>
      <c r="G903" s="608"/>
      <c r="H903" s="608"/>
      <c r="I903" s="608"/>
      <c r="J903" s="608"/>
      <c r="K903" s="608"/>
      <c r="L903" s="608"/>
      <c r="M903" s="608"/>
      <c r="N903" s="608"/>
      <c r="O903" s="608"/>
      <c r="P903" s="608"/>
      <c r="Q903" s="608"/>
      <c r="R903" s="608"/>
      <c r="S903" s="608"/>
      <c r="T903" s="608"/>
      <c r="U903" s="608"/>
      <c r="V903" s="608"/>
      <c r="W903" s="608"/>
      <c r="X903" s="608"/>
      <c r="Y903" s="608"/>
      <c r="Z903" s="608"/>
      <c r="AA903" s="608"/>
      <c r="AB903" s="608"/>
      <c r="AC903" s="608"/>
      <c r="AD903" s="608"/>
      <c r="AE903" s="608"/>
      <c r="AF903" s="609"/>
      <c r="AG903" s="428"/>
      <c r="AH903" s="429"/>
      <c r="AI903" s="430"/>
      <c r="AJ903" s="172"/>
      <c r="AK903" s="172"/>
    </row>
    <row r="904" spans="1:61" s="21" customFormat="1" ht="37.5" customHeight="1">
      <c r="A904" s="172"/>
      <c r="B904" s="401" t="s">
        <v>101</v>
      </c>
      <c r="C904" s="607" t="s">
        <v>403</v>
      </c>
      <c r="D904" s="608"/>
      <c r="E904" s="608"/>
      <c r="F904" s="608"/>
      <c r="G904" s="608"/>
      <c r="H904" s="608"/>
      <c r="I904" s="608"/>
      <c r="J904" s="608"/>
      <c r="K904" s="608"/>
      <c r="L904" s="608"/>
      <c r="M904" s="608"/>
      <c r="N904" s="608"/>
      <c r="O904" s="608"/>
      <c r="P904" s="608"/>
      <c r="Q904" s="608"/>
      <c r="R904" s="608"/>
      <c r="S904" s="608"/>
      <c r="T904" s="608"/>
      <c r="U904" s="608"/>
      <c r="V904" s="608"/>
      <c r="W904" s="608"/>
      <c r="X904" s="608"/>
      <c r="Y904" s="608"/>
      <c r="Z904" s="608"/>
      <c r="AA904" s="608"/>
      <c r="AB904" s="608"/>
      <c r="AC904" s="608"/>
      <c r="AD904" s="608"/>
      <c r="AE904" s="608"/>
      <c r="AF904" s="609"/>
      <c r="AG904" s="621"/>
      <c r="AH904" s="622"/>
      <c r="AI904" s="623"/>
      <c r="AJ904" s="172"/>
      <c r="AK904" s="172"/>
    </row>
    <row r="905" spans="1:61" s="21" customFormat="1" ht="37.5" customHeight="1">
      <c r="A905" s="172"/>
      <c r="B905" s="401" t="s">
        <v>962</v>
      </c>
      <c r="C905" s="607" t="s">
        <v>404</v>
      </c>
      <c r="D905" s="608"/>
      <c r="E905" s="608"/>
      <c r="F905" s="608"/>
      <c r="G905" s="608"/>
      <c r="H905" s="608"/>
      <c r="I905" s="608"/>
      <c r="J905" s="608"/>
      <c r="K905" s="608"/>
      <c r="L905" s="608"/>
      <c r="M905" s="608"/>
      <c r="N905" s="608"/>
      <c r="O905" s="608"/>
      <c r="P905" s="608"/>
      <c r="Q905" s="608"/>
      <c r="R905" s="608"/>
      <c r="S905" s="608"/>
      <c r="T905" s="608"/>
      <c r="U905" s="608"/>
      <c r="V905" s="608"/>
      <c r="W905" s="608"/>
      <c r="X905" s="608"/>
      <c r="Y905" s="608"/>
      <c r="Z905" s="608"/>
      <c r="AA905" s="608"/>
      <c r="AB905" s="608"/>
      <c r="AC905" s="608"/>
      <c r="AD905" s="608"/>
      <c r="AE905" s="608"/>
      <c r="AF905" s="609"/>
      <c r="AG905" s="621"/>
      <c r="AH905" s="622"/>
      <c r="AI905" s="623"/>
      <c r="AJ905" s="172"/>
      <c r="AK905" s="172"/>
    </row>
    <row r="906" spans="1:61" s="33" customFormat="1" ht="37.5" customHeight="1">
      <c r="A906" s="198"/>
      <c r="B906" s="401" t="s">
        <v>104</v>
      </c>
      <c r="C906" s="607" t="s">
        <v>123</v>
      </c>
      <c r="D906" s="608"/>
      <c r="E906" s="608"/>
      <c r="F906" s="608"/>
      <c r="G906" s="608"/>
      <c r="H906" s="608"/>
      <c r="I906" s="608"/>
      <c r="J906" s="608"/>
      <c r="K906" s="608"/>
      <c r="L906" s="608"/>
      <c r="M906" s="608"/>
      <c r="N906" s="608"/>
      <c r="O906" s="608"/>
      <c r="P906" s="608"/>
      <c r="Q906" s="608"/>
      <c r="R906" s="608"/>
      <c r="S906" s="608"/>
      <c r="T906" s="608"/>
      <c r="U906" s="608"/>
      <c r="V906" s="608"/>
      <c r="W906" s="608"/>
      <c r="X906" s="608"/>
      <c r="Y906" s="608"/>
      <c r="Z906" s="608"/>
      <c r="AA906" s="608"/>
      <c r="AB906" s="608"/>
      <c r="AC906" s="608"/>
      <c r="AD906" s="608"/>
      <c r="AE906" s="608"/>
      <c r="AF906" s="609"/>
      <c r="AG906" s="621"/>
      <c r="AH906" s="622"/>
      <c r="AI906" s="623"/>
      <c r="AJ906" s="198"/>
      <c r="AK906" s="198"/>
      <c r="AL906" s="21"/>
      <c r="AM906" s="21"/>
      <c r="AN906" s="21"/>
      <c r="AO906" s="21"/>
      <c r="AP906" s="21"/>
      <c r="AQ906" s="21"/>
      <c r="AR906" s="21"/>
      <c r="AS906" s="21"/>
      <c r="AT906" s="21"/>
      <c r="AU906" s="21"/>
      <c r="AV906" s="21"/>
      <c r="AW906" s="21"/>
      <c r="AX906" s="21"/>
      <c r="AY906" s="21"/>
      <c r="AZ906" s="21"/>
      <c r="BA906" s="21"/>
      <c r="BB906" s="21"/>
      <c r="BC906" s="21"/>
      <c r="BD906" s="21"/>
      <c r="BE906" s="21"/>
      <c r="BF906" s="21"/>
      <c r="BG906" s="21"/>
      <c r="BH906" s="21"/>
      <c r="BI906" s="21"/>
    </row>
    <row r="907" spans="1:61" s="33" customFormat="1" ht="37.5" customHeight="1">
      <c r="A907" s="198"/>
      <c r="B907" s="424" t="s">
        <v>148</v>
      </c>
      <c r="C907" s="607" t="s">
        <v>124</v>
      </c>
      <c r="D907" s="608"/>
      <c r="E907" s="608"/>
      <c r="F907" s="608"/>
      <c r="G907" s="608"/>
      <c r="H907" s="608"/>
      <c r="I907" s="608"/>
      <c r="J907" s="608"/>
      <c r="K907" s="608"/>
      <c r="L907" s="608"/>
      <c r="M907" s="608"/>
      <c r="N907" s="608"/>
      <c r="O907" s="608"/>
      <c r="P907" s="608"/>
      <c r="Q907" s="608"/>
      <c r="R907" s="608"/>
      <c r="S907" s="608"/>
      <c r="T907" s="608"/>
      <c r="U907" s="608"/>
      <c r="V907" s="608"/>
      <c r="W907" s="608"/>
      <c r="X907" s="608"/>
      <c r="Y907" s="608"/>
      <c r="Z907" s="608"/>
      <c r="AA907" s="608"/>
      <c r="AB907" s="608"/>
      <c r="AC907" s="608"/>
      <c r="AD907" s="608"/>
      <c r="AE907" s="608"/>
      <c r="AF907" s="609"/>
      <c r="AG907" s="604"/>
      <c r="AH907" s="605"/>
      <c r="AI907" s="606"/>
      <c r="AJ907" s="198"/>
      <c r="AK907" s="198"/>
      <c r="AL907" s="21"/>
      <c r="AM907" s="21"/>
      <c r="AN907" s="21"/>
      <c r="AO907" s="21"/>
      <c r="AP907" s="21"/>
      <c r="AQ907" s="21"/>
      <c r="AR907" s="21"/>
      <c r="AS907" s="21"/>
      <c r="AT907" s="21"/>
      <c r="AU907" s="21"/>
      <c r="AV907" s="21"/>
      <c r="AW907" s="21"/>
      <c r="AX907" s="21"/>
      <c r="AY907" s="21"/>
      <c r="AZ907" s="21"/>
      <c r="BA907" s="21"/>
      <c r="BB907" s="21"/>
      <c r="BC907" s="21"/>
      <c r="BD907" s="21"/>
      <c r="BE907" s="21"/>
      <c r="BF907" s="21"/>
      <c r="BG907" s="21"/>
      <c r="BH907" s="21"/>
      <c r="BI907" s="21"/>
    </row>
    <row r="908" spans="1:61" s="21" customFormat="1" ht="17.100000000000001" customHeight="1">
      <c r="A908" s="172"/>
      <c r="B908" s="77"/>
      <c r="C908" s="79"/>
      <c r="D908" s="79"/>
      <c r="E908" s="79"/>
      <c r="F908" s="79"/>
      <c r="G908" s="79"/>
      <c r="H908" s="79"/>
      <c r="I908" s="79"/>
      <c r="J908" s="79"/>
      <c r="K908" s="79"/>
      <c r="L908" s="79"/>
      <c r="M908" s="79"/>
      <c r="N908" s="79"/>
      <c r="O908" s="79"/>
      <c r="P908" s="79"/>
      <c r="Q908" s="79"/>
      <c r="R908" s="79"/>
      <c r="S908" s="79"/>
      <c r="T908" s="79"/>
      <c r="U908" s="79"/>
      <c r="V908" s="79"/>
      <c r="W908" s="79"/>
      <c r="X908" s="79"/>
      <c r="Y908" s="79"/>
      <c r="Z908" s="79"/>
      <c r="AA908" s="79"/>
      <c r="AB908" s="79"/>
      <c r="AC908" s="79"/>
      <c r="AD908" s="79"/>
      <c r="AE908" s="79"/>
      <c r="AF908" s="79"/>
      <c r="AG908" s="164"/>
      <c r="AH908" s="164"/>
      <c r="AI908" s="164"/>
      <c r="AJ908" s="172"/>
      <c r="AK908" s="172"/>
    </row>
    <row r="909" spans="1:61" s="422" customFormat="1" ht="17.100000000000001" customHeight="1">
      <c r="A909" s="414"/>
      <c r="B909" s="414" t="s">
        <v>125</v>
      </c>
      <c r="C909" s="164"/>
      <c r="D909" s="164"/>
      <c r="E909" s="164"/>
      <c r="F909" s="164"/>
      <c r="G909" s="164"/>
      <c r="H909" s="164"/>
      <c r="I909" s="164"/>
      <c r="J909" s="164"/>
      <c r="K909" s="164"/>
      <c r="L909" s="421"/>
      <c r="M909" s="421"/>
      <c r="N909" s="421"/>
      <c r="O909" s="421"/>
      <c r="P909" s="421"/>
      <c r="Q909" s="421"/>
      <c r="R909" s="421"/>
      <c r="S909" s="421"/>
      <c r="T909" s="421"/>
      <c r="U909" s="421"/>
      <c r="V909" s="421"/>
      <c r="W909" s="421"/>
      <c r="X909" s="421"/>
      <c r="Y909" s="421"/>
      <c r="Z909" s="421"/>
      <c r="AA909" s="421"/>
      <c r="AB909" s="421"/>
      <c r="AC909" s="421"/>
      <c r="AD909" s="421"/>
      <c r="AE909" s="421"/>
      <c r="AF909" s="421"/>
      <c r="AG909" s="163"/>
      <c r="AH909" s="163"/>
      <c r="AI909" s="163"/>
      <c r="AJ909" s="421"/>
      <c r="AK909" s="421"/>
      <c r="AL909" s="21"/>
      <c r="AM909" s="21"/>
      <c r="AN909" s="21"/>
      <c r="AO909" s="21"/>
      <c r="AP909" s="21"/>
      <c r="AQ909" s="21"/>
      <c r="AR909" s="21"/>
      <c r="AS909" s="21"/>
      <c r="AT909" s="21"/>
      <c r="AU909" s="21"/>
      <c r="AV909" s="21"/>
      <c r="AW909" s="21"/>
      <c r="AX909" s="21"/>
      <c r="AY909" s="21"/>
      <c r="AZ909" s="21"/>
      <c r="BA909" s="21"/>
      <c r="BB909" s="21"/>
      <c r="BC909" s="21"/>
      <c r="BD909" s="21"/>
      <c r="BE909" s="21"/>
      <c r="BF909" s="21"/>
      <c r="BG909" s="21"/>
      <c r="BH909" s="21"/>
      <c r="BI909" s="21"/>
    </row>
    <row r="910" spans="1:61" s="33" customFormat="1" ht="38.25" customHeight="1">
      <c r="A910" s="198"/>
      <c r="B910" s="401" t="s">
        <v>126</v>
      </c>
      <c r="C910" s="607" t="s">
        <v>127</v>
      </c>
      <c r="D910" s="608"/>
      <c r="E910" s="608"/>
      <c r="F910" s="608"/>
      <c r="G910" s="608"/>
      <c r="H910" s="608"/>
      <c r="I910" s="608"/>
      <c r="J910" s="608"/>
      <c r="K910" s="608"/>
      <c r="L910" s="608"/>
      <c r="M910" s="608"/>
      <c r="N910" s="608"/>
      <c r="O910" s="608"/>
      <c r="P910" s="608"/>
      <c r="Q910" s="608"/>
      <c r="R910" s="608"/>
      <c r="S910" s="608"/>
      <c r="T910" s="608"/>
      <c r="U910" s="608"/>
      <c r="V910" s="608"/>
      <c r="W910" s="608"/>
      <c r="X910" s="608"/>
      <c r="Y910" s="608"/>
      <c r="Z910" s="608"/>
      <c r="AA910" s="608"/>
      <c r="AB910" s="608"/>
      <c r="AC910" s="608"/>
      <c r="AD910" s="608"/>
      <c r="AE910" s="608"/>
      <c r="AF910" s="609"/>
      <c r="AG910" s="621"/>
      <c r="AH910" s="622"/>
      <c r="AI910" s="623"/>
      <c r="AJ910" s="198"/>
      <c r="AK910" s="198"/>
      <c r="AL910" s="21"/>
      <c r="AM910" s="21"/>
      <c r="AN910" s="21"/>
      <c r="AO910" s="21"/>
      <c r="AP910" s="21"/>
      <c r="AQ910" s="21"/>
      <c r="AR910" s="21"/>
      <c r="AS910" s="21"/>
      <c r="AT910" s="21"/>
      <c r="AU910" s="21"/>
      <c r="AV910" s="21"/>
      <c r="AW910" s="21"/>
      <c r="AX910" s="21"/>
      <c r="AY910" s="21"/>
      <c r="AZ910" s="21"/>
      <c r="BA910" s="21"/>
      <c r="BB910" s="21"/>
      <c r="BC910" s="21"/>
      <c r="BD910" s="21"/>
      <c r="BE910" s="21"/>
      <c r="BF910" s="21"/>
      <c r="BG910" s="21"/>
      <c r="BH910" s="21"/>
      <c r="BI910" s="21"/>
    </row>
    <row r="911" spans="1:61" s="21" customFormat="1" ht="30.75" customHeight="1">
      <c r="A911" s="172"/>
      <c r="B911" s="401" t="s">
        <v>128</v>
      </c>
      <c r="C911" s="607" t="s">
        <v>129</v>
      </c>
      <c r="D911" s="608"/>
      <c r="E911" s="608"/>
      <c r="F911" s="608"/>
      <c r="G911" s="608"/>
      <c r="H911" s="608"/>
      <c r="I911" s="608"/>
      <c r="J911" s="608"/>
      <c r="K911" s="608"/>
      <c r="L911" s="608"/>
      <c r="M911" s="608"/>
      <c r="N911" s="608"/>
      <c r="O911" s="608"/>
      <c r="P911" s="608"/>
      <c r="Q911" s="608"/>
      <c r="R911" s="608"/>
      <c r="S911" s="608"/>
      <c r="T911" s="608"/>
      <c r="U911" s="608"/>
      <c r="V911" s="608"/>
      <c r="W911" s="608"/>
      <c r="X911" s="608"/>
      <c r="Y911" s="608"/>
      <c r="Z911" s="608"/>
      <c r="AA911" s="608"/>
      <c r="AB911" s="608"/>
      <c r="AC911" s="608"/>
      <c r="AD911" s="608"/>
      <c r="AE911" s="608"/>
      <c r="AF911" s="609"/>
      <c r="AG911" s="621"/>
      <c r="AH911" s="622"/>
      <c r="AI911" s="623"/>
      <c r="AJ911" s="172"/>
      <c r="AK911" s="172"/>
    </row>
    <row r="912" spans="1:61" s="21" customFormat="1" ht="35.25" customHeight="1">
      <c r="A912" s="172"/>
      <c r="B912" s="424" t="s">
        <v>130</v>
      </c>
      <c r="C912" s="607" t="s">
        <v>206</v>
      </c>
      <c r="D912" s="608"/>
      <c r="E912" s="608"/>
      <c r="F912" s="608"/>
      <c r="G912" s="608"/>
      <c r="H912" s="608"/>
      <c r="I912" s="608"/>
      <c r="J912" s="608"/>
      <c r="K912" s="608"/>
      <c r="L912" s="608"/>
      <c r="M912" s="608"/>
      <c r="N912" s="608"/>
      <c r="O912" s="608"/>
      <c r="P912" s="608"/>
      <c r="Q912" s="608"/>
      <c r="R912" s="608"/>
      <c r="S912" s="608"/>
      <c r="T912" s="608"/>
      <c r="U912" s="608"/>
      <c r="V912" s="608"/>
      <c r="W912" s="608"/>
      <c r="X912" s="608"/>
      <c r="Y912" s="608"/>
      <c r="Z912" s="608"/>
      <c r="AA912" s="608"/>
      <c r="AB912" s="608"/>
      <c r="AC912" s="608"/>
      <c r="AD912" s="608"/>
      <c r="AE912" s="608"/>
      <c r="AF912" s="609"/>
      <c r="AG912" s="604"/>
      <c r="AH912" s="605"/>
      <c r="AI912" s="606"/>
      <c r="AJ912" s="172"/>
      <c r="AK912" s="172"/>
    </row>
    <row r="913" spans="1:40" s="21" customFormat="1" ht="17.100000000000001" customHeight="1">
      <c r="A913" s="172"/>
      <c r="B913" s="77"/>
      <c r="C913" s="79"/>
      <c r="D913" s="79"/>
      <c r="E913" s="79"/>
      <c r="F913" s="79"/>
      <c r="G913" s="79"/>
      <c r="H913" s="79"/>
      <c r="I913" s="79"/>
      <c r="J913" s="79"/>
      <c r="K913" s="79"/>
      <c r="L913" s="79"/>
      <c r="M913" s="79"/>
      <c r="N913" s="79"/>
      <c r="O913" s="79"/>
      <c r="P913" s="79"/>
      <c r="Q913" s="79"/>
      <c r="R913" s="79"/>
      <c r="S913" s="79"/>
      <c r="T913" s="79"/>
      <c r="U913" s="79"/>
      <c r="V913" s="79"/>
      <c r="W913" s="79"/>
      <c r="X913" s="79"/>
      <c r="Y913" s="79"/>
      <c r="Z913" s="79"/>
      <c r="AA913" s="79"/>
      <c r="AB913" s="79"/>
      <c r="AC913" s="79"/>
      <c r="AD913" s="79"/>
      <c r="AE913" s="79"/>
      <c r="AF913" s="79"/>
      <c r="AG913" s="164"/>
      <c r="AH913" s="164"/>
      <c r="AI913" s="164"/>
      <c r="AJ913" s="172"/>
      <c r="AK913" s="172"/>
    </row>
    <row r="914" spans="1:40" s="422" customFormat="1" ht="17.100000000000001" customHeight="1">
      <c r="A914" s="414"/>
      <c r="B914" s="414" t="s">
        <v>131</v>
      </c>
      <c r="C914" s="164"/>
      <c r="D914" s="164"/>
      <c r="E914" s="164"/>
      <c r="F914" s="164"/>
      <c r="G914" s="164"/>
      <c r="H914" s="164"/>
      <c r="I914" s="164"/>
      <c r="J914" s="164"/>
      <c r="K914" s="164"/>
      <c r="L914" s="421"/>
      <c r="M914" s="421"/>
      <c r="N914" s="421"/>
      <c r="O914" s="421"/>
      <c r="P914" s="421"/>
      <c r="Q914" s="421"/>
      <c r="R914" s="421"/>
      <c r="S914" s="421"/>
      <c r="T914" s="421"/>
      <c r="U914" s="421"/>
      <c r="V914" s="421"/>
      <c r="W914" s="421"/>
      <c r="X914" s="421"/>
      <c r="Y914" s="421"/>
      <c r="Z914" s="421"/>
      <c r="AA914" s="421"/>
      <c r="AB914" s="421"/>
      <c r="AC914" s="421"/>
      <c r="AD914" s="421"/>
      <c r="AE914" s="421"/>
      <c r="AF914" s="421"/>
      <c r="AG914" s="163"/>
      <c r="AH914" s="163"/>
      <c r="AI914" s="163"/>
      <c r="AJ914" s="421"/>
      <c r="AK914" s="421"/>
    </row>
    <row r="915" spans="1:40" s="33" customFormat="1" ht="37.5" customHeight="1">
      <c r="A915" s="198"/>
      <c r="B915" s="401" t="s">
        <v>93</v>
      </c>
      <c r="C915" s="607" t="s">
        <v>531</v>
      </c>
      <c r="D915" s="608"/>
      <c r="E915" s="608"/>
      <c r="F915" s="608"/>
      <c r="G915" s="608"/>
      <c r="H915" s="608"/>
      <c r="I915" s="608"/>
      <c r="J915" s="608"/>
      <c r="K915" s="608"/>
      <c r="L915" s="608"/>
      <c r="M915" s="608"/>
      <c r="N915" s="608"/>
      <c r="O915" s="608"/>
      <c r="P915" s="608"/>
      <c r="Q915" s="608"/>
      <c r="R915" s="608"/>
      <c r="S915" s="608"/>
      <c r="T915" s="608"/>
      <c r="U915" s="608"/>
      <c r="V915" s="608"/>
      <c r="W915" s="608"/>
      <c r="X915" s="608"/>
      <c r="Y915" s="608"/>
      <c r="Z915" s="608"/>
      <c r="AA915" s="608"/>
      <c r="AB915" s="608"/>
      <c r="AC915" s="608"/>
      <c r="AD915" s="608"/>
      <c r="AE915" s="608"/>
      <c r="AF915" s="609"/>
      <c r="AG915" s="621"/>
      <c r="AH915" s="622"/>
      <c r="AI915" s="623"/>
      <c r="AJ915" s="198"/>
      <c r="AK915" s="198"/>
    </row>
    <row r="916" spans="1:40" s="21" customFormat="1" ht="37.5" customHeight="1">
      <c r="A916" s="172"/>
      <c r="B916" s="401" t="s">
        <v>388</v>
      </c>
      <c r="C916" s="607" t="s">
        <v>530</v>
      </c>
      <c r="D916" s="608"/>
      <c r="E916" s="608"/>
      <c r="F916" s="608"/>
      <c r="G916" s="608"/>
      <c r="H916" s="608"/>
      <c r="I916" s="608"/>
      <c r="J916" s="608"/>
      <c r="K916" s="608"/>
      <c r="L916" s="608"/>
      <c r="M916" s="608"/>
      <c r="N916" s="608"/>
      <c r="O916" s="608"/>
      <c r="P916" s="608"/>
      <c r="Q916" s="608"/>
      <c r="R916" s="608"/>
      <c r="S916" s="608"/>
      <c r="T916" s="608"/>
      <c r="U916" s="608"/>
      <c r="V916" s="608"/>
      <c r="W916" s="608"/>
      <c r="X916" s="608"/>
      <c r="Y916" s="608"/>
      <c r="Z916" s="608"/>
      <c r="AA916" s="608"/>
      <c r="AB916" s="608"/>
      <c r="AC916" s="608"/>
      <c r="AD916" s="608"/>
      <c r="AE916" s="608"/>
      <c r="AF916" s="609"/>
      <c r="AG916" s="621"/>
      <c r="AH916" s="622"/>
      <c r="AI916" s="623"/>
      <c r="AJ916" s="172"/>
      <c r="AK916" s="172"/>
    </row>
    <row r="917" spans="1:40" s="21" customFormat="1" ht="37.5" customHeight="1">
      <c r="A917" s="172"/>
      <c r="B917" s="424" t="s">
        <v>389</v>
      </c>
      <c r="C917" s="607" t="s">
        <v>532</v>
      </c>
      <c r="D917" s="608"/>
      <c r="E917" s="608"/>
      <c r="F917" s="608"/>
      <c r="G917" s="608"/>
      <c r="H917" s="608"/>
      <c r="I917" s="608"/>
      <c r="J917" s="608"/>
      <c r="K917" s="608"/>
      <c r="L917" s="608"/>
      <c r="M917" s="608"/>
      <c r="N917" s="608"/>
      <c r="O917" s="608"/>
      <c r="P917" s="608"/>
      <c r="Q917" s="608"/>
      <c r="R917" s="608"/>
      <c r="S917" s="608"/>
      <c r="T917" s="608"/>
      <c r="U917" s="608"/>
      <c r="V917" s="608"/>
      <c r="W917" s="608"/>
      <c r="X917" s="608"/>
      <c r="Y917" s="608"/>
      <c r="Z917" s="608"/>
      <c r="AA917" s="608"/>
      <c r="AB917" s="608"/>
      <c r="AC917" s="608"/>
      <c r="AD917" s="608"/>
      <c r="AE917" s="608"/>
      <c r="AF917" s="609"/>
      <c r="AG917" s="642"/>
      <c r="AH917" s="642"/>
      <c r="AI917" s="642"/>
      <c r="AJ917" s="172"/>
      <c r="AK917" s="172"/>
      <c r="AN917" s="21" t="s">
        <v>223</v>
      </c>
    </row>
    <row r="918" spans="1:40" s="21" customFormat="1" ht="16.5" customHeight="1">
      <c r="A918" s="172"/>
      <c r="B918" s="77"/>
      <c r="C918" s="186"/>
      <c r="D918" s="186"/>
      <c r="E918" s="186"/>
      <c r="F918" s="186"/>
      <c r="G918" s="186"/>
      <c r="H918" s="186"/>
      <c r="I918" s="186"/>
      <c r="J918" s="186"/>
      <c r="K918" s="186"/>
      <c r="L918" s="186"/>
      <c r="M918" s="186"/>
      <c r="N918" s="186"/>
      <c r="O918" s="186"/>
      <c r="P918" s="186"/>
      <c r="Q918" s="186"/>
      <c r="R918" s="186"/>
      <c r="S918" s="186"/>
      <c r="T918" s="186"/>
      <c r="U918" s="186"/>
      <c r="V918" s="186"/>
      <c r="W918" s="186"/>
      <c r="X918" s="186"/>
      <c r="Y918" s="186"/>
      <c r="Z918" s="186"/>
      <c r="AA918" s="186"/>
      <c r="AB918" s="186"/>
      <c r="AC918" s="186"/>
      <c r="AD918" s="186"/>
      <c r="AE918" s="186"/>
      <c r="AF918" s="186"/>
      <c r="AG918" s="164"/>
      <c r="AH918" s="164"/>
      <c r="AI918" s="164"/>
      <c r="AJ918" s="172"/>
      <c r="AK918" s="172"/>
    </row>
    <row r="919" spans="1:40" s="21" customFormat="1" ht="16.5" customHeight="1">
      <c r="A919" s="172"/>
      <c r="B919" s="745" t="s">
        <v>534</v>
      </c>
      <c r="C919" s="745"/>
      <c r="D919" s="745"/>
      <c r="E919" s="745"/>
      <c r="F919" s="745"/>
      <c r="G919" s="745"/>
      <c r="H919" s="745"/>
      <c r="I919" s="745"/>
      <c r="J919" s="745"/>
      <c r="K919" s="745"/>
      <c r="L919" s="745"/>
      <c r="M919" s="745"/>
      <c r="N919" s="745"/>
      <c r="O919" s="745"/>
      <c r="P919" s="745"/>
      <c r="Q919" s="745"/>
      <c r="R919" s="745"/>
      <c r="S919" s="745"/>
      <c r="T919" s="745"/>
      <c r="U919" s="745"/>
      <c r="V919" s="745"/>
      <c r="W919" s="745"/>
      <c r="X919" s="745"/>
      <c r="Y919" s="745"/>
      <c r="Z919" s="186"/>
      <c r="AA919" s="421"/>
      <c r="AB919" s="186"/>
      <c r="AC919" s="186"/>
      <c r="AD919" s="186"/>
      <c r="AE919" s="186"/>
      <c r="AF919" s="186"/>
      <c r="AG919" s="164"/>
      <c r="AH919" s="164"/>
      <c r="AI919" s="164"/>
      <c r="AJ919" s="172"/>
      <c r="AK919" s="172"/>
    </row>
    <row r="920" spans="1:40" s="43" customFormat="1" ht="46.5" customHeight="1">
      <c r="A920" s="172"/>
      <c r="B920" s="424" t="s">
        <v>79</v>
      </c>
      <c r="C920" s="607" t="s">
        <v>527</v>
      </c>
      <c r="D920" s="608"/>
      <c r="E920" s="608"/>
      <c r="F920" s="608"/>
      <c r="G920" s="608"/>
      <c r="H920" s="608"/>
      <c r="I920" s="608"/>
      <c r="J920" s="608"/>
      <c r="K920" s="608"/>
      <c r="L920" s="608"/>
      <c r="M920" s="608"/>
      <c r="N920" s="608"/>
      <c r="O920" s="608"/>
      <c r="P920" s="608"/>
      <c r="Q920" s="608"/>
      <c r="R920" s="608"/>
      <c r="S920" s="608"/>
      <c r="T920" s="608"/>
      <c r="U920" s="608"/>
      <c r="V920" s="608"/>
      <c r="W920" s="608"/>
      <c r="X920" s="608"/>
      <c r="Y920" s="608"/>
      <c r="Z920" s="608"/>
      <c r="AA920" s="608"/>
      <c r="AB920" s="608"/>
      <c r="AC920" s="608"/>
      <c r="AD920" s="608"/>
      <c r="AE920" s="608"/>
      <c r="AF920" s="609"/>
      <c r="AG920" s="604"/>
      <c r="AH920" s="605"/>
      <c r="AI920" s="606"/>
      <c r="AJ920" s="172"/>
      <c r="AK920" s="172"/>
    </row>
    <row r="921" spans="1:40" s="43" customFormat="1" ht="46.5" customHeight="1">
      <c r="A921" s="172"/>
      <c r="B921" s="424" t="s">
        <v>71</v>
      </c>
      <c r="C921" s="607" t="s">
        <v>529</v>
      </c>
      <c r="D921" s="608"/>
      <c r="E921" s="608"/>
      <c r="F921" s="608"/>
      <c r="G921" s="608"/>
      <c r="H921" s="608"/>
      <c r="I921" s="608"/>
      <c r="J921" s="608"/>
      <c r="K921" s="608"/>
      <c r="L921" s="608"/>
      <c r="M921" s="608"/>
      <c r="N921" s="608"/>
      <c r="O921" s="608"/>
      <c r="P921" s="608"/>
      <c r="Q921" s="608"/>
      <c r="R921" s="608"/>
      <c r="S921" s="608"/>
      <c r="T921" s="608"/>
      <c r="U921" s="608"/>
      <c r="V921" s="608"/>
      <c r="W921" s="608"/>
      <c r="X921" s="608"/>
      <c r="Y921" s="608"/>
      <c r="Z921" s="608"/>
      <c r="AA921" s="608"/>
      <c r="AB921" s="608"/>
      <c r="AC921" s="608"/>
      <c r="AD921" s="608"/>
      <c r="AE921" s="608"/>
      <c r="AF921" s="609"/>
      <c r="AG921" s="604"/>
      <c r="AH921" s="605"/>
      <c r="AI921" s="606"/>
      <c r="AJ921" s="172"/>
      <c r="AK921" s="172"/>
    </row>
    <row r="922" spans="1:40" s="43" customFormat="1" ht="72" customHeight="1">
      <c r="A922" s="172"/>
      <c r="B922" s="424" t="s">
        <v>74</v>
      </c>
      <c r="C922" s="607" t="s">
        <v>528</v>
      </c>
      <c r="D922" s="608"/>
      <c r="E922" s="608"/>
      <c r="F922" s="608"/>
      <c r="G922" s="608"/>
      <c r="H922" s="608"/>
      <c r="I922" s="608"/>
      <c r="J922" s="608"/>
      <c r="K922" s="608"/>
      <c r="L922" s="608"/>
      <c r="M922" s="608"/>
      <c r="N922" s="608"/>
      <c r="O922" s="608"/>
      <c r="P922" s="608"/>
      <c r="Q922" s="608"/>
      <c r="R922" s="608"/>
      <c r="S922" s="608"/>
      <c r="T922" s="608"/>
      <c r="U922" s="608"/>
      <c r="V922" s="608"/>
      <c r="W922" s="608"/>
      <c r="X922" s="608"/>
      <c r="Y922" s="608"/>
      <c r="Z922" s="608"/>
      <c r="AA922" s="608"/>
      <c r="AB922" s="608"/>
      <c r="AC922" s="608"/>
      <c r="AD922" s="608"/>
      <c r="AE922" s="608"/>
      <c r="AF922" s="609"/>
      <c r="AG922" s="604"/>
      <c r="AH922" s="605"/>
      <c r="AI922" s="606"/>
      <c r="AJ922" s="172"/>
      <c r="AK922" s="172"/>
    </row>
    <row r="923" spans="1:40" s="43" customFormat="1" ht="60" customHeight="1">
      <c r="A923" s="172"/>
      <c r="B923" s="424" t="s">
        <v>76</v>
      </c>
      <c r="C923" s="607" t="s">
        <v>606</v>
      </c>
      <c r="D923" s="608"/>
      <c r="E923" s="608"/>
      <c r="F923" s="608"/>
      <c r="G923" s="608"/>
      <c r="H923" s="608"/>
      <c r="I923" s="608"/>
      <c r="J923" s="608"/>
      <c r="K923" s="608"/>
      <c r="L923" s="608"/>
      <c r="M923" s="608"/>
      <c r="N923" s="608"/>
      <c r="O923" s="608"/>
      <c r="P923" s="608"/>
      <c r="Q923" s="608"/>
      <c r="R923" s="608"/>
      <c r="S923" s="608"/>
      <c r="T923" s="608"/>
      <c r="U923" s="608"/>
      <c r="V923" s="608"/>
      <c r="W923" s="608"/>
      <c r="X923" s="608"/>
      <c r="Y923" s="608"/>
      <c r="Z923" s="608"/>
      <c r="AA923" s="608"/>
      <c r="AB923" s="608"/>
      <c r="AC923" s="608"/>
      <c r="AD923" s="608"/>
      <c r="AE923" s="608"/>
      <c r="AF923" s="609"/>
      <c r="AG923" s="604"/>
      <c r="AH923" s="605"/>
      <c r="AI923" s="606"/>
      <c r="AJ923" s="172"/>
      <c r="AK923" s="172"/>
    </row>
    <row r="924" spans="1:40" s="43" customFormat="1" ht="37.5" customHeight="1">
      <c r="A924" s="172"/>
      <c r="B924" s="424" t="s">
        <v>25</v>
      </c>
      <c r="C924" s="607" t="s">
        <v>533</v>
      </c>
      <c r="D924" s="608"/>
      <c r="E924" s="608"/>
      <c r="F924" s="608"/>
      <c r="G924" s="608"/>
      <c r="H924" s="608"/>
      <c r="I924" s="608"/>
      <c r="J924" s="608"/>
      <c r="K924" s="608"/>
      <c r="L924" s="608"/>
      <c r="M924" s="608"/>
      <c r="N924" s="608"/>
      <c r="O924" s="608"/>
      <c r="P924" s="608"/>
      <c r="Q924" s="608"/>
      <c r="R924" s="608"/>
      <c r="S924" s="608"/>
      <c r="T924" s="608"/>
      <c r="U924" s="608"/>
      <c r="V924" s="608"/>
      <c r="W924" s="608"/>
      <c r="X924" s="608"/>
      <c r="Y924" s="608"/>
      <c r="Z924" s="608"/>
      <c r="AA924" s="608"/>
      <c r="AB924" s="608"/>
      <c r="AC924" s="608"/>
      <c r="AD924" s="608"/>
      <c r="AE924" s="608"/>
      <c r="AF924" s="609"/>
      <c r="AG924" s="604"/>
      <c r="AH924" s="605"/>
      <c r="AI924" s="606"/>
      <c r="AJ924" s="172"/>
      <c r="AK924" s="172"/>
    </row>
    <row r="925" spans="1:40" s="43" customFormat="1" ht="29.25" customHeight="1">
      <c r="A925" s="172"/>
      <c r="B925" s="424" t="s">
        <v>27</v>
      </c>
      <c r="C925" s="607" t="s">
        <v>605</v>
      </c>
      <c r="D925" s="608"/>
      <c r="E925" s="608"/>
      <c r="F925" s="608"/>
      <c r="G925" s="608"/>
      <c r="H925" s="608"/>
      <c r="I925" s="608"/>
      <c r="J925" s="608"/>
      <c r="K925" s="608"/>
      <c r="L925" s="608"/>
      <c r="M925" s="608"/>
      <c r="N925" s="608"/>
      <c r="O925" s="608"/>
      <c r="P925" s="608"/>
      <c r="Q925" s="608"/>
      <c r="R925" s="608"/>
      <c r="S925" s="608"/>
      <c r="T925" s="608"/>
      <c r="U925" s="608"/>
      <c r="V925" s="608"/>
      <c r="W925" s="608"/>
      <c r="X925" s="608"/>
      <c r="Y925" s="608"/>
      <c r="Z925" s="608"/>
      <c r="AA925" s="608"/>
      <c r="AB925" s="608"/>
      <c r="AC925" s="608"/>
      <c r="AD925" s="608"/>
      <c r="AE925" s="608"/>
      <c r="AF925" s="609"/>
      <c r="AG925" s="604"/>
      <c r="AH925" s="605"/>
      <c r="AI925" s="606"/>
      <c r="AJ925" s="172"/>
      <c r="AK925" s="172"/>
    </row>
    <row r="926" spans="1:40" s="43" customFormat="1" ht="46.5" customHeight="1">
      <c r="A926" s="172"/>
      <c r="B926" s="424" t="s">
        <v>33</v>
      </c>
      <c r="C926" s="607" t="s">
        <v>607</v>
      </c>
      <c r="D926" s="608"/>
      <c r="E926" s="608"/>
      <c r="F926" s="608"/>
      <c r="G926" s="608"/>
      <c r="H926" s="608"/>
      <c r="I926" s="608"/>
      <c r="J926" s="608"/>
      <c r="K926" s="608"/>
      <c r="L926" s="608"/>
      <c r="M926" s="608"/>
      <c r="N926" s="608"/>
      <c r="O926" s="608"/>
      <c r="P926" s="608"/>
      <c r="Q926" s="608"/>
      <c r="R926" s="608"/>
      <c r="S926" s="608"/>
      <c r="T926" s="608"/>
      <c r="U926" s="608"/>
      <c r="V926" s="608"/>
      <c r="W926" s="608"/>
      <c r="X926" s="608"/>
      <c r="Y926" s="608"/>
      <c r="Z926" s="608"/>
      <c r="AA926" s="608"/>
      <c r="AB926" s="608"/>
      <c r="AC926" s="608"/>
      <c r="AD926" s="608"/>
      <c r="AE926" s="608"/>
      <c r="AF926" s="609"/>
      <c r="AG926" s="604"/>
      <c r="AH926" s="605"/>
      <c r="AI926" s="606"/>
      <c r="AJ926" s="172"/>
      <c r="AK926" s="172"/>
    </row>
    <row r="927" spans="1:40" s="43" customFormat="1" ht="46.5" customHeight="1">
      <c r="A927" s="172"/>
      <c r="B927" s="424" t="s">
        <v>41</v>
      </c>
      <c r="C927" s="607" t="s">
        <v>608</v>
      </c>
      <c r="D927" s="608"/>
      <c r="E927" s="608"/>
      <c r="F927" s="608"/>
      <c r="G927" s="608"/>
      <c r="H927" s="608"/>
      <c r="I927" s="608"/>
      <c r="J927" s="608"/>
      <c r="K927" s="608"/>
      <c r="L927" s="608"/>
      <c r="M927" s="608"/>
      <c r="N927" s="608"/>
      <c r="O927" s="608"/>
      <c r="P927" s="608"/>
      <c r="Q927" s="608"/>
      <c r="R927" s="608"/>
      <c r="S927" s="608"/>
      <c r="T927" s="608"/>
      <c r="U927" s="608"/>
      <c r="V927" s="608"/>
      <c r="W927" s="608"/>
      <c r="X927" s="608"/>
      <c r="Y927" s="608"/>
      <c r="Z927" s="608"/>
      <c r="AA927" s="608"/>
      <c r="AB927" s="608"/>
      <c r="AC927" s="608"/>
      <c r="AD927" s="608"/>
      <c r="AE927" s="608"/>
      <c r="AF927" s="609"/>
      <c r="AG927" s="604"/>
      <c r="AH927" s="605"/>
      <c r="AI927" s="606"/>
      <c r="AJ927" s="172"/>
      <c r="AK927" s="172"/>
    </row>
    <row r="928" spans="1:40" s="21" customFormat="1" ht="17.100000000000001" customHeight="1">
      <c r="A928" s="172"/>
      <c r="B928" s="77"/>
      <c r="C928" s="79"/>
      <c r="D928" s="79"/>
      <c r="E928" s="79"/>
      <c r="F928" s="79"/>
      <c r="G928" s="79"/>
      <c r="H928" s="79"/>
      <c r="I928" s="79"/>
      <c r="J928" s="79"/>
      <c r="K928" s="79"/>
      <c r="L928" s="79"/>
      <c r="M928" s="79"/>
      <c r="N928" s="79"/>
      <c r="O928" s="79"/>
      <c r="P928" s="79"/>
      <c r="Q928" s="79"/>
      <c r="R928" s="79"/>
      <c r="S928" s="79"/>
      <c r="T928" s="79"/>
      <c r="U928" s="79"/>
      <c r="V928" s="79"/>
      <c r="W928" s="79"/>
      <c r="X928" s="79"/>
      <c r="Y928" s="79"/>
      <c r="Z928" s="79"/>
      <c r="AA928" s="79"/>
      <c r="AB928" s="79"/>
      <c r="AC928" s="79"/>
      <c r="AD928" s="79"/>
      <c r="AE928" s="79"/>
      <c r="AF928" s="79"/>
      <c r="AG928" s="164"/>
      <c r="AH928" s="164"/>
      <c r="AI928" s="164"/>
      <c r="AJ928" s="172"/>
      <c r="AK928" s="172"/>
    </row>
    <row r="929" spans="1:61" s="422" customFormat="1" ht="17.100000000000001" customHeight="1">
      <c r="A929" s="414"/>
      <c r="B929" s="414" t="s">
        <v>627</v>
      </c>
      <c r="C929" s="164"/>
      <c r="D929" s="164"/>
      <c r="E929" s="164"/>
      <c r="F929" s="164"/>
      <c r="G929" s="164"/>
      <c r="H929" s="164"/>
      <c r="I929" s="164"/>
      <c r="J929" s="164"/>
      <c r="K929" s="164"/>
      <c r="L929" s="421"/>
      <c r="M929" s="421"/>
      <c r="N929" s="421"/>
      <c r="O929" s="421"/>
      <c r="P929" s="421"/>
      <c r="Q929" s="421"/>
      <c r="R929" s="421"/>
      <c r="S929" s="421"/>
      <c r="T929" s="421"/>
      <c r="U929" s="421"/>
      <c r="V929" s="421"/>
      <c r="W929" s="421"/>
      <c r="X929" s="421"/>
      <c r="Y929" s="421"/>
      <c r="Z929" s="421"/>
      <c r="AA929" s="421"/>
      <c r="AB929" s="421"/>
      <c r="AC929" s="421"/>
      <c r="AD929" s="421"/>
      <c r="AE929" s="421"/>
      <c r="AF929" s="421"/>
      <c r="AG929" s="163"/>
      <c r="AH929" s="163"/>
      <c r="AI929" s="163"/>
      <c r="AJ929" s="421"/>
      <c r="AK929" s="421"/>
      <c r="AL929" s="21"/>
      <c r="AM929" s="21"/>
      <c r="AN929" s="21"/>
      <c r="AO929" s="21"/>
      <c r="AP929" s="21"/>
      <c r="AQ929" s="21"/>
      <c r="AR929" s="21"/>
      <c r="AS929" s="21"/>
      <c r="AT929" s="21"/>
      <c r="AU929" s="21"/>
      <c r="AV929" s="21"/>
      <c r="AW929" s="21"/>
      <c r="AX929" s="21"/>
      <c r="AY929" s="21"/>
      <c r="AZ929" s="21"/>
      <c r="BA929" s="21"/>
      <c r="BB929" s="21"/>
      <c r="BC929" s="21"/>
      <c r="BD929" s="21"/>
      <c r="BE929" s="21"/>
      <c r="BF929" s="21"/>
      <c r="BG929" s="21"/>
      <c r="BH929" s="21"/>
      <c r="BI929" s="21"/>
    </row>
    <row r="930" spans="1:61" s="33" customFormat="1" ht="37.5" customHeight="1">
      <c r="A930" s="198"/>
      <c r="B930" s="401" t="s">
        <v>93</v>
      </c>
      <c r="C930" s="607" t="s">
        <v>963</v>
      </c>
      <c r="D930" s="608"/>
      <c r="E930" s="608"/>
      <c r="F930" s="608"/>
      <c r="G930" s="608"/>
      <c r="H930" s="608"/>
      <c r="I930" s="608"/>
      <c r="J930" s="608"/>
      <c r="K930" s="608"/>
      <c r="L930" s="608"/>
      <c r="M930" s="608"/>
      <c r="N930" s="608"/>
      <c r="O930" s="608"/>
      <c r="P930" s="608"/>
      <c r="Q930" s="608"/>
      <c r="R930" s="608"/>
      <c r="S930" s="608"/>
      <c r="T930" s="608"/>
      <c r="U930" s="608"/>
      <c r="V930" s="608"/>
      <c r="W930" s="608"/>
      <c r="X930" s="608"/>
      <c r="Y930" s="608"/>
      <c r="Z930" s="608"/>
      <c r="AA930" s="608"/>
      <c r="AB930" s="608"/>
      <c r="AC930" s="608"/>
      <c r="AD930" s="608"/>
      <c r="AE930" s="608"/>
      <c r="AF930" s="609"/>
      <c r="AG930" s="621"/>
      <c r="AH930" s="622"/>
      <c r="AI930" s="623"/>
      <c r="AJ930" s="198"/>
      <c r="AK930" s="198"/>
      <c r="AL930" s="21"/>
      <c r="AM930" s="21"/>
      <c r="AN930" s="21"/>
      <c r="AO930" s="21"/>
      <c r="AP930" s="21"/>
      <c r="AQ930" s="21"/>
      <c r="AR930" s="21"/>
      <c r="AS930" s="21"/>
      <c r="AT930" s="21"/>
      <c r="AU930" s="21"/>
      <c r="AV930" s="21"/>
      <c r="AW930" s="21"/>
      <c r="AX930" s="21"/>
      <c r="AY930" s="21"/>
      <c r="AZ930" s="21"/>
      <c r="BA930" s="21"/>
      <c r="BB930" s="21"/>
      <c r="BC930" s="21"/>
      <c r="BD930" s="21"/>
      <c r="BE930" s="21"/>
      <c r="BF930" s="21"/>
      <c r="BG930" s="21"/>
      <c r="BH930" s="21"/>
      <c r="BI930" s="21"/>
    </row>
    <row r="931" spans="1:61" s="21" customFormat="1" ht="37.5" customHeight="1">
      <c r="A931" s="172"/>
      <c r="B931" s="401" t="s">
        <v>388</v>
      </c>
      <c r="C931" s="607" t="s">
        <v>457</v>
      </c>
      <c r="D931" s="608"/>
      <c r="E931" s="608"/>
      <c r="F931" s="608"/>
      <c r="G931" s="608"/>
      <c r="H931" s="608"/>
      <c r="I931" s="608"/>
      <c r="J931" s="608"/>
      <c r="K931" s="608"/>
      <c r="L931" s="608"/>
      <c r="M931" s="608"/>
      <c r="N931" s="608"/>
      <c r="O931" s="608"/>
      <c r="P931" s="608"/>
      <c r="Q931" s="608"/>
      <c r="R931" s="608"/>
      <c r="S931" s="608"/>
      <c r="T931" s="608"/>
      <c r="U931" s="608"/>
      <c r="V931" s="608"/>
      <c r="W931" s="608"/>
      <c r="X931" s="608"/>
      <c r="Y931" s="608"/>
      <c r="Z931" s="608"/>
      <c r="AA931" s="608"/>
      <c r="AB931" s="608"/>
      <c r="AC931" s="608"/>
      <c r="AD931" s="608"/>
      <c r="AE931" s="608"/>
      <c r="AF931" s="609"/>
      <c r="AG931" s="621"/>
      <c r="AH931" s="622"/>
      <c r="AI931" s="623"/>
      <c r="AJ931" s="172"/>
      <c r="AK931" s="172"/>
    </row>
    <row r="932" spans="1:61" s="21" customFormat="1" ht="45" customHeight="1">
      <c r="A932" s="172"/>
      <c r="B932" s="401" t="s">
        <v>389</v>
      </c>
      <c r="C932" s="607" t="s">
        <v>964</v>
      </c>
      <c r="D932" s="608"/>
      <c r="E932" s="608"/>
      <c r="F932" s="608"/>
      <c r="G932" s="608"/>
      <c r="H932" s="608"/>
      <c r="I932" s="608"/>
      <c r="J932" s="608"/>
      <c r="K932" s="608"/>
      <c r="L932" s="608"/>
      <c r="M932" s="608"/>
      <c r="N932" s="608"/>
      <c r="O932" s="608"/>
      <c r="P932" s="608"/>
      <c r="Q932" s="608"/>
      <c r="R932" s="608"/>
      <c r="S932" s="608"/>
      <c r="T932" s="608"/>
      <c r="U932" s="608"/>
      <c r="V932" s="608"/>
      <c r="W932" s="608"/>
      <c r="X932" s="608"/>
      <c r="Y932" s="608"/>
      <c r="Z932" s="608"/>
      <c r="AA932" s="608"/>
      <c r="AB932" s="608"/>
      <c r="AC932" s="608"/>
      <c r="AD932" s="608"/>
      <c r="AE932" s="608"/>
      <c r="AF932" s="609"/>
      <c r="AG932" s="621"/>
      <c r="AH932" s="622"/>
      <c r="AI932" s="623"/>
      <c r="AJ932" s="172"/>
      <c r="AK932" s="172"/>
    </row>
    <row r="933" spans="1:61" s="21" customFormat="1" ht="37.5" customHeight="1">
      <c r="A933" s="172"/>
      <c r="B933" s="401" t="s">
        <v>391</v>
      </c>
      <c r="C933" s="607" t="s">
        <v>844</v>
      </c>
      <c r="D933" s="608"/>
      <c r="E933" s="608"/>
      <c r="F933" s="608"/>
      <c r="G933" s="608"/>
      <c r="H933" s="608"/>
      <c r="I933" s="608"/>
      <c r="J933" s="608"/>
      <c r="K933" s="608"/>
      <c r="L933" s="608"/>
      <c r="M933" s="608"/>
      <c r="N933" s="608"/>
      <c r="O933" s="608"/>
      <c r="P933" s="608"/>
      <c r="Q933" s="608"/>
      <c r="R933" s="608"/>
      <c r="S933" s="608"/>
      <c r="T933" s="608"/>
      <c r="U933" s="608"/>
      <c r="V933" s="608"/>
      <c r="W933" s="608"/>
      <c r="X933" s="608"/>
      <c r="Y933" s="608"/>
      <c r="Z933" s="608"/>
      <c r="AA933" s="608"/>
      <c r="AB933" s="608"/>
      <c r="AC933" s="608"/>
      <c r="AD933" s="608"/>
      <c r="AE933" s="608"/>
      <c r="AF933" s="609"/>
      <c r="AG933" s="621"/>
      <c r="AH933" s="622"/>
      <c r="AI933" s="623"/>
      <c r="AJ933" s="172"/>
      <c r="AK933" s="172"/>
    </row>
    <row r="934" spans="1:61" s="21" customFormat="1" ht="15" customHeight="1">
      <c r="A934" s="172"/>
      <c r="B934" s="619" t="s">
        <v>143</v>
      </c>
      <c r="C934" s="588" t="s">
        <v>144</v>
      </c>
      <c r="D934" s="589"/>
      <c r="E934" s="589"/>
      <c r="F934" s="589"/>
      <c r="G934" s="589"/>
      <c r="H934" s="589"/>
      <c r="I934" s="589"/>
      <c r="J934" s="589"/>
      <c r="K934" s="589"/>
      <c r="L934" s="589"/>
      <c r="M934" s="589"/>
      <c r="N934" s="589"/>
      <c r="O934" s="589"/>
      <c r="P934" s="589"/>
      <c r="Q934" s="589"/>
      <c r="R934" s="589"/>
      <c r="S934" s="589"/>
      <c r="T934" s="589"/>
      <c r="U934" s="589"/>
      <c r="V934" s="589"/>
      <c r="W934" s="589"/>
      <c r="X934" s="589"/>
      <c r="Y934" s="589"/>
      <c r="Z934" s="589"/>
      <c r="AA934" s="589"/>
      <c r="AB934" s="589"/>
      <c r="AC934" s="589"/>
      <c r="AD934" s="589"/>
      <c r="AE934" s="589"/>
      <c r="AF934" s="590"/>
      <c r="AG934" s="621"/>
      <c r="AH934" s="622"/>
      <c r="AI934" s="623"/>
      <c r="AJ934" s="172"/>
      <c r="AK934" s="172"/>
    </row>
    <row r="935" spans="1:61" s="21" customFormat="1" ht="15" customHeight="1">
      <c r="A935" s="172"/>
      <c r="B935" s="631"/>
      <c r="C935" s="599"/>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1"/>
      <c r="AG935" s="624"/>
      <c r="AH935" s="625"/>
      <c r="AI935" s="626"/>
      <c r="AJ935" s="172"/>
      <c r="AK935" s="172"/>
    </row>
    <row r="936" spans="1:61" s="21" customFormat="1" ht="15" customHeight="1">
      <c r="A936" s="172"/>
      <c r="B936" s="620"/>
      <c r="C936" s="591"/>
      <c r="D936" s="592"/>
      <c r="E936" s="592"/>
      <c r="F936" s="592"/>
      <c r="G936" s="592"/>
      <c r="H936" s="592"/>
      <c r="I936" s="592"/>
      <c r="J936" s="592"/>
      <c r="K936" s="592"/>
      <c r="L936" s="592"/>
      <c r="M936" s="592"/>
      <c r="N936" s="592"/>
      <c r="O936" s="592"/>
      <c r="P936" s="592"/>
      <c r="Q936" s="592"/>
      <c r="R936" s="592"/>
      <c r="S936" s="592"/>
      <c r="T936" s="592"/>
      <c r="U936" s="592"/>
      <c r="V936" s="592"/>
      <c r="W936" s="592"/>
      <c r="X936" s="592"/>
      <c r="Y936" s="592"/>
      <c r="Z936" s="592"/>
      <c r="AA936" s="592"/>
      <c r="AB936" s="592"/>
      <c r="AC936" s="592"/>
      <c r="AD936" s="592"/>
      <c r="AE936" s="592"/>
      <c r="AF936" s="593"/>
      <c r="AG936" s="627"/>
      <c r="AH936" s="628"/>
      <c r="AI936" s="629"/>
      <c r="AJ936" s="172"/>
      <c r="AK936" s="172"/>
    </row>
    <row r="937" spans="1:61" s="33" customFormat="1" ht="37.5" customHeight="1">
      <c r="A937" s="198"/>
      <c r="B937" s="424" t="s">
        <v>145</v>
      </c>
      <c r="C937" s="607" t="s">
        <v>845</v>
      </c>
      <c r="D937" s="608"/>
      <c r="E937" s="608"/>
      <c r="F937" s="608"/>
      <c r="G937" s="608"/>
      <c r="H937" s="608"/>
      <c r="I937" s="608"/>
      <c r="J937" s="608"/>
      <c r="K937" s="608"/>
      <c r="L937" s="608"/>
      <c r="M937" s="608"/>
      <c r="N937" s="608"/>
      <c r="O937" s="608"/>
      <c r="P937" s="608"/>
      <c r="Q937" s="608"/>
      <c r="R937" s="608"/>
      <c r="S937" s="608"/>
      <c r="T937" s="608"/>
      <c r="U937" s="608"/>
      <c r="V937" s="608"/>
      <c r="W937" s="608"/>
      <c r="X937" s="608"/>
      <c r="Y937" s="608"/>
      <c r="Z937" s="608"/>
      <c r="AA937" s="608"/>
      <c r="AB937" s="608"/>
      <c r="AC937" s="608"/>
      <c r="AD937" s="608"/>
      <c r="AE937" s="608"/>
      <c r="AF937" s="609"/>
      <c r="AG937" s="604"/>
      <c r="AH937" s="605"/>
      <c r="AI937" s="606"/>
      <c r="AJ937" s="198"/>
      <c r="AK937" s="198"/>
      <c r="AL937" s="21"/>
      <c r="AM937" s="21"/>
      <c r="AN937" s="21"/>
      <c r="AO937" s="21"/>
      <c r="AP937" s="21"/>
      <c r="AQ937" s="21"/>
      <c r="AR937" s="21"/>
      <c r="AS937" s="21"/>
      <c r="AT937" s="21"/>
      <c r="AU937" s="21"/>
      <c r="AV937" s="21"/>
      <c r="AW937" s="21"/>
      <c r="AX937" s="21"/>
      <c r="AY937" s="21"/>
      <c r="AZ937" s="21"/>
      <c r="BA937" s="21"/>
      <c r="BB937" s="21"/>
      <c r="BC937" s="21"/>
      <c r="BD937" s="21"/>
      <c r="BE937" s="21"/>
      <c r="BF937" s="21"/>
      <c r="BG937" s="21"/>
      <c r="BH937" s="21"/>
      <c r="BI937" s="21"/>
    </row>
    <row r="938" spans="1:61" s="21" customFormat="1" ht="68.25" customHeight="1">
      <c r="A938" s="172"/>
      <c r="B938" s="401" t="s">
        <v>33</v>
      </c>
      <c r="C938" s="607" t="s">
        <v>853</v>
      </c>
      <c r="D938" s="608"/>
      <c r="E938" s="608"/>
      <c r="F938" s="608"/>
      <c r="G938" s="608"/>
      <c r="H938" s="608"/>
      <c r="I938" s="608"/>
      <c r="J938" s="608"/>
      <c r="K938" s="608"/>
      <c r="L938" s="608"/>
      <c r="M938" s="608"/>
      <c r="N938" s="608"/>
      <c r="O938" s="608"/>
      <c r="P938" s="608"/>
      <c r="Q938" s="608"/>
      <c r="R938" s="608"/>
      <c r="S938" s="608"/>
      <c r="T938" s="608"/>
      <c r="U938" s="608"/>
      <c r="V938" s="608"/>
      <c r="W938" s="608"/>
      <c r="X938" s="608"/>
      <c r="Y938" s="608"/>
      <c r="Z938" s="608"/>
      <c r="AA938" s="608"/>
      <c r="AB938" s="608"/>
      <c r="AC938" s="608"/>
      <c r="AD938" s="608"/>
      <c r="AE938" s="608"/>
      <c r="AF938" s="609"/>
      <c r="AG938" s="621"/>
      <c r="AH938" s="622"/>
      <c r="AI938" s="623"/>
      <c r="AJ938" s="172"/>
      <c r="AK938" s="172"/>
    </row>
    <row r="939" spans="1:61" s="21" customFormat="1" ht="43.5" customHeight="1">
      <c r="A939" s="172"/>
      <c r="B939" s="401" t="s">
        <v>849</v>
      </c>
      <c r="C939" s="607" t="s">
        <v>965</v>
      </c>
      <c r="D939" s="608"/>
      <c r="E939" s="608"/>
      <c r="F939" s="608"/>
      <c r="G939" s="608"/>
      <c r="H939" s="608"/>
      <c r="I939" s="608"/>
      <c r="J939" s="608"/>
      <c r="K939" s="608"/>
      <c r="L939" s="608"/>
      <c r="M939" s="608"/>
      <c r="N939" s="608"/>
      <c r="O939" s="608"/>
      <c r="P939" s="608"/>
      <c r="Q939" s="608"/>
      <c r="R939" s="608"/>
      <c r="S939" s="608"/>
      <c r="T939" s="608"/>
      <c r="U939" s="608"/>
      <c r="V939" s="608"/>
      <c r="W939" s="608"/>
      <c r="X939" s="608"/>
      <c r="Y939" s="608"/>
      <c r="Z939" s="608"/>
      <c r="AA939" s="608"/>
      <c r="AB939" s="608"/>
      <c r="AC939" s="608"/>
      <c r="AD939" s="608"/>
      <c r="AE939" s="608"/>
      <c r="AF939" s="609"/>
      <c r="AG939" s="621"/>
      <c r="AH939" s="622"/>
      <c r="AI939" s="623"/>
      <c r="AJ939" s="172"/>
      <c r="AK939" s="172"/>
    </row>
    <row r="940" spans="1:61" s="21" customFormat="1" ht="43.5" customHeight="1">
      <c r="A940" s="172"/>
      <c r="B940" s="424" t="s">
        <v>850</v>
      </c>
      <c r="C940" s="607" t="s">
        <v>146</v>
      </c>
      <c r="D940" s="608"/>
      <c r="E940" s="608"/>
      <c r="F940" s="608"/>
      <c r="G940" s="608"/>
      <c r="H940" s="608"/>
      <c r="I940" s="608"/>
      <c r="J940" s="608"/>
      <c r="K940" s="608"/>
      <c r="L940" s="608"/>
      <c r="M940" s="608"/>
      <c r="N940" s="608"/>
      <c r="O940" s="608"/>
      <c r="P940" s="608"/>
      <c r="Q940" s="608"/>
      <c r="R940" s="608"/>
      <c r="S940" s="608"/>
      <c r="T940" s="608"/>
      <c r="U940" s="608"/>
      <c r="V940" s="608"/>
      <c r="W940" s="608"/>
      <c r="X940" s="608"/>
      <c r="Y940" s="608"/>
      <c r="Z940" s="608"/>
      <c r="AA940" s="608"/>
      <c r="AB940" s="608"/>
      <c r="AC940" s="608"/>
      <c r="AD940" s="608"/>
      <c r="AE940" s="608"/>
      <c r="AF940" s="609"/>
      <c r="AG940" s="604"/>
      <c r="AH940" s="605"/>
      <c r="AI940" s="606"/>
      <c r="AJ940" s="172"/>
      <c r="AK940" s="172"/>
    </row>
    <row r="941" spans="1:61" s="21" customFormat="1" ht="15" customHeight="1">
      <c r="A941" s="172"/>
      <c r="B941" s="619" t="s">
        <v>101</v>
      </c>
      <c r="C941" s="588" t="s">
        <v>846</v>
      </c>
      <c r="D941" s="589"/>
      <c r="E941" s="589"/>
      <c r="F941" s="589"/>
      <c r="G941" s="589"/>
      <c r="H941" s="589"/>
      <c r="I941" s="589"/>
      <c r="J941" s="589"/>
      <c r="K941" s="589"/>
      <c r="L941" s="589"/>
      <c r="M941" s="589"/>
      <c r="N941" s="589"/>
      <c r="O941" s="589"/>
      <c r="P941" s="589"/>
      <c r="Q941" s="589"/>
      <c r="R941" s="589"/>
      <c r="S941" s="589"/>
      <c r="T941" s="589"/>
      <c r="U941" s="589"/>
      <c r="V941" s="589"/>
      <c r="W941" s="589"/>
      <c r="X941" s="589"/>
      <c r="Y941" s="589"/>
      <c r="Z941" s="589"/>
      <c r="AA941" s="589"/>
      <c r="AB941" s="589"/>
      <c r="AC941" s="589"/>
      <c r="AD941" s="589"/>
      <c r="AE941" s="589"/>
      <c r="AF941" s="590"/>
      <c r="AG941" s="621"/>
      <c r="AH941" s="622"/>
      <c r="AI941" s="623"/>
      <c r="AJ941" s="172"/>
      <c r="AK941" s="172"/>
    </row>
    <row r="942" spans="1:61" s="21" customFormat="1" ht="15" customHeight="1">
      <c r="A942" s="172"/>
      <c r="B942" s="631"/>
      <c r="C942" s="599"/>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1"/>
      <c r="AG942" s="624"/>
      <c r="AH942" s="625"/>
      <c r="AI942" s="626"/>
      <c r="AJ942" s="172"/>
      <c r="AK942" s="172"/>
    </row>
    <row r="943" spans="1:61" s="21" customFormat="1" ht="15" customHeight="1">
      <c r="A943" s="172"/>
      <c r="B943" s="620"/>
      <c r="C943" s="591"/>
      <c r="D943" s="592"/>
      <c r="E943" s="592"/>
      <c r="F943" s="592"/>
      <c r="G943" s="592"/>
      <c r="H943" s="592"/>
      <c r="I943" s="592"/>
      <c r="J943" s="592"/>
      <c r="K943" s="592"/>
      <c r="L943" s="592"/>
      <c r="M943" s="592"/>
      <c r="N943" s="592"/>
      <c r="O943" s="592"/>
      <c r="P943" s="592"/>
      <c r="Q943" s="592"/>
      <c r="R943" s="592"/>
      <c r="S943" s="592"/>
      <c r="T943" s="592"/>
      <c r="U943" s="592"/>
      <c r="V943" s="592"/>
      <c r="W943" s="592"/>
      <c r="X943" s="592"/>
      <c r="Y943" s="592"/>
      <c r="Z943" s="592"/>
      <c r="AA943" s="592"/>
      <c r="AB943" s="592"/>
      <c r="AC943" s="592"/>
      <c r="AD943" s="592"/>
      <c r="AE943" s="592"/>
      <c r="AF943" s="593"/>
      <c r="AG943" s="627"/>
      <c r="AH943" s="628"/>
      <c r="AI943" s="629"/>
      <c r="AJ943" s="172"/>
      <c r="AK943" s="172"/>
    </row>
    <row r="944" spans="1:61" s="21" customFormat="1" ht="45" customHeight="1">
      <c r="A944" s="172"/>
      <c r="B944" s="401" t="s">
        <v>851</v>
      </c>
      <c r="C944" s="607" t="s">
        <v>147</v>
      </c>
      <c r="D944" s="608"/>
      <c r="E944" s="608"/>
      <c r="F944" s="608"/>
      <c r="G944" s="608"/>
      <c r="H944" s="608"/>
      <c r="I944" s="608"/>
      <c r="J944" s="608"/>
      <c r="K944" s="608"/>
      <c r="L944" s="608"/>
      <c r="M944" s="608"/>
      <c r="N944" s="608"/>
      <c r="O944" s="608"/>
      <c r="P944" s="608"/>
      <c r="Q944" s="608"/>
      <c r="R944" s="608"/>
      <c r="S944" s="608"/>
      <c r="T944" s="608"/>
      <c r="U944" s="608"/>
      <c r="V944" s="608"/>
      <c r="W944" s="608"/>
      <c r="X944" s="608"/>
      <c r="Y944" s="608"/>
      <c r="Z944" s="608"/>
      <c r="AA944" s="608"/>
      <c r="AB944" s="608"/>
      <c r="AC944" s="608"/>
      <c r="AD944" s="608"/>
      <c r="AE944" s="608"/>
      <c r="AF944" s="609"/>
      <c r="AG944" s="621"/>
      <c r="AH944" s="622"/>
      <c r="AI944" s="623"/>
      <c r="AJ944" s="172"/>
      <c r="AK944" s="172"/>
    </row>
    <row r="945" spans="1:61" s="33" customFormat="1" ht="15" customHeight="1">
      <c r="A945" s="198"/>
      <c r="B945" s="619" t="s">
        <v>852</v>
      </c>
      <c r="C945" s="588" t="s">
        <v>847</v>
      </c>
      <c r="D945" s="589"/>
      <c r="E945" s="589"/>
      <c r="F945" s="589"/>
      <c r="G945" s="589"/>
      <c r="H945" s="589"/>
      <c r="I945" s="589"/>
      <c r="J945" s="589"/>
      <c r="K945" s="589"/>
      <c r="L945" s="589"/>
      <c r="M945" s="589"/>
      <c r="N945" s="589"/>
      <c r="O945" s="589"/>
      <c r="P945" s="589"/>
      <c r="Q945" s="589"/>
      <c r="R945" s="589"/>
      <c r="S945" s="589"/>
      <c r="T945" s="589"/>
      <c r="U945" s="589"/>
      <c r="V945" s="589"/>
      <c r="W945" s="589"/>
      <c r="X945" s="589"/>
      <c r="Y945" s="589"/>
      <c r="Z945" s="589"/>
      <c r="AA945" s="589"/>
      <c r="AB945" s="589"/>
      <c r="AC945" s="589"/>
      <c r="AD945" s="589"/>
      <c r="AE945" s="589"/>
      <c r="AF945" s="590"/>
      <c r="AG945" s="621"/>
      <c r="AH945" s="622"/>
      <c r="AI945" s="623"/>
      <c r="AJ945" s="198"/>
      <c r="AK945" s="198"/>
      <c r="AL945" s="21"/>
      <c r="AM945" s="21"/>
      <c r="AN945" s="21"/>
      <c r="AO945" s="21"/>
      <c r="AP945" s="21"/>
      <c r="AQ945" s="21"/>
      <c r="AR945" s="21"/>
      <c r="AS945" s="21"/>
      <c r="AT945" s="21"/>
      <c r="AU945" s="21"/>
      <c r="AV945" s="21"/>
      <c r="AW945" s="21"/>
      <c r="AX945" s="21"/>
      <c r="AY945" s="21"/>
      <c r="AZ945" s="21"/>
      <c r="BA945" s="21"/>
      <c r="BB945" s="21"/>
      <c r="BC945" s="21"/>
      <c r="BD945" s="21"/>
      <c r="BE945" s="21"/>
      <c r="BF945" s="21"/>
      <c r="BG945" s="21"/>
      <c r="BH945" s="21"/>
      <c r="BI945" s="21"/>
    </row>
    <row r="946" spans="1:61" s="33" customFormat="1" ht="15" customHeight="1">
      <c r="A946" s="198"/>
      <c r="B946" s="631"/>
      <c r="C946" s="599"/>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1"/>
      <c r="AG946" s="624"/>
      <c r="AH946" s="625"/>
      <c r="AI946" s="626"/>
      <c r="AJ946" s="198"/>
      <c r="AK946" s="198"/>
      <c r="AL946" s="21"/>
      <c r="AM946" s="21"/>
      <c r="AN946" s="21"/>
      <c r="AO946" s="21"/>
      <c r="AP946" s="21"/>
      <c r="AQ946" s="21"/>
      <c r="AR946" s="21"/>
      <c r="AS946" s="21"/>
      <c r="AT946" s="21"/>
      <c r="AU946" s="21"/>
      <c r="AV946" s="21"/>
      <c r="AW946" s="21"/>
      <c r="AX946" s="21"/>
      <c r="AY946" s="21"/>
      <c r="AZ946" s="21"/>
      <c r="BA946" s="21"/>
      <c r="BB946" s="21"/>
      <c r="BC946" s="21"/>
      <c r="BD946" s="21"/>
      <c r="BE946" s="21"/>
      <c r="BF946" s="21"/>
      <c r="BG946" s="21"/>
      <c r="BH946" s="21"/>
      <c r="BI946" s="21"/>
    </row>
    <row r="947" spans="1:61" s="33" customFormat="1" ht="15" customHeight="1">
      <c r="A947" s="198"/>
      <c r="B947" s="631"/>
      <c r="C947" s="599"/>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1"/>
      <c r="AG947" s="624"/>
      <c r="AH947" s="625"/>
      <c r="AI947" s="626"/>
      <c r="AJ947" s="198"/>
      <c r="AK947" s="198"/>
      <c r="AL947" s="21"/>
      <c r="AM947" s="21"/>
      <c r="AN947" s="21"/>
      <c r="AO947" s="21"/>
      <c r="AP947" s="21"/>
      <c r="AQ947" s="21"/>
      <c r="AR947" s="21"/>
      <c r="AS947" s="21"/>
      <c r="AT947" s="21"/>
      <c r="AU947" s="21"/>
      <c r="AV947" s="21"/>
      <c r="AW947" s="21"/>
      <c r="AX947" s="21"/>
      <c r="AY947" s="21"/>
      <c r="AZ947" s="21"/>
      <c r="BA947" s="21"/>
      <c r="BB947" s="21"/>
      <c r="BC947" s="21"/>
      <c r="BD947" s="21"/>
      <c r="BE947" s="21"/>
      <c r="BF947" s="21"/>
      <c r="BG947" s="21"/>
      <c r="BH947" s="21"/>
      <c r="BI947" s="21"/>
    </row>
    <row r="948" spans="1:61" s="33" customFormat="1" ht="14.25" customHeight="1">
      <c r="A948" s="198"/>
      <c r="B948" s="631"/>
      <c r="C948" s="599"/>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1"/>
      <c r="AG948" s="624"/>
      <c r="AH948" s="625"/>
      <c r="AI948" s="626"/>
      <c r="AJ948" s="198"/>
      <c r="AK948" s="198"/>
      <c r="AL948" s="21"/>
      <c r="AM948" s="21"/>
      <c r="AN948" s="21"/>
      <c r="AO948" s="21"/>
      <c r="AP948" s="21"/>
      <c r="AQ948" s="21"/>
      <c r="AR948" s="21"/>
      <c r="AS948" s="21"/>
      <c r="AT948" s="21"/>
      <c r="AU948" s="21"/>
      <c r="AV948" s="21"/>
      <c r="AW948" s="21"/>
      <c r="AX948" s="21"/>
      <c r="AY948" s="21"/>
      <c r="AZ948" s="21"/>
      <c r="BA948" s="21"/>
      <c r="BB948" s="21"/>
      <c r="BC948" s="21"/>
      <c r="BD948" s="21"/>
      <c r="BE948" s="21"/>
      <c r="BF948" s="21"/>
      <c r="BG948" s="21"/>
      <c r="BH948" s="21"/>
      <c r="BI948" s="21"/>
    </row>
    <row r="949" spans="1:61" s="33" customFormat="1" ht="15" customHeight="1">
      <c r="A949" s="198"/>
      <c r="B949" s="631"/>
      <c r="C949" s="599"/>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1"/>
      <c r="AG949" s="624"/>
      <c r="AH949" s="625"/>
      <c r="AI949" s="626"/>
      <c r="AJ949" s="198"/>
      <c r="AK949" s="198"/>
      <c r="AL949" s="422"/>
      <c r="AM949" s="422"/>
      <c r="AN949" s="422"/>
      <c r="AO949" s="422"/>
      <c r="AP949" s="422"/>
      <c r="AQ949" s="422"/>
      <c r="AR949" s="422"/>
      <c r="AS949" s="422"/>
      <c r="AT949" s="422"/>
      <c r="AU949" s="422"/>
      <c r="AV949" s="422"/>
      <c r="AW949" s="422"/>
      <c r="AX949" s="422"/>
      <c r="AY949" s="422"/>
      <c r="AZ949" s="422"/>
      <c r="BA949" s="422"/>
      <c r="BB949" s="422"/>
      <c r="BC949" s="422"/>
      <c r="BD949" s="422"/>
      <c r="BE949" s="422"/>
      <c r="BF949" s="422"/>
      <c r="BG949" s="422"/>
      <c r="BH949" s="422"/>
      <c r="BI949" s="422"/>
    </row>
    <row r="950" spans="1:61" s="33" customFormat="1" ht="15" customHeight="1">
      <c r="A950" s="198"/>
      <c r="B950" s="620"/>
      <c r="C950" s="591"/>
      <c r="D950" s="592"/>
      <c r="E950" s="592"/>
      <c r="F950" s="592"/>
      <c r="G950" s="592"/>
      <c r="H950" s="592"/>
      <c r="I950" s="592"/>
      <c r="J950" s="592"/>
      <c r="K950" s="592"/>
      <c r="L950" s="592"/>
      <c r="M950" s="592"/>
      <c r="N950" s="592"/>
      <c r="O950" s="592"/>
      <c r="P950" s="592"/>
      <c r="Q950" s="592"/>
      <c r="R950" s="592"/>
      <c r="S950" s="592"/>
      <c r="T950" s="592"/>
      <c r="U950" s="592"/>
      <c r="V950" s="592"/>
      <c r="W950" s="592"/>
      <c r="X950" s="592"/>
      <c r="Y950" s="592"/>
      <c r="Z950" s="592"/>
      <c r="AA950" s="592"/>
      <c r="AB950" s="592"/>
      <c r="AC950" s="592"/>
      <c r="AD950" s="592"/>
      <c r="AE950" s="592"/>
      <c r="AF950" s="593"/>
      <c r="AG950" s="627"/>
      <c r="AH950" s="628"/>
      <c r="AI950" s="629"/>
      <c r="AJ950" s="198"/>
      <c r="AK950" s="198"/>
    </row>
    <row r="951" spans="1:61" s="21" customFormat="1" ht="15" customHeight="1">
      <c r="A951" s="172"/>
      <c r="B951" s="619" t="s">
        <v>148</v>
      </c>
      <c r="C951" s="588" t="s">
        <v>966</v>
      </c>
      <c r="D951" s="589"/>
      <c r="E951" s="589"/>
      <c r="F951" s="589"/>
      <c r="G951" s="589"/>
      <c r="H951" s="589"/>
      <c r="I951" s="589"/>
      <c r="J951" s="589"/>
      <c r="K951" s="589"/>
      <c r="L951" s="589"/>
      <c r="M951" s="589"/>
      <c r="N951" s="589"/>
      <c r="O951" s="589"/>
      <c r="P951" s="589"/>
      <c r="Q951" s="589"/>
      <c r="R951" s="589"/>
      <c r="S951" s="589"/>
      <c r="T951" s="589"/>
      <c r="U951" s="589"/>
      <c r="V951" s="589"/>
      <c r="W951" s="589"/>
      <c r="X951" s="589"/>
      <c r="Y951" s="589"/>
      <c r="Z951" s="589"/>
      <c r="AA951" s="589"/>
      <c r="AB951" s="589"/>
      <c r="AC951" s="589"/>
      <c r="AD951" s="589"/>
      <c r="AE951" s="589"/>
      <c r="AF951" s="590"/>
      <c r="AG951" s="621"/>
      <c r="AH951" s="622"/>
      <c r="AI951" s="623"/>
      <c r="AJ951" s="172"/>
      <c r="AK951" s="172"/>
      <c r="AL951" s="33"/>
      <c r="AM951" s="33"/>
      <c r="AN951" s="33"/>
      <c r="AO951" s="33"/>
      <c r="AP951" s="33"/>
      <c r="AQ951" s="33"/>
      <c r="AR951" s="33"/>
      <c r="AS951" s="33"/>
      <c r="AT951" s="33"/>
      <c r="AU951" s="33"/>
      <c r="AV951" s="33"/>
      <c r="AW951" s="33"/>
      <c r="AX951" s="33"/>
      <c r="AY951" s="33"/>
      <c r="AZ951" s="33"/>
      <c r="BA951" s="33"/>
      <c r="BB951" s="33"/>
      <c r="BC951" s="33"/>
      <c r="BD951" s="33"/>
      <c r="BE951" s="33"/>
      <c r="BF951" s="33"/>
      <c r="BG951" s="33"/>
      <c r="BH951" s="33"/>
      <c r="BI951" s="33"/>
    </row>
    <row r="952" spans="1:61" s="21" customFormat="1" ht="15" customHeight="1">
      <c r="A952" s="172"/>
      <c r="B952" s="631"/>
      <c r="C952" s="599"/>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1"/>
      <c r="AG952" s="624"/>
      <c r="AH952" s="625"/>
      <c r="AI952" s="626"/>
      <c r="AJ952" s="172"/>
      <c r="AK952" s="172"/>
      <c r="AL952" s="33"/>
      <c r="AM952" s="33"/>
      <c r="AN952" s="33"/>
      <c r="AO952" s="33"/>
      <c r="AP952" s="33"/>
      <c r="AQ952" s="33"/>
      <c r="AR952" s="33"/>
      <c r="AS952" s="33"/>
      <c r="AT952" s="33"/>
      <c r="AU952" s="33"/>
      <c r="AV952" s="33"/>
      <c r="AW952" s="33"/>
      <c r="AX952" s="33"/>
      <c r="AY952" s="33"/>
      <c r="AZ952" s="33"/>
      <c r="BA952" s="33"/>
      <c r="BB952" s="33"/>
      <c r="BC952" s="33"/>
      <c r="BD952" s="33"/>
      <c r="BE952" s="33"/>
      <c r="BF952" s="33"/>
      <c r="BG952" s="33"/>
      <c r="BH952" s="33"/>
      <c r="BI952" s="33"/>
    </row>
    <row r="953" spans="1:61" s="21" customFormat="1" ht="15" customHeight="1">
      <c r="A953" s="172"/>
      <c r="B953" s="631"/>
      <c r="C953" s="591"/>
      <c r="D953" s="592"/>
      <c r="E953" s="592"/>
      <c r="F953" s="592"/>
      <c r="G953" s="592"/>
      <c r="H953" s="592"/>
      <c r="I953" s="592"/>
      <c r="J953" s="592"/>
      <c r="K953" s="592"/>
      <c r="L953" s="592"/>
      <c r="M953" s="592"/>
      <c r="N953" s="592"/>
      <c r="O953" s="592"/>
      <c r="P953" s="592"/>
      <c r="Q953" s="592"/>
      <c r="R953" s="592"/>
      <c r="S953" s="592"/>
      <c r="T953" s="592"/>
      <c r="U953" s="592"/>
      <c r="V953" s="592"/>
      <c r="W953" s="592"/>
      <c r="X953" s="592"/>
      <c r="Y953" s="592"/>
      <c r="Z953" s="592"/>
      <c r="AA953" s="592"/>
      <c r="AB953" s="592"/>
      <c r="AC953" s="592"/>
      <c r="AD953" s="592"/>
      <c r="AE953" s="592"/>
      <c r="AF953" s="593"/>
      <c r="AG953" s="624"/>
      <c r="AH953" s="625"/>
      <c r="AI953" s="626"/>
      <c r="AJ953" s="172"/>
      <c r="AK953" s="172"/>
      <c r="AL953" s="33"/>
      <c r="AM953" s="33"/>
      <c r="AN953" s="33"/>
      <c r="AO953" s="33"/>
      <c r="AP953" s="33"/>
      <c r="AQ953" s="33"/>
      <c r="AR953" s="33"/>
      <c r="AS953" s="33"/>
      <c r="AT953" s="33"/>
      <c r="AU953" s="33"/>
      <c r="AV953" s="33"/>
      <c r="AW953" s="33"/>
      <c r="AX953" s="33"/>
      <c r="AY953" s="33"/>
      <c r="AZ953" s="33"/>
      <c r="BA953" s="33"/>
      <c r="BB953" s="33"/>
      <c r="BC953" s="33"/>
      <c r="BD953" s="33"/>
      <c r="BE953" s="33"/>
      <c r="BF953" s="33"/>
      <c r="BG953" s="33"/>
      <c r="BH953" s="33"/>
      <c r="BI953" s="33"/>
    </row>
    <row r="954" spans="1:61" s="33" customFormat="1" ht="18.75" customHeight="1">
      <c r="A954" s="198"/>
      <c r="B954" s="619" t="s">
        <v>485</v>
      </c>
      <c r="C954" s="588" t="s">
        <v>848</v>
      </c>
      <c r="D954" s="589"/>
      <c r="E954" s="589"/>
      <c r="F954" s="589"/>
      <c r="G954" s="589"/>
      <c r="H954" s="589"/>
      <c r="I954" s="589"/>
      <c r="J954" s="589"/>
      <c r="K954" s="589"/>
      <c r="L954" s="589"/>
      <c r="M954" s="589"/>
      <c r="N954" s="589"/>
      <c r="O954" s="589"/>
      <c r="P954" s="589"/>
      <c r="Q954" s="589"/>
      <c r="R954" s="589"/>
      <c r="S954" s="589"/>
      <c r="T954" s="589"/>
      <c r="U954" s="589"/>
      <c r="V954" s="589"/>
      <c r="W954" s="589"/>
      <c r="X954" s="589"/>
      <c r="Y954" s="589"/>
      <c r="Z954" s="589"/>
      <c r="AA954" s="589"/>
      <c r="AB954" s="589"/>
      <c r="AC954" s="589"/>
      <c r="AD954" s="589"/>
      <c r="AE954" s="589"/>
      <c r="AF954" s="590"/>
      <c r="AG954" s="621"/>
      <c r="AH954" s="622"/>
      <c r="AI954" s="623"/>
      <c r="AJ954" s="198"/>
      <c r="AK954" s="198"/>
    </row>
    <row r="955" spans="1:61" s="33" customFormat="1" ht="18" customHeight="1">
      <c r="A955" s="198"/>
      <c r="B955" s="631"/>
      <c r="C955" s="599"/>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1"/>
      <c r="AG955" s="624"/>
      <c r="AH955" s="625"/>
      <c r="AI955" s="626"/>
      <c r="AJ955" s="198"/>
      <c r="AK955" s="198"/>
    </row>
    <row r="956" spans="1:61" s="33" customFormat="1" ht="18" customHeight="1">
      <c r="A956" s="198"/>
      <c r="B956" s="620"/>
      <c r="C956" s="591"/>
      <c r="D956" s="592"/>
      <c r="E956" s="592"/>
      <c r="F956" s="592"/>
      <c r="G956" s="592"/>
      <c r="H956" s="592"/>
      <c r="I956" s="592"/>
      <c r="J956" s="592"/>
      <c r="K956" s="592"/>
      <c r="L956" s="592"/>
      <c r="M956" s="592"/>
      <c r="N956" s="592"/>
      <c r="O956" s="592"/>
      <c r="P956" s="592"/>
      <c r="Q956" s="592"/>
      <c r="R956" s="592"/>
      <c r="S956" s="592"/>
      <c r="T956" s="592"/>
      <c r="U956" s="592"/>
      <c r="V956" s="592"/>
      <c r="W956" s="592"/>
      <c r="X956" s="592"/>
      <c r="Y956" s="592"/>
      <c r="Z956" s="592"/>
      <c r="AA956" s="592"/>
      <c r="AB956" s="592"/>
      <c r="AC956" s="592"/>
      <c r="AD956" s="592"/>
      <c r="AE956" s="592"/>
      <c r="AF956" s="593"/>
      <c r="AG956" s="627"/>
      <c r="AH956" s="628"/>
      <c r="AI956" s="629"/>
      <c r="AJ956" s="198"/>
      <c r="AK956" s="198"/>
    </row>
    <row r="957" spans="1:61" s="21" customFormat="1" ht="17.100000000000001" customHeight="1">
      <c r="A957" s="172"/>
      <c r="B957" s="77"/>
      <c r="C957" s="79"/>
      <c r="D957" s="79"/>
      <c r="E957" s="79"/>
      <c r="F957" s="79"/>
      <c r="G957" s="79"/>
      <c r="H957" s="79"/>
      <c r="I957" s="79"/>
      <c r="J957" s="79"/>
      <c r="K957" s="79"/>
      <c r="L957" s="79"/>
      <c r="M957" s="79"/>
      <c r="N957" s="79"/>
      <c r="O957" s="79"/>
      <c r="P957" s="79"/>
      <c r="Q957" s="79"/>
      <c r="R957" s="79"/>
      <c r="S957" s="79"/>
      <c r="T957" s="79"/>
      <c r="U957" s="79"/>
      <c r="V957" s="79"/>
      <c r="W957" s="79"/>
      <c r="X957" s="79"/>
      <c r="Y957" s="79"/>
      <c r="Z957" s="79"/>
      <c r="AA957" s="79"/>
      <c r="AB957" s="79"/>
      <c r="AC957" s="79"/>
      <c r="AD957" s="79"/>
      <c r="AE957" s="79"/>
      <c r="AF957" s="79"/>
      <c r="AG957" s="164"/>
      <c r="AH957" s="164"/>
      <c r="AI957" s="164"/>
      <c r="AJ957" s="172"/>
      <c r="AK957" s="172"/>
      <c r="AL957" s="33"/>
      <c r="AM957" s="33"/>
      <c r="AN957" s="33"/>
      <c r="AO957" s="33"/>
      <c r="AP957" s="33"/>
      <c r="AQ957" s="33"/>
      <c r="AR957" s="33"/>
      <c r="AS957" s="33"/>
      <c r="AT957" s="33"/>
      <c r="AU957" s="33"/>
      <c r="AV957" s="33"/>
      <c r="AW957" s="33"/>
      <c r="AX957" s="33"/>
      <c r="AY957" s="33"/>
      <c r="AZ957" s="33"/>
      <c r="BA957" s="33"/>
      <c r="BB957" s="33"/>
      <c r="BC957" s="33"/>
      <c r="BD957" s="33"/>
      <c r="BE957" s="33"/>
      <c r="BF957" s="33"/>
      <c r="BG957" s="33"/>
      <c r="BH957" s="33"/>
      <c r="BI957" s="33"/>
    </row>
    <row r="958" spans="1:61" s="422" customFormat="1" ht="17.100000000000001" customHeight="1">
      <c r="A958" s="414"/>
      <c r="B958" s="414" t="s">
        <v>855</v>
      </c>
      <c r="C958" s="164"/>
      <c r="D958" s="164"/>
      <c r="E958" s="164"/>
      <c r="F958" s="164"/>
      <c r="G958" s="164"/>
      <c r="H958" s="164"/>
      <c r="I958" s="164"/>
      <c r="J958" s="164"/>
      <c r="K958" s="164"/>
      <c r="L958" s="421"/>
      <c r="M958" s="421"/>
      <c r="N958" s="421"/>
      <c r="O958" s="421"/>
      <c r="P958" s="421"/>
      <c r="Q958" s="421" t="s">
        <v>1409</v>
      </c>
      <c r="R958" s="421"/>
      <c r="S958" s="421"/>
      <c r="T958" s="421"/>
      <c r="U958" s="421"/>
      <c r="V958" s="421"/>
      <c r="W958" s="421"/>
      <c r="X958" s="421"/>
      <c r="Y958" s="421"/>
      <c r="Z958" s="421"/>
      <c r="AA958" s="421"/>
      <c r="AB958" s="421"/>
      <c r="AC958" s="421"/>
      <c r="AD958" s="421"/>
      <c r="AE958" s="421"/>
      <c r="AF958" s="421"/>
      <c r="AG958" s="163"/>
      <c r="AH958" s="163"/>
      <c r="AI958" s="163"/>
      <c r="AJ958" s="421"/>
      <c r="AK958" s="421"/>
      <c r="AL958" s="21"/>
      <c r="AM958" s="21"/>
      <c r="AN958" s="21"/>
      <c r="AO958" s="21"/>
      <c r="AP958" s="21"/>
      <c r="AQ958" s="21"/>
      <c r="AR958" s="21"/>
      <c r="AS958" s="21"/>
      <c r="AT958" s="21"/>
      <c r="AU958" s="21"/>
      <c r="AV958" s="21"/>
      <c r="AW958" s="21"/>
      <c r="AX958" s="21"/>
      <c r="AY958" s="21"/>
      <c r="AZ958" s="21"/>
      <c r="BA958" s="21"/>
      <c r="BB958" s="21"/>
      <c r="BC958" s="21"/>
      <c r="BD958" s="21"/>
      <c r="BE958" s="21"/>
      <c r="BF958" s="21"/>
      <c r="BG958" s="21"/>
      <c r="BH958" s="21"/>
      <c r="BI958" s="21"/>
    </row>
    <row r="959" spans="1:61" s="33" customFormat="1" ht="37.5" customHeight="1">
      <c r="A959" s="198"/>
      <c r="B959" s="401" t="s">
        <v>93</v>
      </c>
      <c r="C959" s="607" t="s">
        <v>1406</v>
      </c>
      <c r="D959" s="608"/>
      <c r="E959" s="608"/>
      <c r="F959" s="608"/>
      <c r="G959" s="608"/>
      <c r="H959" s="608"/>
      <c r="I959" s="608"/>
      <c r="J959" s="608"/>
      <c r="K959" s="608"/>
      <c r="L959" s="608"/>
      <c r="M959" s="608"/>
      <c r="N959" s="608"/>
      <c r="O959" s="608"/>
      <c r="P959" s="608"/>
      <c r="Q959" s="608"/>
      <c r="R959" s="608"/>
      <c r="S959" s="608"/>
      <c r="T959" s="608"/>
      <c r="U959" s="608"/>
      <c r="V959" s="608"/>
      <c r="W959" s="608"/>
      <c r="X959" s="608"/>
      <c r="Y959" s="608"/>
      <c r="Z959" s="608"/>
      <c r="AA959" s="608"/>
      <c r="AB959" s="608"/>
      <c r="AC959" s="608"/>
      <c r="AD959" s="608"/>
      <c r="AE959" s="608"/>
      <c r="AF959" s="609"/>
      <c r="AG959" s="621"/>
      <c r="AH959" s="622"/>
      <c r="AI959" s="623"/>
      <c r="AJ959" s="198"/>
      <c r="AK959" s="198"/>
      <c r="AL959" s="21"/>
      <c r="AM959" s="21"/>
      <c r="AN959" s="21"/>
      <c r="AO959" s="21"/>
      <c r="AP959" s="21"/>
      <c r="AQ959" s="21"/>
      <c r="AR959" s="21"/>
      <c r="AS959" s="21"/>
      <c r="AT959" s="21"/>
      <c r="AU959" s="21"/>
      <c r="AV959" s="21"/>
      <c r="AW959" s="21"/>
      <c r="AX959" s="21"/>
      <c r="AY959" s="21"/>
      <c r="AZ959" s="21"/>
      <c r="BA959" s="21"/>
      <c r="BB959" s="21"/>
      <c r="BC959" s="21"/>
      <c r="BD959" s="21"/>
      <c r="BE959" s="21"/>
      <c r="BF959" s="21"/>
      <c r="BG959" s="21"/>
      <c r="BH959" s="21"/>
      <c r="BI959" s="21"/>
    </row>
    <row r="960" spans="1:61" s="21" customFormat="1" ht="17.100000000000001" customHeight="1">
      <c r="A960" s="172"/>
      <c r="B960" s="619" t="s">
        <v>71</v>
      </c>
      <c r="C960" s="588" t="s">
        <v>409</v>
      </c>
      <c r="D960" s="589"/>
      <c r="E960" s="589"/>
      <c r="F960" s="589"/>
      <c r="G960" s="589"/>
      <c r="H960" s="589"/>
      <c r="I960" s="589"/>
      <c r="J960" s="589"/>
      <c r="K960" s="589"/>
      <c r="L960" s="589"/>
      <c r="M960" s="589"/>
      <c r="N960" s="589"/>
      <c r="O960" s="589"/>
      <c r="P960" s="589"/>
      <c r="Q960" s="589"/>
      <c r="R960" s="589"/>
      <c r="S960" s="589"/>
      <c r="T960" s="589"/>
      <c r="U960" s="589"/>
      <c r="V960" s="589"/>
      <c r="W960" s="589"/>
      <c r="X960" s="589"/>
      <c r="Y960" s="589"/>
      <c r="Z960" s="589"/>
      <c r="AA960" s="589"/>
      <c r="AB960" s="589"/>
      <c r="AC960" s="589"/>
      <c r="AD960" s="589"/>
      <c r="AE960" s="589"/>
      <c r="AF960" s="590"/>
      <c r="AG960" s="621"/>
      <c r="AH960" s="622"/>
      <c r="AI960" s="623"/>
      <c r="AJ960" s="172"/>
      <c r="AK960" s="172"/>
    </row>
    <row r="961" spans="1:61" s="21" customFormat="1" ht="17.100000000000001" customHeight="1">
      <c r="A961" s="172"/>
      <c r="B961" s="631"/>
      <c r="C961" s="599"/>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1"/>
      <c r="AG961" s="624"/>
      <c r="AH961" s="625"/>
      <c r="AI961" s="626"/>
      <c r="AJ961" s="172"/>
      <c r="AK961" s="172"/>
      <c r="AL961" s="33"/>
      <c r="AM961" s="33"/>
      <c r="AN961" s="33"/>
      <c r="AO961" s="33"/>
      <c r="AP961" s="33"/>
      <c r="AQ961" s="33"/>
      <c r="AR961" s="33"/>
      <c r="AS961" s="33"/>
      <c r="AT961" s="33"/>
      <c r="AU961" s="33"/>
      <c r="AV961" s="33"/>
      <c r="AW961" s="33"/>
      <c r="AX961" s="33"/>
      <c r="AY961" s="33"/>
      <c r="AZ961" s="33"/>
      <c r="BA961" s="33"/>
      <c r="BB961" s="33"/>
      <c r="BC961" s="33"/>
      <c r="BD961" s="33"/>
      <c r="BE961" s="33"/>
      <c r="BF961" s="33"/>
      <c r="BG961" s="33"/>
      <c r="BH961" s="33"/>
      <c r="BI961" s="33"/>
    </row>
    <row r="962" spans="1:61" s="21" customFormat="1" ht="17.100000000000001" customHeight="1">
      <c r="A962" s="172"/>
      <c r="B962" s="631"/>
      <c r="C962" s="591"/>
      <c r="D962" s="592"/>
      <c r="E962" s="592"/>
      <c r="F962" s="592"/>
      <c r="G962" s="592"/>
      <c r="H962" s="592"/>
      <c r="I962" s="592"/>
      <c r="J962" s="592"/>
      <c r="K962" s="592"/>
      <c r="L962" s="592"/>
      <c r="M962" s="592"/>
      <c r="N962" s="592"/>
      <c r="O962" s="592"/>
      <c r="P962" s="592"/>
      <c r="Q962" s="592"/>
      <c r="R962" s="592"/>
      <c r="S962" s="592"/>
      <c r="T962" s="592"/>
      <c r="U962" s="592"/>
      <c r="V962" s="592"/>
      <c r="W962" s="592"/>
      <c r="X962" s="592"/>
      <c r="Y962" s="592"/>
      <c r="Z962" s="592"/>
      <c r="AA962" s="592"/>
      <c r="AB962" s="592"/>
      <c r="AC962" s="592"/>
      <c r="AD962" s="592"/>
      <c r="AE962" s="592"/>
      <c r="AF962" s="593"/>
      <c r="AG962" s="624"/>
      <c r="AH962" s="625"/>
      <c r="AI962" s="626"/>
      <c r="AJ962" s="172"/>
      <c r="AK962" s="172"/>
      <c r="AL962" s="33"/>
      <c r="AM962" s="33"/>
      <c r="AN962" s="33"/>
      <c r="AO962" s="33"/>
      <c r="AP962" s="33"/>
      <c r="AQ962" s="33"/>
      <c r="AR962" s="33"/>
      <c r="AS962" s="33"/>
      <c r="AT962" s="33"/>
      <c r="AU962" s="33"/>
      <c r="AV962" s="33"/>
      <c r="AW962" s="33"/>
      <c r="AX962" s="33"/>
      <c r="AY962" s="33"/>
      <c r="AZ962" s="33"/>
      <c r="BA962" s="33"/>
      <c r="BB962" s="33"/>
      <c r="BC962" s="33"/>
      <c r="BD962" s="33"/>
      <c r="BE962" s="33"/>
      <c r="BF962" s="33"/>
      <c r="BG962" s="33"/>
      <c r="BH962" s="33"/>
      <c r="BI962" s="33"/>
    </row>
    <row r="963" spans="1:61" s="21" customFormat="1" ht="45" customHeight="1">
      <c r="A963" s="172"/>
      <c r="B963" s="424" t="s">
        <v>74</v>
      </c>
      <c r="C963" s="607" t="s">
        <v>1497</v>
      </c>
      <c r="D963" s="608"/>
      <c r="E963" s="608"/>
      <c r="F963" s="608"/>
      <c r="G963" s="608"/>
      <c r="H963" s="608"/>
      <c r="I963" s="608"/>
      <c r="J963" s="608"/>
      <c r="K963" s="608"/>
      <c r="L963" s="608"/>
      <c r="M963" s="608"/>
      <c r="N963" s="608"/>
      <c r="O963" s="608"/>
      <c r="P963" s="608"/>
      <c r="Q963" s="608"/>
      <c r="R963" s="608"/>
      <c r="S963" s="608"/>
      <c r="T963" s="608"/>
      <c r="U963" s="608"/>
      <c r="V963" s="608"/>
      <c r="W963" s="608"/>
      <c r="X963" s="608"/>
      <c r="Y963" s="608"/>
      <c r="Z963" s="608"/>
      <c r="AA963" s="608"/>
      <c r="AB963" s="608"/>
      <c r="AC963" s="608"/>
      <c r="AD963" s="608"/>
      <c r="AE963" s="608"/>
      <c r="AF963" s="609"/>
      <c r="AG963" s="604"/>
      <c r="AH963" s="605"/>
      <c r="AI963" s="606"/>
      <c r="AJ963" s="172"/>
      <c r="AK963" s="172"/>
      <c r="AL963" s="33"/>
      <c r="AM963" s="33"/>
      <c r="AN963" s="33"/>
      <c r="AO963" s="33"/>
      <c r="AP963" s="33"/>
      <c r="AQ963" s="33"/>
      <c r="AR963" s="33"/>
      <c r="AS963" s="33"/>
      <c r="AT963" s="33"/>
      <c r="AU963" s="33"/>
      <c r="AV963" s="33"/>
      <c r="AW963" s="33"/>
      <c r="AX963" s="33"/>
      <c r="AY963" s="33"/>
      <c r="AZ963" s="33"/>
      <c r="BA963" s="33"/>
      <c r="BB963" s="33"/>
      <c r="BC963" s="33"/>
      <c r="BD963" s="33"/>
      <c r="BE963" s="33"/>
      <c r="BF963" s="33"/>
      <c r="BG963" s="33"/>
      <c r="BH963" s="33"/>
      <c r="BI963" s="33"/>
    </row>
    <row r="964" spans="1:61" s="21" customFormat="1" ht="17.100000000000001" customHeight="1">
      <c r="A964" s="172"/>
      <c r="B964" s="619" t="s">
        <v>1410</v>
      </c>
      <c r="C964" s="588" t="s">
        <v>1498</v>
      </c>
      <c r="D964" s="589"/>
      <c r="E964" s="589"/>
      <c r="F964" s="589"/>
      <c r="G964" s="589"/>
      <c r="H964" s="589"/>
      <c r="I964" s="589"/>
      <c r="J964" s="589"/>
      <c r="K964" s="589"/>
      <c r="L964" s="589"/>
      <c r="M964" s="589"/>
      <c r="N964" s="589"/>
      <c r="O964" s="589"/>
      <c r="P964" s="589"/>
      <c r="Q964" s="589"/>
      <c r="R964" s="589"/>
      <c r="S964" s="589"/>
      <c r="T964" s="589"/>
      <c r="U964" s="589"/>
      <c r="V964" s="589"/>
      <c r="W964" s="589"/>
      <c r="X964" s="589"/>
      <c r="Y964" s="589"/>
      <c r="Z964" s="589"/>
      <c r="AA964" s="589"/>
      <c r="AB964" s="589"/>
      <c r="AC964" s="589"/>
      <c r="AD964" s="589"/>
      <c r="AE964" s="589"/>
      <c r="AF964" s="590"/>
      <c r="AG964" s="621"/>
      <c r="AH964" s="622"/>
      <c r="AI964" s="623"/>
      <c r="AJ964" s="172"/>
      <c r="AK964" s="172"/>
    </row>
    <row r="965" spans="1:61" s="21" customFormat="1" ht="17.100000000000001" customHeight="1">
      <c r="A965" s="172"/>
      <c r="B965" s="631"/>
      <c r="C965" s="599"/>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1"/>
      <c r="AG965" s="624"/>
      <c r="AH965" s="625"/>
      <c r="AI965" s="626"/>
      <c r="AJ965" s="172"/>
      <c r="AK965" s="172"/>
      <c r="AL965" s="33"/>
      <c r="AM965" s="33"/>
      <c r="AN965" s="33"/>
      <c r="AO965" s="33"/>
      <c r="AP965" s="33"/>
      <c r="AQ965" s="33"/>
      <c r="AR965" s="33"/>
      <c r="AS965" s="33"/>
      <c r="AT965" s="33"/>
      <c r="AU965" s="33"/>
      <c r="AV965" s="33"/>
      <c r="AW965" s="33"/>
      <c r="AX965" s="33"/>
      <c r="AY965" s="33"/>
      <c r="AZ965" s="33"/>
      <c r="BA965" s="33"/>
      <c r="BB965" s="33"/>
      <c r="BC965" s="33"/>
      <c r="BD965" s="33"/>
      <c r="BE965" s="33"/>
      <c r="BF965" s="33"/>
      <c r="BG965" s="33"/>
      <c r="BH965" s="33"/>
      <c r="BI965" s="33"/>
    </row>
    <row r="966" spans="1:61" s="21" customFormat="1" ht="143.25" customHeight="1">
      <c r="A966" s="172"/>
      <c r="B966" s="620"/>
      <c r="C966" s="591"/>
      <c r="D966" s="592"/>
      <c r="E966" s="592"/>
      <c r="F966" s="592"/>
      <c r="G966" s="592"/>
      <c r="H966" s="592"/>
      <c r="I966" s="592"/>
      <c r="J966" s="592"/>
      <c r="K966" s="592"/>
      <c r="L966" s="592"/>
      <c r="M966" s="592"/>
      <c r="N966" s="592"/>
      <c r="O966" s="592"/>
      <c r="P966" s="592"/>
      <c r="Q966" s="592"/>
      <c r="R966" s="592"/>
      <c r="S966" s="592"/>
      <c r="T966" s="592"/>
      <c r="U966" s="592"/>
      <c r="V966" s="592"/>
      <c r="W966" s="592"/>
      <c r="X966" s="592"/>
      <c r="Y966" s="592"/>
      <c r="Z966" s="592"/>
      <c r="AA966" s="592"/>
      <c r="AB966" s="592"/>
      <c r="AC966" s="592"/>
      <c r="AD966" s="592"/>
      <c r="AE966" s="592"/>
      <c r="AF966" s="593"/>
      <c r="AG966" s="627"/>
      <c r="AH966" s="628"/>
      <c r="AI966" s="629"/>
      <c r="AJ966" s="172"/>
      <c r="AK966" s="172"/>
      <c r="AL966" s="33"/>
      <c r="AM966" s="33"/>
      <c r="AN966" s="33"/>
      <c r="AO966" s="33"/>
      <c r="AP966" s="33"/>
      <c r="AQ966" s="33"/>
      <c r="AR966" s="33"/>
      <c r="AS966" s="33"/>
      <c r="AT966" s="33"/>
      <c r="AU966" s="33"/>
      <c r="AV966" s="33"/>
      <c r="AW966" s="33"/>
      <c r="AX966" s="33"/>
      <c r="AY966" s="33"/>
      <c r="AZ966" s="33"/>
      <c r="BA966" s="33"/>
      <c r="BB966" s="33"/>
      <c r="BC966" s="33"/>
      <c r="BD966" s="33"/>
      <c r="BE966" s="33"/>
      <c r="BF966" s="33"/>
      <c r="BG966" s="33"/>
      <c r="BH966" s="33"/>
      <c r="BI966" s="33"/>
    </row>
    <row r="967" spans="1:61" s="21" customFormat="1" ht="16.5" customHeight="1">
      <c r="A967" s="172"/>
      <c r="B967" s="77"/>
      <c r="C967" s="186"/>
      <c r="D967" s="186"/>
      <c r="E967" s="186"/>
      <c r="F967" s="186"/>
      <c r="G967" s="186"/>
      <c r="H967" s="186"/>
      <c r="I967" s="186"/>
      <c r="J967" s="186"/>
      <c r="K967" s="186"/>
      <c r="L967" s="186"/>
      <c r="M967" s="186"/>
      <c r="N967" s="186"/>
      <c r="O967" s="186"/>
      <c r="P967" s="186"/>
      <c r="Q967" s="186"/>
      <c r="R967" s="186"/>
      <c r="S967" s="186"/>
      <c r="T967" s="186"/>
      <c r="U967" s="186"/>
      <c r="V967" s="186"/>
      <c r="W967" s="186"/>
      <c r="X967" s="186"/>
      <c r="Y967" s="186"/>
      <c r="Z967" s="186"/>
      <c r="AA967" s="186"/>
      <c r="AB967" s="186"/>
      <c r="AC967" s="186"/>
      <c r="AD967" s="186"/>
      <c r="AE967" s="186"/>
      <c r="AF967" s="186"/>
      <c r="AG967" s="164"/>
      <c r="AH967" s="164"/>
      <c r="AI967" s="164"/>
      <c r="AJ967" s="172"/>
      <c r="AK967" s="172"/>
      <c r="AL967" s="33"/>
      <c r="AM967" s="33"/>
      <c r="AN967" s="33"/>
      <c r="AO967" s="33"/>
      <c r="AP967" s="33"/>
      <c r="AQ967" s="33"/>
      <c r="AR967" s="33"/>
      <c r="AS967" s="33"/>
      <c r="AT967" s="33"/>
      <c r="AU967" s="33"/>
      <c r="AV967" s="33"/>
      <c r="AW967" s="33"/>
      <c r="AX967" s="33"/>
      <c r="AY967" s="33"/>
      <c r="AZ967" s="33"/>
      <c r="BA967" s="33"/>
      <c r="BB967" s="33"/>
      <c r="BC967" s="33"/>
      <c r="BD967" s="33"/>
      <c r="BE967" s="33"/>
      <c r="BF967" s="33"/>
      <c r="BG967" s="33"/>
      <c r="BH967" s="33"/>
      <c r="BI967" s="33"/>
    </row>
    <row r="968" spans="1:61" s="21" customFormat="1" ht="16.5" customHeight="1">
      <c r="A968" s="172"/>
      <c r="B968" s="745" t="s">
        <v>1411</v>
      </c>
      <c r="C968" s="745"/>
      <c r="D968" s="745"/>
      <c r="E968" s="745"/>
      <c r="F968" s="745"/>
      <c r="G968" s="745"/>
      <c r="H968" s="745"/>
      <c r="I968" s="745"/>
      <c r="J968" s="745"/>
      <c r="K968" s="745"/>
      <c r="L968" s="745"/>
      <c r="M968" s="745"/>
      <c r="N968" s="745"/>
      <c r="O968" s="745"/>
      <c r="P968" s="745"/>
      <c r="Q968" s="745"/>
      <c r="R968" s="745"/>
      <c r="S968" s="745"/>
      <c r="T968" s="745"/>
      <c r="U968" s="745"/>
      <c r="V968" s="745"/>
      <c r="W968" s="745"/>
      <c r="X968" s="745"/>
      <c r="Y968" s="421" t="s">
        <v>604</v>
      </c>
      <c r="Z968" s="172"/>
      <c r="AA968" s="186"/>
      <c r="AB968" s="186"/>
      <c r="AC968" s="186"/>
      <c r="AD968" s="186"/>
      <c r="AE968" s="186"/>
      <c r="AF968" s="186"/>
      <c r="AG968" s="164"/>
      <c r="AH968" s="164"/>
      <c r="AI968" s="164"/>
      <c r="AJ968" s="172"/>
      <c r="AK968" s="172"/>
      <c r="AL968" s="33"/>
      <c r="AM968" s="33"/>
      <c r="AN968" s="33"/>
      <c r="AO968" s="33"/>
      <c r="AP968" s="33"/>
      <c r="AQ968" s="33"/>
      <c r="AR968" s="33"/>
      <c r="AS968" s="33"/>
      <c r="AT968" s="33"/>
      <c r="AU968" s="33"/>
      <c r="AV968" s="33"/>
      <c r="AW968" s="33"/>
      <c r="AX968" s="33"/>
      <c r="AY968" s="33"/>
      <c r="AZ968" s="33"/>
      <c r="BA968" s="33"/>
      <c r="BB968" s="33"/>
      <c r="BC968" s="33"/>
      <c r="BD968" s="33"/>
      <c r="BE968" s="33"/>
      <c r="BF968" s="33"/>
      <c r="BG968" s="33"/>
      <c r="BH968" s="33"/>
      <c r="BI968" s="33"/>
    </row>
    <row r="969" spans="1:61" s="21" customFormat="1" ht="102" customHeight="1">
      <c r="A969" s="172"/>
      <c r="B969" s="424" t="s">
        <v>79</v>
      </c>
      <c r="C969" s="607" t="s">
        <v>1412</v>
      </c>
      <c r="D969" s="608"/>
      <c r="E969" s="608"/>
      <c r="F969" s="608"/>
      <c r="G969" s="608"/>
      <c r="H969" s="608"/>
      <c r="I969" s="608"/>
      <c r="J969" s="608"/>
      <c r="K969" s="608"/>
      <c r="L969" s="608"/>
      <c r="M969" s="608"/>
      <c r="N969" s="608"/>
      <c r="O969" s="608"/>
      <c r="P969" s="608"/>
      <c r="Q969" s="608"/>
      <c r="R969" s="608"/>
      <c r="S969" s="608"/>
      <c r="T969" s="608"/>
      <c r="U969" s="608"/>
      <c r="V969" s="608"/>
      <c r="W969" s="608"/>
      <c r="X969" s="608"/>
      <c r="Y969" s="608"/>
      <c r="Z969" s="608"/>
      <c r="AA969" s="608"/>
      <c r="AB969" s="608"/>
      <c r="AC969" s="608"/>
      <c r="AD969" s="608"/>
      <c r="AE969" s="608"/>
      <c r="AF969" s="609"/>
      <c r="AG969" s="604"/>
      <c r="AH969" s="605"/>
      <c r="AI969" s="606"/>
      <c r="AJ969" s="172"/>
      <c r="AK969" s="172"/>
      <c r="AL969" s="33"/>
      <c r="AM969" s="33"/>
      <c r="AN969" s="33"/>
      <c r="AO969" s="33"/>
      <c r="AP969" s="33"/>
      <c r="AQ969" s="33"/>
      <c r="AR969" s="33"/>
      <c r="AS969" s="33"/>
      <c r="AT969" s="33"/>
      <c r="AU969" s="33"/>
      <c r="AV969" s="33"/>
      <c r="AW969" s="33"/>
      <c r="AX969" s="33"/>
      <c r="AY969" s="33"/>
      <c r="AZ969" s="33"/>
      <c r="BA969" s="33"/>
      <c r="BB969" s="33"/>
      <c r="BC969" s="33"/>
      <c r="BD969" s="33"/>
      <c r="BE969" s="33"/>
      <c r="BF969" s="33"/>
      <c r="BG969" s="33"/>
      <c r="BH969" s="33"/>
      <c r="BI969" s="33"/>
    </row>
    <row r="970" spans="1:61" s="21" customFormat="1" ht="37.5" customHeight="1">
      <c r="A970" s="172"/>
      <c r="B970" s="424" t="s">
        <v>1413</v>
      </c>
      <c r="C970" s="607" t="s">
        <v>1556</v>
      </c>
      <c r="D970" s="608"/>
      <c r="E970" s="608"/>
      <c r="F970" s="608"/>
      <c r="G970" s="608"/>
      <c r="H970" s="608"/>
      <c r="I970" s="608"/>
      <c r="J970" s="608"/>
      <c r="K970" s="608"/>
      <c r="L970" s="608"/>
      <c r="M970" s="608"/>
      <c r="N970" s="608"/>
      <c r="O970" s="608"/>
      <c r="P970" s="608"/>
      <c r="Q970" s="608"/>
      <c r="R970" s="608"/>
      <c r="S970" s="608"/>
      <c r="T970" s="608"/>
      <c r="U970" s="608"/>
      <c r="V970" s="608"/>
      <c r="W970" s="608"/>
      <c r="X970" s="608"/>
      <c r="Y970" s="608"/>
      <c r="Z970" s="608"/>
      <c r="AA970" s="608"/>
      <c r="AB970" s="608"/>
      <c r="AC970" s="608"/>
      <c r="AD970" s="608"/>
      <c r="AE970" s="608"/>
      <c r="AF970" s="609"/>
      <c r="AG970" s="604"/>
      <c r="AH970" s="605"/>
      <c r="AI970" s="606"/>
      <c r="AJ970" s="172"/>
      <c r="AK970" s="172"/>
      <c r="AL970" s="33"/>
      <c r="AM970" s="33"/>
      <c r="AN970" s="33"/>
      <c r="AO970" s="33"/>
      <c r="AP970" s="33"/>
      <c r="AQ970" s="33"/>
      <c r="AR970" s="33"/>
      <c r="AS970" s="33"/>
      <c r="AT970" s="33"/>
      <c r="AU970" s="33"/>
      <c r="AV970" s="33"/>
      <c r="AW970" s="33"/>
      <c r="AX970" s="33"/>
      <c r="AY970" s="33"/>
      <c r="AZ970" s="33"/>
      <c r="BA970" s="33"/>
      <c r="BB970" s="33"/>
      <c r="BC970" s="33"/>
      <c r="BD970" s="33"/>
      <c r="BE970" s="33"/>
      <c r="BF970" s="33"/>
      <c r="BG970" s="33"/>
      <c r="BH970" s="33"/>
      <c r="BI970" s="33"/>
    </row>
    <row r="971" spans="1:61" s="21" customFormat="1" ht="12">
      <c r="A971" s="172"/>
      <c r="B971" s="436"/>
      <c r="C971" s="186"/>
      <c r="D971" s="186"/>
      <c r="E971" s="186"/>
      <c r="F971" s="186"/>
      <c r="G971" s="186"/>
      <c r="H971" s="186"/>
      <c r="I971" s="186"/>
      <c r="J971" s="186"/>
      <c r="K971" s="186"/>
      <c r="L971" s="186"/>
      <c r="M971" s="186"/>
      <c r="N971" s="186"/>
      <c r="O971" s="186"/>
      <c r="P971" s="186"/>
      <c r="Q971" s="186"/>
      <c r="R971" s="186"/>
      <c r="S971" s="186"/>
      <c r="T971" s="186"/>
      <c r="U971" s="186"/>
      <c r="V971" s="186"/>
      <c r="W971" s="186"/>
      <c r="X971" s="186"/>
      <c r="Y971" s="186"/>
      <c r="Z971" s="186"/>
      <c r="AA971" s="186"/>
      <c r="AB971" s="186"/>
      <c r="AC971" s="186"/>
      <c r="AD971" s="186"/>
      <c r="AE971" s="186"/>
      <c r="AF971" s="186"/>
      <c r="AG971" s="164"/>
      <c r="AH971" s="164"/>
      <c r="AI971" s="164"/>
      <c r="AJ971" s="172"/>
      <c r="AK971" s="172"/>
      <c r="AL971" s="33"/>
      <c r="AM971" s="33"/>
      <c r="AN971" s="33"/>
      <c r="AO971" s="33"/>
      <c r="AP971" s="33"/>
      <c r="AQ971" s="33"/>
      <c r="AR971" s="33"/>
      <c r="AS971" s="33"/>
      <c r="AT971" s="33"/>
      <c r="AU971" s="33"/>
      <c r="AV971" s="33"/>
      <c r="AW971" s="33"/>
      <c r="AX971" s="33"/>
      <c r="AY971" s="33"/>
      <c r="AZ971" s="33"/>
      <c r="BA971" s="33"/>
      <c r="BB971" s="33"/>
      <c r="BC971" s="33"/>
      <c r="BD971" s="33"/>
      <c r="BE971" s="33"/>
      <c r="BF971" s="33"/>
      <c r="BG971" s="33"/>
      <c r="BH971" s="33"/>
      <c r="BI971" s="33"/>
    </row>
    <row r="972" spans="1:61" s="21" customFormat="1" ht="16.5" customHeight="1">
      <c r="A972" s="172"/>
      <c r="B972" s="745" t="s">
        <v>1447</v>
      </c>
      <c r="C972" s="745"/>
      <c r="D972" s="745"/>
      <c r="E972" s="745"/>
      <c r="F972" s="745"/>
      <c r="G972" s="745"/>
      <c r="H972" s="745"/>
      <c r="I972" s="745"/>
      <c r="J972" s="745"/>
      <c r="K972" s="745"/>
      <c r="L972" s="745"/>
      <c r="M972" s="745"/>
      <c r="N972" s="745"/>
      <c r="O972" s="745"/>
      <c r="P972" s="745"/>
      <c r="Q972" s="745"/>
      <c r="R972" s="745"/>
      <c r="S972" s="745"/>
      <c r="T972" s="745"/>
      <c r="U972" s="745"/>
      <c r="V972" s="745"/>
      <c r="W972" s="745"/>
      <c r="X972" s="745"/>
      <c r="Y972" s="421" t="s">
        <v>604</v>
      </c>
      <c r="Z972" s="172"/>
      <c r="AA972" s="186"/>
      <c r="AB972" s="186"/>
      <c r="AC972" s="186"/>
      <c r="AD972" s="186"/>
      <c r="AE972" s="186"/>
      <c r="AF972" s="186"/>
      <c r="AG972" s="164"/>
      <c r="AH972" s="164"/>
      <c r="AI972" s="164"/>
      <c r="AJ972" s="172"/>
      <c r="AK972" s="172"/>
      <c r="AL972" s="33"/>
      <c r="AM972" s="33"/>
      <c r="AN972" s="33"/>
      <c r="AO972" s="33"/>
      <c r="AP972" s="33"/>
      <c r="AQ972" s="33"/>
      <c r="AR972" s="33"/>
      <c r="AS972" s="33"/>
      <c r="AT972" s="33"/>
      <c r="AU972" s="33"/>
      <c r="AV972" s="33"/>
      <c r="AW972" s="33"/>
      <c r="AX972" s="33"/>
      <c r="AY972" s="33"/>
      <c r="AZ972" s="33"/>
      <c r="BA972" s="33"/>
      <c r="BB972" s="33"/>
      <c r="BC972" s="33"/>
      <c r="BD972" s="33"/>
      <c r="BE972" s="33"/>
      <c r="BF972" s="33"/>
      <c r="BG972" s="33"/>
      <c r="BH972" s="33"/>
      <c r="BI972" s="33"/>
    </row>
    <row r="973" spans="1:61" s="21" customFormat="1" ht="84.75" customHeight="1">
      <c r="A973" s="172"/>
      <c r="B973" s="424" t="s">
        <v>79</v>
      </c>
      <c r="C973" s="607" t="s">
        <v>1557</v>
      </c>
      <c r="D973" s="608"/>
      <c r="E973" s="608"/>
      <c r="F973" s="608"/>
      <c r="G973" s="608"/>
      <c r="H973" s="608"/>
      <c r="I973" s="608"/>
      <c r="J973" s="608"/>
      <c r="K973" s="608"/>
      <c r="L973" s="608"/>
      <c r="M973" s="608"/>
      <c r="N973" s="608"/>
      <c r="O973" s="608"/>
      <c r="P973" s="608"/>
      <c r="Q973" s="608"/>
      <c r="R973" s="608"/>
      <c r="S973" s="608"/>
      <c r="T973" s="608"/>
      <c r="U973" s="608"/>
      <c r="V973" s="608"/>
      <c r="W973" s="608"/>
      <c r="X973" s="608"/>
      <c r="Y973" s="608"/>
      <c r="Z973" s="608"/>
      <c r="AA973" s="608"/>
      <c r="AB973" s="608"/>
      <c r="AC973" s="608"/>
      <c r="AD973" s="608"/>
      <c r="AE973" s="608"/>
      <c r="AF973" s="609"/>
      <c r="AG973" s="604"/>
      <c r="AH973" s="605"/>
      <c r="AI973" s="606"/>
      <c r="AJ973" s="172"/>
      <c r="AK973" s="172"/>
      <c r="AL973" s="33"/>
      <c r="AM973" s="33"/>
      <c r="AN973" s="33"/>
      <c r="AO973" s="33"/>
      <c r="AP973" s="33"/>
      <c r="AQ973" s="33"/>
      <c r="AR973" s="33"/>
      <c r="AS973" s="33"/>
      <c r="AT973" s="33"/>
      <c r="AU973" s="33"/>
      <c r="AV973" s="33"/>
      <c r="AW973" s="33"/>
      <c r="AX973" s="33"/>
      <c r="AY973" s="33"/>
      <c r="AZ973" s="33"/>
      <c r="BA973" s="33"/>
      <c r="BB973" s="33"/>
      <c r="BC973" s="33"/>
      <c r="BD973" s="33"/>
      <c r="BE973" s="33"/>
      <c r="BF973" s="33"/>
      <c r="BG973" s="33"/>
      <c r="BH973" s="33"/>
      <c r="BI973" s="33"/>
    </row>
    <row r="974" spans="1:61" s="21" customFormat="1" ht="37.5" customHeight="1">
      <c r="A974" s="172"/>
      <c r="B974" s="424" t="s">
        <v>71</v>
      </c>
      <c r="C974" s="607" t="s">
        <v>1416</v>
      </c>
      <c r="D974" s="608"/>
      <c r="E974" s="608"/>
      <c r="F974" s="608"/>
      <c r="G974" s="608"/>
      <c r="H974" s="608"/>
      <c r="I974" s="608"/>
      <c r="J974" s="608"/>
      <c r="K974" s="608"/>
      <c r="L974" s="608"/>
      <c r="M974" s="608"/>
      <c r="N974" s="608"/>
      <c r="O974" s="608"/>
      <c r="P974" s="608"/>
      <c r="Q974" s="608"/>
      <c r="R974" s="608"/>
      <c r="S974" s="608"/>
      <c r="T974" s="608"/>
      <c r="U974" s="608"/>
      <c r="V974" s="608"/>
      <c r="W974" s="608"/>
      <c r="X974" s="608"/>
      <c r="Y974" s="608"/>
      <c r="Z974" s="608"/>
      <c r="AA974" s="608"/>
      <c r="AB974" s="608"/>
      <c r="AC974" s="608"/>
      <c r="AD974" s="608"/>
      <c r="AE974" s="608"/>
      <c r="AF974" s="609"/>
      <c r="AG974" s="604"/>
      <c r="AH974" s="605"/>
      <c r="AI974" s="606"/>
      <c r="AJ974" s="172"/>
      <c r="AK974" s="172"/>
      <c r="AL974" s="33"/>
      <c r="AM974" s="33"/>
      <c r="AN974" s="33"/>
      <c r="AO974" s="33"/>
      <c r="AP974" s="33"/>
      <c r="AQ974" s="33"/>
      <c r="AR974" s="33"/>
      <c r="AS974" s="33"/>
      <c r="AT974" s="33"/>
      <c r="AU974" s="33"/>
      <c r="AV974" s="33"/>
      <c r="AW974" s="33"/>
      <c r="AX974" s="33"/>
      <c r="AY974" s="33"/>
      <c r="AZ974" s="33"/>
      <c r="BA974" s="33"/>
      <c r="BB974" s="33"/>
      <c r="BC974" s="33"/>
      <c r="BD974" s="33"/>
      <c r="BE974" s="33"/>
      <c r="BF974" s="33"/>
      <c r="BG974" s="33"/>
      <c r="BH974" s="33"/>
      <c r="BI974" s="33"/>
    </row>
    <row r="975" spans="1:61" s="21" customFormat="1" ht="30.75" customHeight="1">
      <c r="A975" s="172"/>
      <c r="B975" s="424" t="s">
        <v>1414</v>
      </c>
      <c r="C975" s="607" t="s">
        <v>609</v>
      </c>
      <c r="D975" s="608"/>
      <c r="E975" s="608"/>
      <c r="F975" s="608"/>
      <c r="G975" s="608"/>
      <c r="H975" s="608"/>
      <c r="I975" s="608"/>
      <c r="J975" s="608"/>
      <c r="K975" s="608"/>
      <c r="L975" s="608"/>
      <c r="M975" s="608"/>
      <c r="N975" s="608"/>
      <c r="O975" s="608"/>
      <c r="P975" s="608"/>
      <c r="Q975" s="608"/>
      <c r="R975" s="608"/>
      <c r="S975" s="608"/>
      <c r="T975" s="608"/>
      <c r="U975" s="608"/>
      <c r="V975" s="608"/>
      <c r="W975" s="608"/>
      <c r="X975" s="608"/>
      <c r="Y975" s="608"/>
      <c r="Z975" s="608"/>
      <c r="AA975" s="608"/>
      <c r="AB975" s="608"/>
      <c r="AC975" s="608"/>
      <c r="AD975" s="608"/>
      <c r="AE975" s="608"/>
      <c r="AF975" s="609"/>
      <c r="AG975" s="604"/>
      <c r="AH975" s="605"/>
      <c r="AI975" s="606"/>
      <c r="AJ975" s="172"/>
      <c r="AK975" s="172"/>
      <c r="AL975" s="33"/>
      <c r="AM975" s="33"/>
      <c r="AN975" s="33"/>
      <c r="AO975" s="33"/>
      <c r="AP975" s="33"/>
      <c r="AQ975" s="33"/>
      <c r="AR975" s="33"/>
      <c r="AS975" s="33"/>
      <c r="AT975" s="33"/>
      <c r="AU975" s="33"/>
      <c r="AV975" s="33"/>
      <c r="AW975" s="33"/>
      <c r="AX975" s="33"/>
      <c r="AY975" s="33"/>
      <c r="AZ975" s="33"/>
      <c r="BA975" s="33"/>
      <c r="BB975" s="33"/>
      <c r="BC975" s="33"/>
      <c r="BD975" s="33"/>
      <c r="BE975" s="33"/>
      <c r="BF975" s="33"/>
      <c r="BG975" s="33"/>
      <c r="BH975" s="33"/>
      <c r="BI975" s="33"/>
    </row>
    <row r="976" spans="1:61" s="21" customFormat="1" ht="37.5" customHeight="1">
      <c r="A976" s="172"/>
      <c r="B976" s="424" t="s">
        <v>1415</v>
      </c>
      <c r="C976" s="632" t="s">
        <v>1644</v>
      </c>
      <c r="D976" s="633"/>
      <c r="E976" s="633"/>
      <c r="F976" s="633"/>
      <c r="G976" s="633"/>
      <c r="H976" s="633"/>
      <c r="I976" s="633"/>
      <c r="J976" s="633"/>
      <c r="K976" s="633"/>
      <c r="L976" s="633"/>
      <c r="M976" s="633"/>
      <c r="N976" s="633"/>
      <c r="O976" s="633"/>
      <c r="P976" s="633"/>
      <c r="Q976" s="633"/>
      <c r="R976" s="633"/>
      <c r="S976" s="633"/>
      <c r="T976" s="633"/>
      <c r="U976" s="633"/>
      <c r="V976" s="633"/>
      <c r="W976" s="633"/>
      <c r="X976" s="633"/>
      <c r="Y976" s="633"/>
      <c r="Z976" s="633"/>
      <c r="AA976" s="633"/>
      <c r="AB976" s="633"/>
      <c r="AC976" s="633"/>
      <c r="AD976" s="633"/>
      <c r="AE976" s="633"/>
      <c r="AF976" s="634"/>
      <c r="AG976" s="604"/>
      <c r="AH976" s="605"/>
      <c r="AI976" s="606"/>
      <c r="AJ976" s="172"/>
      <c r="AK976" s="172"/>
      <c r="AL976" s="33"/>
      <c r="AM976" s="452"/>
      <c r="AN976" s="33"/>
      <c r="AO976" s="33"/>
      <c r="AP976" s="33"/>
      <c r="AQ976" s="33"/>
      <c r="AR976" s="33"/>
      <c r="AS976" s="33"/>
      <c r="AT976" s="33"/>
      <c r="AU976" s="33"/>
      <c r="AV976" s="33"/>
      <c r="AW976" s="33"/>
      <c r="AX976" s="33"/>
      <c r="AY976" s="33"/>
      <c r="AZ976" s="33"/>
      <c r="BA976" s="33"/>
      <c r="BB976" s="33"/>
      <c r="BC976" s="33"/>
      <c r="BD976" s="33"/>
      <c r="BE976" s="33"/>
      <c r="BF976" s="33"/>
      <c r="BG976" s="33"/>
      <c r="BH976" s="33"/>
      <c r="BI976" s="33"/>
    </row>
    <row r="977" spans="1:61" s="21" customFormat="1" ht="45.75" customHeight="1">
      <c r="A977" s="172"/>
      <c r="B977" s="424" t="s">
        <v>25</v>
      </c>
      <c r="C977" s="607" t="s">
        <v>856</v>
      </c>
      <c r="D977" s="608"/>
      <c r="E977" s="608"/>
      <c r="F977" s="608"/>
      <c r="G977" s="608"/>
      <c r="H977" s="608"/>
      <c r="I977" s="608"/>
      <c r="J977" s="608"/>
      <c r="K977" s="608"/>
      <c r="L977" s="608"/>
      <c r="M977" s="608"/>
      <c r="N977" s="608"/>
      <c r="O977" s="608"/>
      <c r="P977" s="608"/>
      <c r="Q977" s="608"/>
      <c r="R977" s="608"/>
      <c r="S977" s="608"/>
      <c r="T977" s="608"/>
      <c r="U977" s="608"/>
      <c r="V977" s="608"/>
      <c r="W977" s="608"/>
      <c r="X977" s="608"/>
      <c r="Y977" s="608"/>
      <c r="Z977" s="608"/>
      <c r="AA977" s="608"/>
      <c r="AB977" s="608"/>
      <c r="AC977" s="608"/>
      <c r="AD977" s="608"/>
      <c r="AE977" s="608"/>
      <c r="AF977" s="609"/>
      <c r="AG977" s="604"/>
      <c r="AH977" s="605"/>
      <c r="AI977" s="606"/>
      <c r="AJ977" s="172"/>
      <c r="AK977" s="172"/>
    </row>
    <row r="978" spans="1:61" s="21" customFormat="1" ht="17.100000000000001" customHeight="1">
      <c r="A978" s="172"/>
      <c r="B978" s="77"/>
      <c r="C978" s="79"/>
      <c r="D978" s="79"/>
      <c r="E978" s="79"/>
      <c r="F978" s="79"/>
      <c r="G978" s="79"/>
      <c r="H978" s="79"/>
      <c r="I978" s="79"/>
      <c r="J978" s="79"/>
      <c r="K978" s="79"/>
      <c r="L978" s="79"/>
      <c r="M978" s="79"/>
      <c r="N978" s="79"/>
      <c r="O978" s="79"/>
      <c r="P978" s="79"/>
      <c r="Q978" s="79"/>
      <c r="R978" s="79"/>
      <c r="S978" s="79"/>
      <c r="T978" s="79"/>
      <c r="U978" s="79"/>
      <c r="V978" s="79"/>
      <c r="W978" s="79"/>
      <c r="X978" s="79"/>
      <c r="Y978" s="79"/>
      <c r="Z978" s="79"/>
      <c r="AA978" s="79"/>
      <c r="AB978" s="79"/>
      <c r="AC978" s="79"/>
      <c r="AD978" s="79"/>
      <c r="AE978" s="79"/>
      <c r="AF978" s="79"/>
      <c r="AG978" s="164"/>
      <c r="AH978" s="164"/>
      <c r="AI978" s="164"/>
      <c r="AJ978" s="172"/>
      <c r="AK978" s="172"/>
      <c r="AL978" s="33"/>
      <c r="AM978" s="33"/>
      <c r="AN978" s="33"/>
      <c r="AO978" s="33"/>
      <c r="AP978" s="33"/>
      <c r="AQ978" s="33"/>
      <c r="AR978" s="33"/>
      <c r="AS978" s="33"/>
      <c r="AT978" s="33"/>
      <c r="AU978" s="33"/>
      <c r="AV978" s="33"/>
      <c r="AW978" s="33"/>
      <c r="AX978" s="33"/>
      <c r="AY978" s="33"/>
      <c r="AZ978" s="33"/>
      <c r="BA978" s="33"/>
      <c r="BB978" s="33"/>
      <c r="BC978" s="33"/>
      <c r="BD978" s="33"/>
      <c r="BE978" s="33"/>
      <c r="BF978" s="33"/>
      <c r="BG978" s="33"/>
      <c r="BH978" s="33"/>
      <c r="BI978" s="33"/>
    </row>
    <row r="979" spans="1:61" s="21" customFormat="1" ht="17.100000000000001" customHeight="1">
      <c r="A979" s="172"/>
      <c r="B979" s="414" t="s">
        <v>1448</v>
      </c>
      <c r="C979" s="79"/>
      <c r="D979" s="79"/>
      <c r="E979" s="79"/>
      <c r="F979" s="79"/>
      <c r="G979" s="79"/>
      <c r="H979" s="79"/>
      <c r="I979" s="79"/>
      <c r="J979" s="79"/>
      <c r="K979" s="79"/>
      <c r="L979" s="79"/>
      <c r="M979" s="79"/>
      <c r="N979" s="79"/>
      <c r="O979" s="79"/>
      <c r="P979" s="79"/>
      <c r="Q979" s="79"/>
      <c r="R979" s="79"/>
      <c r="S979" s="79"/>
      <c r="T979" s="79"/>
      <c r="U979" s="79"/>
      <c r="V979" s="79"/>
      <c r="W979" s="79"/>
      <c r="X979" s="79"/>
      <c r="Y979" s="421" t="s">
        <v>604</v>
      </c>
      <c r="Z979" s="79"/>
      <c r="AA979" s="79"/>
      <c r="AB979" s="79"/>
      <c r="AC979" s="79"/>
      <c r="AD979" s="79"/>
      <c r="AE979" s="79"/>
      <c r="AF979" s="79"/>
      <c r="AG979" s="164"/>
      <c r="AH979" s="164"/>
      <c r="AI979" s="164"/>
      <c r="AJ979" s="172"/>
      <c r="AK979" s="172"/>
      <c r="AL979" s="33"/>
      <c r="AM979" s="33"/>
      <c r="AN979" s="33"/>
      <c r="AO979" s="33"/>
      <c r="AP979" s="33"/>
      <c r="AQ979" s="33"/>
      <c r="AR979" s="33"/>
      <c r="AS979" s="33"/>
      <c r="AT979" s="33"/>
      <c r="AU979" s="33"/>
      <c r="AV979" s="33"/>
      <c r="AW979" s="33"/>
      <c r="AX979" s="33"/>
      <c r="AY979" s="33"/>
      <c r="AZ979" s="33"/>
      <c r="BA979" s="33"/>
      <c r="BB979" s="33"/>
      <c r="BC979" s="33"/>
      <c r="BD979" s="33"/>
      <c r="BE979" s="33"/>
      <c r="BF979" s="33"/>
      <c r="BG979" s="33"/>
      <c r="BH979" s="33"/>
      <c r="BI979" s="33"/>
    </row>
    <row r="980" spans="1:61" s="21" customFormat="1" ht="19.5" customHeight="1">
      <c r="A980" s="172"/>
      <c r="B980" s="619" t="s">
        <v>149</v>
      </c>
      <c r="C980" s="588" t="s">
        <v>514</v>
      </c>
      <c r="D980" s="589"/>
      <c r="E980" s="589"/>
      <c r="F980" s="589"/>
      <c r="G980" s="589"/>
      <c r="H980" s="589"/>
      <c r="I980" s="589"/>
      <c r="J980" s="589"/>
      <c r="K980" s="589"/>
      <c r="L980" s="589"/>
      <c r="M980" s="589"/>
      <c r="N980" s="589"/>
      <c r="O980" s="589"/>
      <c r="P980" s="589"/>
      <c r="Q980" s="589"/>
      <c r="R980" s="589"/>
      <c r="S980" s="589"/>
      <c r="T980" s="589"/>
      <c r="U980" s="589"/>
      <c r="V980" s="589"/>
      <c r="W980" s="589"/>
      <c r="X980" s="589"/>
      <c r="Y980" s="589"/>
      <c r="Z980" s="589"/>
      <c r="AA980" s="589"/>
      <c r="AB980" s="589"/>
      <c r="AC980" s="589"/>
      <c r="AD980" s="589"/>
      <c r="AE980" s="589"/>
      <c r="AF980" s="590"/>
      <c r="AG980" s="621"/>
      <c r="AH980" s="622"/>
      <c r="AI980" s="623"/>
      <c r="AJ980" s="172"/>
      <c r="AK980" s="172"/>
      <c r="AL980" s="33"/>
      <c r="AM980" s="33"/>
      <c r="AN980" s="33"/>
      <c r="AO980" s="33"/>
      <c r="AP980" s="33"/>
      <c r="AQ980" s="33"/>
      <c r="AR980" s="33"/>
      <c r="AS980" s="33"/>
      <c r="AT980" s="33"/>
      <c r="AU980" s="33"/>
      <c r="AV980" s="33"/>
      <c r="AW980" s="33"/>
      <c r="AX980" s="33"/>
      <c r="AY980" s="33"/>
      <c r="AZ980" s="33"/>
      <c r="BA980" s="33"/>
      <c r="BB980" s="33"/>
      <c r="BC980" s="33"/>
      <c r="BD980" s="33"/>
      <c r="BE980" s="33"/>
      <c r="BF980" s="33"/>
      <c r="BG980" s="33"/>
      <c r="BH980" s="33"/>
      <c r="BI980" s="33"/>
    </row>
    <row r="981" spans="1:61" s="21" customFormat="1" ht="19.5" customHeight="1">
      <c r="A981" s="172"/>
      <c r="B981" s="631"/>
      <c r="C981" s="599"/>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1"/>
      <c r="AG981" s="624"/>
      <c r="AH981" s="625"/>
      <c r="AI981" s="626"/>
      <c r="AJ981" s="172"/>
      <c r="AK981" s="172"/>
      <c r="AL981" s="33"/>
      <c r="AM981" s="33"/>
      <c r="AN981" s="33"/>
      <c r="AO981" s="33"/>
      <c r="AP981" s="33"/>
      <c r="AQ981" s="33"/>
      <c r="AR981" s="33"/>
      <c r="AS981" s="33"/>
      <c r="AT981" s="33"/>
      <c r="AU981" s="33"/>
      <c r="AV981" s="33"/>
      <c r="AW981" s="33"/>
      <c r="AX981" s="33"/>
      <c r="AY981" s="33"/>
      <c r="AZ981" s="33"/>
      <c r="BA981" s="33"/>
      <c r="BB981" s="33"/>
      <c r="BC981" s="33"/>
      <c r="BD981" s="33"/>
      <c r="BE981" s="33"/>
      <c r="BF981" s="33"/>
      <c r="BG981" s="33"/>
      <c r="BH981" s="33"/>
      <c r="BI981" s="33"/>
    </row>
    <row r="982" spans="1:61" s="21" customFormat="1" ht="19.5" customHeight="1">
      <c r="A982" s="172"/>
      <c r="B982" s="631"/>
      <c r="C982" s="599"/>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1"/>
      <c r="AG982" s="624"/>
      <c r="AH982" s="625"/>
      <c r="AI982" s="626"/>
      <c r="AJ982" s="172"/>
      <c r="AK982" s="172"/>
      <c r="AL982" s="33"/>
      <c r="AM982" s="33"/>
      <c r="AN982" s="33"/>
      <c r="AO982" s="33"/>
      <c r="AP982" s="33"/>
      <c r="AQ982" s="33"/>
      <c r="AR982" s="33"/>
      <c r="AS982" s="33"/>
      <c r="AT982" s="33"/>
      <c r="AU982" s="33"/>
      <c r="AV982" s="33"/>
      <c r="AW982" s="33"/>
      <c r="AX982" s="33"/>
      <c r="AY982" s="33"/>
      <c r="AZ982" s="33"/>
      <c r="BA982" s="33"/>
      <c r="BB982" s="33"/>
      <c r="BC982" s="33"/>
      <c r="BD982" s="33"/>
      <c r="BE982" s="33"/>
      <c r="BF982" s="33"/>
      <c r="BG982" s="33"/>
      <c r="BH982" s="33"/>
      <c r="BI982" s="33"/>
    </row>
    <row r="983" spans="1:61" s="21" customFormat="1" ht="19.5" customHeight="1">
      <c r="A983" s="172"/>
      <c r="B983" s="631"/>
      <c r="C983" s="591"/>
      <c r="D983" s="592"/>
      <c r="E983" s="592"/>
      <c r="F983" s="592"/>
      <c r="G983" s="592"/>
      <c r="H983" s="592"/>
      <c r="I983" s="592"/>
      <c r="J983" s="592"/>
      <c r="K983" s="592"/>
      <c r="L983" s="592"/>
      <c r="M983" s="592"/>
      <c r="N983" s="592"/>
      <c r="O983" s="592"/>
      <c r="P983" s="592"/>
      <c r="Q983" s="592"/>
      <c r="R983" s="592"/>
      <c r="S983" s="592"/>
      <c r="T983" s="592"/>
      <c r="U983" s="592"/>
      <c r="V983" s="592"/>
      <c r="W983" s="592"/>
      <c r="X983" s="592"/>
      <c r="Y983" s="592"/>
      <c r="Z983" s="592"/>
      <c r="AA983" s="592"/>
      <c r="AB983" s="592"/>
      <c r="AC983" s="592"/>
      <c r="AD983" s="592"/>
      <c r="AE983" s="592"/>
      <c r="AF983" s="593"/>
      <c r="AG983" s="624"/>
      <c r="AH983" s="625"/>
      <c r="AI983" s="626"/>
      <c r="AJ983" s="172"/>
      <c r="AK983" s="172"/>
      <c r="AL983" s="33"/>
      <c r="AM983" s="33"/>
      <c r="AN983" s="33"/>
      <c r="AO983" s="33"/>
      <c r="AP983" s="33"/>
      <c r="AQ983" s="33"/>
      <c r="AR983" s="33"/>
      <c r="AS983" s="33"/>
      <c r="AT983" s="33"/>
      <c r="AU983" s="33"/>
      <c r="AV983" s="33"/>
      <c r="AW983" s="33"/>
      <c r="AX983" s="33"/>
      <c r="AY983" s="33"/>
      <c r="AZ983" s="33"/>
      <c r="BA983" s="33"/>
      <c r="BB983" s="33"/>
      <c r="BC983" s="33"/>
      <c r="BD983" s="33"/>
      <c r="BE983" s="33"/>
      <c r="BF983" s="33"/>
      <c r="BG983" s="33"/>
      <c r="BH983" s="33"/>
      <c r="BI983" s="33"/>
    </row>
    <row r="984" spans="1:61" s="21" customFormat="1" ht="103.5" customHeight="1">
      <c r="A984" s="172"/>
      <c r="B984" s="619" t="s">
        <v>71</v>
      </c>
      <c r="C984" s="588" t="s">
        <v>967</v>
      </c>
      <c r="D984" s="589"/>
      <c r="E984" s="589"/>
      <c r="F984" s="589"/>
      <c r="G984" s="589"/>
      <c r="H984" s="589"/>
      <c r="I984" s="589"/>
      <c r="J984" s="589"/>
      <c r="K984" s="589"/>
      <c r="L984" s="589"/>
      <c r="M984" s="589"/>
      <c r="N984" s="589"/>
      <c r="O984" s="589"/>
      <c r="P984" s="589"/>
      <c r="Q984" s="589"/>
      <c r="R984" s="589"/>
      <c r="S984" s="589"/>
      <c r="T984" s="589"/>
      <c r="U984" s="589"/>
      <c r="V984" s="589"/>
      <c r="W984" s="589"/>
      <c r="X984" s="589"/>
      <c r="Y984" s="589"/>
      <c r="Z984" s="589"/>
      <c r="AA984" s="589"/>
      <c r="AB984" s="589"/>
      <c r="AC984" s="589"/>
      <c r="AD984" s="589"/>
      <c r="AE984" s="589"/>
      <c r="AF984" s="590"/>
      <c r="AG984" s="621"/>
      <c r="AH984" s="622"/>
      <c r="AI984" s="623"/>
      <c r="AJ984" s="172"/>
      <c r="AK984" s="172"/>
      <c r="AL984" s="422"/>
      <c r="AM984" s="422"/>
      <c r="AN984" s="422"/>
      <c r="AO984" s="422"/>
      <c r="AP984" s="422"/>
      <c r="AQ984" s="422"/>
      <c r="AR984" s="422"/>
      <c r="AS984" s="422"/>
      <c r="AT984" s="422"/>
      <c r="AU984" s="422"/>
      <c r="AV984" s="422"/>
      <c r="AW984" s="422"/>
      <c r="AX984" s="422"/>
      <c r="AY984" s="422"/>
      <c r="AZ984" s="422"/>
      <c r="BA984" s="422"/>
      <c r="BB984" s="422"/>
      <c r="BC984" s="422"/>
      <c r="BD984" s="422"/>
      <c r="BE984" s="422"/>
      <c r="BF984" s="422"/>
      <c r="BG984" s="422"/>
      <c r="BH984" s="422"/>
      <c r="BI984" s="422"/>
    </row>
    <row r="985" spans="1:61" s="21" customFormat="1" ht="119.25" customHeight="1">
      <c r="A985" s="172"/>
      <c r="B985" s="620"/>
      <c r="C985" s="591"/>
      <c r="D985" s="592"/>
      <c r="E985" s="592"/>
      <c r="F985" s="592"/>
      <c r="G985" s="592"/>
      <c r="H985" s="592"/>
      <c r="I985" s="592"/>
      <c r="J985" s="592"/>
      <c r="K985" s="592"/>
      <c r="L985" s="592"/>
      <c r="M985" s="592"/>
      <c r="N985" s="592"/>
      <c r="O985" s="592"/>
      <c r="P985" s="592"/>
      <c r="Q985" s="592"/>
      <c r="R985" s="592"/>
      <c r="S985" s="592"/>
      <c r="T985" s="592"/>
      <c r="U985" s="592"/>
      <c r="V985" s="592"/>
      <c r="W985" s="592"/>
      <c r="X985" s="592"/>
      <c r="Y985" s="592"/>
      <c r="Z985" s="592"/>
      <c r="AA985" s="592"/>
      <c r="AB985" s="592"/>
      <c r="AC985" s="592"/>
      <c r="AD985" s="592"/>
      <c r="AE985" s="592"/>
      <c r="AF985" s="593"/>
      <c r="AG985" s="627"/>
      <c r="AH985" s="628"/>
      <c r="AI985" s="629"/>
      <c r="AJ985" s="172"/>
      <c r="AK985" s="172"/>
      <c r="AL985" s="33"/>
      <c r="AM985" s="33"/>
      <c r="AN985" s="33"/>
      <c r="AO985" s="33"/>
      <c r="AP985" s="33"/>
      <c r="AQ985" s="33"/>
      <c r="AR985" s="33"/>
      <c r="AS985" s="33"/>
      <c r="AT985" s="33"/>
      <c r="AU985" s="33"/>
      <c r="AV985" s="33"/>
      <c r="AW985" s="33"/>
      <c r="AX985" s="33"/>
      <c r="AY985" s="33"/>
      <c r="AZ985" s="33"/>
      <c r="BA985" s="33"/>
      <c r="BB985" s="33"/>
      <c r="BC985" s="33"/>
      <c r="BD985" s="33"/>
      <c r="BE985" s="33"/>
      <c r="BF985" s="33"/>
      <c r="BG985" s="33"/>
      <c r="BH985" s="33"/>
      <c r="BI985" s="33"/>
    </row>
    <row r="986" spans="1:61" s="21" customFormat="1" ht="22.5" customHeight="1">
      <c r="A986" s="172"/>
      <c r="B986" s="619" t="s">
        <v>74</v>
      </c>
      <c r="C986" s="588" t="s">
        <v>477</v>
      </c>
      <c r="D986" s="589"/>
      <c r="E986" s="589"/>
      <c r="F986" s="589"/>
      <c r="G986" s="589"/>
      <c r="H986" s="589"/>
      <c r="I986" s="589"/>
      <c r="J986" s="589"/>
      <c r="K986" s="589"/>
      <c r="L986" s="589"/>
      <c r="M986" s="589"/>
      <c r="N986" s="589"/>
      <c r="O986" s="589"/>
      <c r="P986" s="589"/>
      <c r="Q986" s="589"/>
      <c r="R986" s="589"/>
      <c r="S986" s="589"/>
      <c r="T986" s="589"/>
      <c r="U986" s="589"/>
      <c r="V986" s="589"/>
      <c r="W986" s="589"/>
      <c r="X986" s="589"/>
      <c r="Y986" s="589"/>
      <c r="Z986" s="589"/>
      <c r="AA986" s="589"/>
      <c r="AB986" s="589"/>
      <c r="AC986" s="589"/>
      <c r="AD986" s="589"/>
      <c r="AE986" s="589"/>
      <c r="AF986" s="590"/>
      <c r="AG986" s="621"/>
      <c r="AH986" s="622"/>
      <c r="AI986" s="623"/>
      <c r="AJ986" s="172"/>
      <c r="AK986" s="172"/>
      <c r="AL986" s="33"/>
      <c r="AM986" s="33"/>
      <c r="AN986" s="33"/>
      <c r="AO986" s="33"/>
      <c r="AP986" s="33"/>
      <c r="AQ986" s="33"/>
      <c r="AR986" s="33"/>
      <c r="AS986" s="33"/>
      <c r="AT986" s="33"/>
      <c r="AU986" s="33"/>
      <c r="AV986" s="33"/>
      <c r="AW986" s="33"/>
      <c r="AX986" s="33"/>
      <c r="AY986" s="33"/>
      <c r="AZ986" s="33"/>
      <c r="BA986" s="33"/>
      <c r="BB986" s="33"/>
      <c r="BC986" s="33"/>
      <c r="BD986" s="33"/>
      <c r="BE986" s="33"/>
      <c r="BF986" s="33"/>
      <c r="BG986" s="33"/>
      <c r="BH986" s="33"/>
      <c r="BI986" s="33"/>
    </row>
    <row r="987" spans="1:61" s="21" customFormat="1" ht="22.5" customHeight="1">
      <c r="A987" s="172"/>
      <c r="B987" s="620"/>
      <c r="C987" s="591"/>
      <c r="D987" s="592"/>
      <c r="E987" s="592"/>
      <c r="F987" s="592"/>
      <c r="G987" s="592"/>
      <c r="H987" s="592"/>
      <c r="I987" s="592"/>
      <c r="J987" s="592"/>
      <c r="K987" s="592"/>
      <c r="L987" s="592"/>
      <c r="M987" s="592"/>
      <c r="N987" s="592"/>
      <c r="O987" s="592"/>
      <c r="P987" s="592"/>
      <c r="Q987" s="592"/>
      <c r="R987" s="592"/>
      <c r="S987" s="592"/>
      <c r="T987" s="592"/>
      <c r="U987" s="592"/>
      <c r="V987" s="592"/>
      <c r="W987" s="592"/>
      <c r="X987" s="592"/>
      <c r="Y987" s="592"/>
      <c r="Z987" s="592"/>
      <c r="AA987" s="592"/>
      <c r="AB987" s="592"/>
      <c r="AC987" s="592"/>
      <c r="AD987" s="592"/>
      <c r="AE987" s="592"/>
      <c r="AF987" s="593"/>
      <c r="AG987" s="627"/>
      <c r="AH987" s="628"/>
      <c r="AI987" s="629"/>
      <c r="AJ987" s="172"/>
      <c r="AK987" s="172"/>
      <c r="AL987" s="33"/>
      <c r="AM987" s="33"/>
      <c r="AN987" s="33"/>
      <c r="AO987" s="33"/>
      <c r="AP987" s="33"/>
      <c r="AQ987" s="33"/>
      <c r="AR987" s="33"/>
      <c r="AS987" s="33"/>
      <c r="AT987" s="33"/>
      <c r="AU987" s="33"/>
      <c r="AV987" s="33"/>
      <c r="AW987" s="33"/>
      <c r="AX987" s="33"/>
      <c r="AY987" s="33"/>
      <c r="AZ987" s="33"/>
      <c r="BA987" s="33"/>
      <c r="BB987" s="33"/>
      <c r="BC987" s="33"/>
      <c r="BD987" s="33"/>
      <c r="BE987" s="33"/>
      <c r="BF987" s="33"/>
      <c r="BG987" s="33"/>
      <c r="BH987" s="33"/>
      <c r="BI987" s="33"/>
    </row>
    <row r="988" spans="1:61" s="21" customFormat="1" ht="22.5" customHeight="1">
      <c r="A988" s="172"/>
      <c r="B988" s="619" t="s">
        <v>76</v>
      </c>
      <c r="C988" s="588" t="s">
        <v>478</v>
      </c>
      <c r="D988" s="589"/>
      <c r="E988" s="589"/>
      <c r="F988" s="589"/>
      <c r="G988" s="589"/>
      <c r="H988" s="589"/>
      <c r="I988" s="589"/>
      <c r="J988" s="589"/>
      <c r="K988" s="589"/>
      <c r="L988" s="589"/>
      <c r="M988" s="589"/>
      <c r="N988" s="589"/>
      <c r="O988" s="589"/>
      <c r="P988" s="589"/>
      <c r="Q988" s="589"/>
      <c r="R988" s="589"/>
      <c r="S988" s="589"/>
      <c r="T988" s="589"/>
      <c r="U988" s="589"/>
      <c r="V988" s="589"/>
      <c r="W988" s="589"/>
      <c r="X988" s="589"/>
      <c r="Y988" s="589"/>
      <c r="Z988" s="589"/>
      <c r="AA988" s="589"/>
      <c r="AB988" s="589"/>
      <c r="AC988" s="589"/>
      <c r="AD988" s="589"/>
      <c r="AE988" s="589"/>
      <c r="AF988" s="590"/>
      <c r="AG988" s="621"/>
      <c r="AH988" s="622"/>
      <c r="AI988" s="623"/>
      <c r="AJ988" s="172"/>
      <c r="AK988" s="172"/>
      <c r="AL988" s="33"/>
      <c r="AM988" s="33"/>
      <c r="AN988" s="33"/>
      <c r="AO988" s="33"/>
      <c r="AP988" s="33"/>
      <c r="AQ988" s="33"/>
      <c r="AR988" s="33"/>
      <c r="AS988" s="33"/>
      <c r="AT988" s="33"/>
      <c r="AU988" s="33"/>
      <c r="AV988" s="33"/>
      <c r="AW988" s="33"/>
      <c r="AX988" s="33"/>
      <c r="AY988" s="33"/>
      <c r="AZ988" s="33"/>
      <c r="BA988" s="33"/>
      <c r="BB988" s="33"/>
      <c r="BC988" s="33"/>
      <c r="BD988" s="33"/>
      <c r="BE988" s="33"/>
      <c r="BF988" s="33"/>
      <c r="BG988" s="33"/>
      <c r="BH988" s="33"/>
      <c r="BI988" s="33"/>
    </row>
    <row r="989" spans="1:61" s="21" customFormat="1" ht="22.5" customHeight="1">
      <c r="A989" s="172"/>
      <c r="B989" s="631"/>
      <c r="C989" s="599"/>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1"/>
      <c r="AG989" s="624"/>
      <c r="AH989" s="625"/>
      <c r="AI989" s="626"/>
      <c r="AJ989" s="172"/>
      <c r="AK989" s="172"/>
      <c r="AL989" s="33"/>
      <c r="AM989" s="33"/>
      <c r="AN989" s="33"/>
      <c r="AO989" s="33"/>
      <c r="AP989" s="33"/>
      <c r="AQ989" s="33"/>
      <c r="AR989" s="33"/>
      <c r="AS989" s="33"/>
      <c r="AT989" s="33"/>
      <c r="AU989" s="33"/>
      <c r="AV989" s="33"/>
      <c r="AW989" s="33"/>
      <c r="AX989" s="33"/>
      <c r="AY989" s="33"/>
      <c r="AZ989" s="33"/>
      <c r="BA989" s="33"/>
      <c r="BB989" s="33"/>
      <c r="BC989" s="33"/>
      <c r="BD989" s="33"/>
      <c r="BE989" s="33"/>
      <c r="BF989" s="33"/>
      <c r="BG989" s="33"/>
      <c r="BH989" s="33"/>
      <c r="BI989" s="33"/>
    </row>
    <row r="990" spans="1:61" s="21" customFormat="1" ht="22.5" customHeight="1">
      <c r="A990" s="172"/>
      <c r="B990" s="620"/>
      <c r="C990" s="591"/>
      <c r="D990" s="592"/>
      <c r="E990" s="592"/>
      <c r="F990" s="592"/>
      <c r="G990" s="592"/>
      <c r="H990" s="592"/>
      <c r="I990" s="592"/>
      <c r="J990" s="592"/>
      <c r="K990" s="592"/>
      <c r="L990" s="592"/>
      <c r="M990" s="592"/>
      <c r="N990" s="592"/>
      <c r="O990" s="592"/>
      <c r="P990" s="592"/>
      <c r="Q990" s="592"/>
      <c r="R990" s="592"/>
      <c r="S990" s="592"/>
      <c r="T990" s="592"/>
      <c r="U990" s="592"/>
      <c r="V990" s="592"/>
      <c r="W990" s="592"/>
      <c r="X990" s="592"/>
      <c r="Y990" s="592"/>
      <c r="Z990" s="592"/>
      <c r="AA990" s="592"/>
      <c r="AB990" s="592"/>
      <c r="AC990" s="592"/>
      <c r="AD990" s="592"/>
      <c r="AE990" s="592"/>
      <c r="AF990" s="593"/>
      <c r="AG990" s="627"/>
      <c r="AH990" s="628"/>
      <c r="AI990" s="629"/>
      <c r="AJ990" s="172"/>
      <c r="AK990" s="172"/>
      <c r="AL990" s="33"/>
      <c r="AM990" s="33"/>
      <c r="AN990" s="33"/>
      <c r="AO990" s="33"/>
      <c r="AP990" s="33"/>
      <c r="AQ990" s="33"/>
      <c r="AR990" s="33"/>
      <c r="AS990" s="33"/>
      <c r="AT990" s="33"/>
      <c r="AU990" s="33"/>
      <c r="AV990" s="33"/>
      <c r="AW990" s="33"/>
      <c r="AX990" s="33"/>
      <c r="AY990" s="33"/>
      <c r="AZ990" s="33"/>
      <c r="BA990" s="33"/>
      <c r="BB990" s="33"/>
      <c r="BC990" s="33"/>
      <c r="BD990" s="33"/>
      <c r="BE990" s="33"/>
      <c r="BF990" s="33"/>
      <c r="BG990" s="33"/>
      <c r="BH990" s="33"/>
      <c r="BI990" s="33"/>
    </row>
    <row r="991" spans="1:61" s="21" customFormat="1" ht="25.5" customHeight="1">
      <c r="A991" s="172"/>
      <c r="B991" s="619" t="s">
        <v>25</v>
      </c>
      <c r="C991" s="588" t="s">
        <v>968</v>
      </c>
      <c r="D991" s="589"/>
      <c r="E991" s="589"/>
      <c r="F991" s="589"/>
      <c r="G991" s="589"/>
      <c r="H991" s="589"/>
      <c r="I991" s="589"/>
      <c r="J991" s="589"/>
      <c r="K991" s="589"/>
      <c r="L991" s="589"/>
      <c r="M991" s="589"/>
      <c r="N991" s="589"/>
      <c r="O991" s="589"/>
      <c r="P991" s="589"/>
      <c r="Q991" s="589"/>
      <c r="R991" s="589"/>
      <c r="S991" s="589"/>
      <c r="T991" s="589"/>
      <c r="U991" s="589"/>
      <c r="V991" s="589"/>
      <c r="W991" s="589"/>
      <c r="X991" s="589"/>
      <c r="Y991" s="589"/>
      <c r="Z991" s="589"/>
      <c r="AA991" s="589"/>
      <c r="AB991" s="589"/>
      <c r="AC991" s="589"/>
      <c r="AD991" s="589"/>
      <c r="AE991" s="589"/>
      <c r="AF991" s="590"/>
      <c r="AG991" s="621"/>
      <c r="AH991" s="622"/>
      <c r="AI991" s="623"/>
      <c r="AJ991" s="172"/>
      <c r="AK991" s="172"/>
    </row>
    <row r="992" spans="1:61" s="21" customFormat="1" ht="25.5" customHeight="1">
      <c r="A992" s="172"/>
      <c r="B992" s="620"/>
      <c r="C992" s="591"/>
      <c r="D992" s="592"/>
      <c r="E992" s="592"/>
      <c r="F992" s="592"/>
      <c r="G992" s="592"/>
      <c r="H992" s="592"/>
      <c r="I992" s="592"/>
      <c r="J992" s="592"/>
      <c r="K992" s="592"/>
      <c r="L992" s="592"/>
      <c r="M992" s="592"/>
      <c r="N992" s="592"/>
      <c r="O992" s="592"/>
      <c r="P992" s="592"/>
      <c r="Q992" s="592"/>
      <c r="R992" s="592"/>
      <c r="S992" s="592"/>
      <c r="T992" s="592"/>
      <c r="U992" s="592"/>
      <c r="V992" s="592"/>
      <c r="W992" s="592"/>
      <c r="X992" s="592"/>
      <c r="Y992" s="592"/>
      <c r="Z992" s="592"/>
      <c r="AA992" s="592"/>
      <c r="AB992" s="592"/>
      <c r="AC992" s="592"/>
      <c r="AD992" s="592"/>
      <c r="AE992" s="592"/>
      <c r="AF992" s="593"/>
      <c r="AG992" s="627"/>
      <c r="AH992" s="628"/>
      <c r="AI992" s="629"/>
      <c r="AJ992" s="172"/>
      <c r="AK992" s="172"/>
    </row>
    <row r="993" spans="1:61" s="21" customFormat="1" ht="38.25" customHeight="1">
      <c r="A993" s="172"/>
      <c r="B993" s="401" t="s">
        <v>27</v>
      </c>
      <c r="C993" s="607" t="s">
        <v>497</v>
      </c>
      <c r="D993" s="608"/>
      <c r="E993" s="608"/>
      <c r="F993" s="608"/>
      <c r="G993" s="608"/>
      <c r="H993" s="608"/>
      <c r="I993" s="608"/>
      <c r="J993" s="608"/>
      <c r="K993" s="608"/>
      <c r="L993" s="608"/>
      <c r="M993" s="608"/>
      <c r="N993" s="608"/>
      <c r="O993" s="608"/>
      <c r="P993" s="608"/>
      <c r="Q993" s="608"/>
      <c r="R993" s="608"/>
      <c r="S993" s="608"/>
      <c r="T993" s="608"/>
      <c r="U993" s="608"/>
      <c r="V993" s="608"/>
      <c r="W993" s="608"/>
      <c r="X993" s="608"/>
      <c r="Y993" s="608"/>
      <c r="Z993" s="608"/>
      <c r="AA993" s="608"/>
      <c r="AB993" s="608"/>
      <c r="AC993" s="608"/>
      <c r="AD993" s="608"/>
      <c r="AE993" s="608"/>
      <c r="AF993" s="609"/>
      <c r="AG993" s="621"/>
      <c r="AH993" s="622"/>
      <c r="AI993" s="623"/>
      <c r="AJ993" s="172"/>
      <c r="AK993" s="172"/>
    </row>
    <row r="994" spans="1:61" s="21" customFormat="1" ht="38.25" customHeight="1">
      <c r="A994" s="172"/>
      <c r="B994" s="424" t="s">
        <v>33</v>
      </c>
      <c r="C994" s="607" t="s">
        <v>479</v>
      </c>
      <c r="D994" s="608"/>
      <c r="E994" s="608"/>
      <c r="F994" s="608"/>
      <c r="G994" s="608"/>
      <c r="H994" s="608"/>
      <c r="I994" s="608"/>
      <c r="J994" s="608"/>
      <c r="K994" s="608"/>
      <c r="L994" s="608"/>
      <c r="M994" s="608"/>
      <c r="N994" s="608"/>
      <c r="O994" s="608"/>
      <c r="P994" s="608"/>
      <c r="Q994" s="608"/>
      <c r="R994" s="608"/>
      <c r="S994" s="608"/>
      <c r="T994" s="608"/>
      <c r="U994" s="608"/>
      <c r="V994" s="608"/>
      <c r="W994" s="608"/>
      <c r="X994" s="608"/>
      <c r="Y994" s="608"/>
      <c r="Z994" s="608"/>
      <c r="AA994" s="608"/>
      <c r="AB994" s="608"/>
      <c r="AC994" s="608"/>
      <c r="AD994" s="608"/>
      <c r="AE994" s="608"/>
      <c r="AF994" s="609"/>
      <c r="AG994" s="604"/>
      <c r="AH994" s="605"/>
      <c r="AI994" s="606"/>
      <c r="AJ994" s="172"/>
      <c r="AK994" s="172"/>
      <c r="AL994" s="33"/>
      <c r="AM994" s="33"/>
      <c r="AN994" s="33"/>
      <c r="AO994" s="33"/>
      <c r="AP994" s="33"/>
      <c r="AQ994" s="33"/>
      <c r="AR994" s="33"/>
      <c r="AS994" s="33"/>
      <c r="AT994" s="33"/>
      <c r="AU994" s="33"/>
      <c r="AV994" s="33"/>
      <c r="AW994" s="33"/>
      <c r="AX994" s="33"/>
      <c r="AY994" s="33"/>
      <c r="AZ994" s="33"/>
      <c r="BA994" s="33"/>
      <c r="BB994" s="33"/>
      <c r="BC994" s="33"/>
      <c r="BD994" s="33"/>
      <c r="BE994" s="33"/>
      <c r="BF994" s="33"/>
      <c r="BG994" s="33"/>
      <c r="BH994" s="33"/>
      <c r="BI994" s="33"/>
    </row>
    <row r="995" spans="1:61" s="21" customFormat="1" ht="15" customHeight="1">
      <c r="A995" s="172"/>
      <c r="B995" s="194" t="s">
        <v>407</v>
      </c>
      <c r="C995" s="195"/>
      <c r="D995" s="172"/>
      <c r="E995" s="195"/>
      <c r="F995" s="194"/>
      <c r="G995" s="194"/>
      <c r="H995" s="194"/>
      <c r="I995" s="198"/>
      <c r="J995" s="198"/>
      <c r="K995" s="198"/>
      <c r="L995" s="198"/>
      <c r="M995" s="198"/>
      <c r="N995" s="198"/>
      <c r="O995" s="198"/>
      <c r="P995" s="198"/>
      <c r="Q995" s="198"/>
      <c r="R995" s="198"/>
      <c r="S995" s="198"/>
      <c r="T995" s="198"/>
      <c r="U995" s="198"/>
      <c r="V995" s="198"/>
      <c r="W995" s="198"/>
      <c r="X995" s="198"/>
      <c r="Y995" s="198"/>
      <c r="Z995" s="198"/>
      <c r="AA995" s="198"/>
      <c r="AB995" s="198"/>
      <c r="AC995" s="198"/>
      <c r="AD995" s="198"/>
      <c r="AE995" s="198"/>
      <c r="AF995" s="198"/>
      <c r="AG995" s="194"/>
      <c r="AH995" s="194"/>
      <c r="AI995" s="194"/>
      <c r="AJ995" s="172"/>
      <c r="AK995" s="172"/>
      <c r="AL995" s="422"/>
      <c r="AM995" s="422"/>
      <c r="AN995" s="422"/>
      <c r="AO995" s="422"/>
      <c r="AP995" s="422"/>
      <c r="AQ995" s="422"/>
      <c r="AR995" s="422"/>
      <c r="AS995" s="422"/>
      <c r="AT995" s="422"/>
      <c r="AU995" s="422"/>
      <c r="AV995" s="422"/>
      <c r="AW995" s="422"/>
      <c r="AX995" s="422"/>
      <c r="AY995" s="422"/>
      <c r="AZ995" s="422"/>
      <c r="BA995" s="422"/>
      <c r="BB995" s="422"/>
      <c r="BC995" s="422"/>
      <c r="BD995" s="422"/>
      <c r="BE995" s="422"/>
      <c r="BF995" s="422"/>
      <c r="BG995" s="422"/>
      <c r="BH995" s="422"/>
      <c r="BI995" s="422"/>
    </row>
    <row r="996" spans="1:61" s="21" customFormat="1" ht="15" customHeight="1">
      <c r="A996" s="172"/>
      <c r="B996" s="194" t="s">
        <v>408</v>
      </c>
      <c r="C996" s="195"/>
      <c r="D996" s="195"/>
      <c r="E996" s="198"/>
      <c r="F996" s="194"/>
      <c r="G996" s="194"/>
      <c r="H996" s="194"/>
      <c r="I996" s="198"/>
      <c r="J996" s="198"/>
      <c r="K996" s="198"/>
      <c r="L996" s="198"/>
      <c r="M996" s="198"/>
      <c r="N996" s="198"/>
      <c r="O996" s="198"/>
      <c r="P996" s="198"/>
      <c r="Q996" s="198"/>
      <c r="R996" s="198"/>
      <c r="S996" s="198"/>
      <c r="T996" s="198"/>
      <c r="U996" s="198"/>
      <c r="V996" s="198"/>
      <c r="W996" s="198"/>
      <c r="X996" s="198"/>
      <c r="Y996" s="198"/>
      <c r="Z996" s="198"/>
      <c r="AA996" s="198"/>
      <c r="AB996" s="198"/>
      <c r="AC996" s="198"/>
      <c r="AD996" s="198"/>
      <c r="AE996" s="198"/>
      <c r="AF996" s="198"/>
      <c r="AG996" s="194"/>
      <c r="AH996" s="194"/>
      <c r="AI996" s="194"/>
      <c r="AJ996" s="172"/>
      <c r="AK996" s="172"/>
      <c r="AL996" s="33"/>
      <c r="AM996" s="33"/>
      <c r="AN996" s="33"/>
      <c r="AO996" s="33"/>
      <c r="AP996" s="33"/>
      <c r="AQ996" s="33"/>
      <c r="AR996" s="33"/>
      <c r="AS996" s="33"/>
      <c r="AT996" s="33"/>
      <c r="AU996" s="33"/>
      <c r="AV996" s="33"/>
      <c r="AW996" s="33"/>
      <c r="AX996" s="33"/>
      <c r="AY996" s="33"/>
      <c r="AZ996" s="33"/>
      <c r="BA996" s="33"/>
      <c r="BB996" s="33"/>
      <c r="BC996" s="33"/>
      <c r="BD996" s="33"/>
      <c r="BE996" s="33"/>
      <c r="BF996" s="33"/>
      <c r="BG996" s="33"/>
      <c r="BH996" s="33"/>
      <c r="BI996" s="33"/>
    </row>
    <row r="997" spans="1:61" s="21" customFormat="1" ht="15" customHeight="1">
      <c r="A997" s="172"/>
      <c r="B997" s="194" t="s">
        <v>150</v>
      </c>
      <c r="C997" s="195"/>
      <c r="D997" s="195"/>
      <c r="E997" s="198"/>
      <c r="F997" s="194"/>
      <c r="G997" s="194"/>
      <c r="H997" s="194"/>
      <c r="I997" s="198"/>
      <c r="J997" s="198"/>
      <c r="K997" s="198"/>
      <c r="L997" s="198"/>
      <c r="M997" s="198"/>
      <c r="N997" s="198"/>
      <c r="O997" s="198"/>
      <c r="P997" s="198"/>
      <c r="Q997" s="198"/>
      <c r="R997" s="198"/>
      <c r="S997" s="198"/>
      <c r="T997" s="198"/>
      <c r="U997" s="198"/>
      <c r="V997" s="198"/>
      <c r="W997" s="198"/>
      <c r="X997" s="198"/>
      <c r="Y997" s="198"/>
      <c r="Z997" s="198"/>
      <c r="AA997" s="198"/>
      <c r="AB997" s="198"/>
      <c r="AC997" s="198"/>
      <c r="AD997" s="198"/>
      <c r="AE997" s="198"/>
      <c r="AF997" s="198"/>
      <c r="AG997" s="194"/>
      <c r="AH997" s="194"/>
      <c r="AI997" s="194"/>
      <c r="AJ997" s="172"/>
      <c r="AK997" s="172"/>
      <c r="AL997" s="33"/>
      <c r="AM997" s="33"/>
      <c r="AN997" s="33"/>
      <c r="AO997" s="33"/>
      <c r="AP997" s="33"/>
      <c r="AQ997" s="33"/>
      <c r="AR997" s="33"/>
      <c r="AS997" s="33"/>
      <c r="AT997" s="33"/>
      <c r="AU997" s="33"/>
      <c r="AV997" s="33"/>
      <c r="AW997" s="33"/>
      <c r="AX997" s="33"/>
      <c r="AY997" s="33"/>
      <c r="AZ997" s="33"/>
      <c r="BA997" s="33"/>
      <c r="BB997" s="33"/>
      <c r="BC997" s="33"/>
      <c r="BD997" s="33"/>
      <c r="BE997" s="33"/>
      <c r="BF997" s="33"/>
      <c r="BG997" s="33"/>
      <c r="BH997" s="33"/>
      <c r="BI997" s="33"/>
    </row>
    <row r="998" spans="1:61" s="21" customFormat="1" ht="17.100000000000001" customHeight="1">
      <c r="A998" s="172"/>
      <c r="B998" s="194"/>
      <c r="C998" s="195"/>
      <c r="D998" s="195"/>
      <c r="E998" s="198"/>
      <c r="F998" s="194"/>
      <c r="G998" s="194"/>
      <c r="H998" s="194"/>
      <c r="I998" s="198"/>
      <c r="J998" s="198"/>
      <c r="K998" s="198"/>
      <c r="L998" s="198"/>
      <c r="M998" s="198"/>
      <c r="N998" s="198"/>
      <c r="O998" s="198"/>
      <c r="P998" s="198"/>
      <c r="Q998" s="198"/>
      <c r="R998" s="198"/>
      <c r="S998" s="198"/>
      <c r="T998" s="198"/>
      <c r="U998" s="198"/>
      <c r="V998" s="198"/>
      <c r="W998" s="198"/>
      <c r="X998" s="198"/>
      <c r="Y998" s="198"/>
      <c r="Z998" s="198"/>
      <c r="AA998" s="198"/>
      <c r="AB998" s="198"/>
      <c r="AC998" s="198"/>
      <c r="AD998" s="198"/>
      <c r="AE998" s="198"/>
      <c r="AF998" s="198"/>
      <c r="AG998" s="194"/>
      <c r="AH998" s="194"/>
      <c r="AI998" s="194"/>
      <c r="AJ998" s="172"/>
      <c r="AK998" s="172"/>
      <c r="AL998" s="33"/>
      <c r="AM998" s="33"/>
      <c r="AN998" s="33"/>
      <c r="AO998" s="33"/>
      <c r="AP998" s="33"/>
      <c r="AQ998" s="33"/>
      <c r="AR998" s="33"/>
      <c r="AS998" s="33"/>
      <c r="AT998" s="33"/>
      <c r="AU998" s="33"/>
      <c r="AV998" s="33"/>
      <c r="AW998" s="33"/>
      <c r="AX998" s="33"/>
      <c r="AY998" s="33"/>
      <c r="AZ998" s="33"/>
      <c r="BA998" s="33"/>
      <c r="BB998" s="33"/>
      <c r="BC998" s="33"/>
      <c r="BD998" s="33"/>
      <c r="BE998" s="33"/>
      <c r="BF998" s="33"/>
      <c r="BG998" s="33"/>
      <c r="BH998" s="33"/>
      <c r="BI998" s="33"/>
    </row>
    <row r="999" spans="1:61" s="422" customFormat="1" ht="17.100000000000001" customHeight="1">
      <c r="A999" s="414"/>
      <c r="B999" s="414" t="s">
        <v>1449</v>
      </c>
      <c r="C999" s="164"/>
      <c r="D999" s="164"/>
      <c r="E999" s="164"/>
      <c r="F999" s="164"/>
      <c r="G999" s="164"/>
      <c r="H999" s="164"/>
      <c r="I999" s="164"/>
      <c r="J999" s="164"/>
      <c r="K999" s="164"/>
      <c r="L999" s="421"/>
      <c r="M999" s="421"/>
      <c r="N999" s="421"/>
      <c r="O999" s="421"/>
      <c r="P999" s="421"/>
      <c r="Q999" s="421"/>
      <c r="R999" s="421"/>
      <c r="S999" s="421"/>
      <c r="T999" s="421"/>
      <c r="U999" s="421"/>
      <c r="V999" s="421"/>
      <c r="W999" s="421"/>
      <c r="X999" s="421"/>
      <c r="Y999" s="421" t="s">
        <v>604</v>
      </c>
      <c r="Z999" s="421"/>
      <c r="AA999" s="421"/>
      <c r="AB999" s="421"/>
      <c r="AC999" s="421"/>
      <c r="AD999" s="421"/>
      <c r="AE999" s="421"/>
      <c r="AF999" s="421"/>
      <c r="AG999" s="163"/>
      <c r="AH999" s="163"/>
      <c r="AI999" s="163"/>
      <c r="AJ999" s="421"/>
      <c r="AK999" s="421"/>
      <c r="AL999" s="33"/>
      <c r="AM999" s="33"/>
      <c r="AN999" s="33"/>
      <c r="AO999" s="33"/>
      <c r="AP999" s="33"/>
      <c r="AQ999" s="33"/>
      <c r="AR999" s="33"/>
      <c r="AS999" s="33"/>
      <c r="AT999" s="33"/>
      <c r="AU999" s="33"/>
      <c r="AV999" s="33"/>
      <c r="AW999" s="33"/>
      <c r="AX999" s="33"/>
      <c r="AY999" s="33"/>
      <c r="AZ999" s="33"/>
      <c r="BA999" s="33"/>
      <c r="BB999" s="33"/>
      <c r="BC999" s="33"/>
      <c r="BD999" s="33"/>
      <c r="BE999" s="33"/>
      <c r="BF999" s="33"/>
      <c r="BG999" s="33"/>
      <c r="BH999" s="33"/>
      <c r="BI999" s="33"/>
    </row>
    <row r="1000" spans="1:61" s="33" customFormat="1" ht="26.25" customHeight="1">
      <c r="A1000" s="198"/>
      <c r="B1000" s="619" t="s">
        <v>79</v>
      </c>
      <c r="C1000" s="588" t="s">
        <v>614</v>
      </c>
      <c r="D1000" s="589"/>
      <c r="E1000" s="589"/>
      <c r="F1000" s="589"/>
      <c r="G1000" s="589"/>
      <c r="H1000" s="589"/>
      <c r="I1000" s="589"/>
      <c r="J1000" s="589"/>
      <c r="K1000" s="589"/>
      <c r="L1000" s="589"/>
      <c r="M1000" s="589"/>
      <c r="N1000" s="589"/>
      <c r="O1000" s="589"/>
      <c r="P1000" s="589"/>
      <c r="Q1000" s="589"/>
      <c r="R1000" s="589"/>
      <c r="S1000" s="589"/>
      <c r="T1000" s="589"/>
      <c r="U1000" s="589"/>
      <c r="V1000" s="589"/>
      <c r="W1000" s="589"/>
      <c r="X1000" s="589"/>
      <c r="Y1000" s="589"/>
      <c r="Z1000" s="589"/>
      <c r="AA1000" s="589"/>
      <c r="AB1000" s="589"/>
      <c r="AC1000" s="589"/>
      <c r="AD1000" s="589"/>
      <c r="AE1000" s="589"/>
      <c r="AF1000" s="590"/>
      <c r="AG1000" s="621"/>
      <c r="AH1000" s="622"/>
      <c r="AI1000" s="623"/>
      <c r="AJ1000" s="198"/>
      <c r="AK1000" s="198"/>
      <c r="AL1000" s="21"/>
      <c r="AM1000" s="21"/>
      <c r="AN1000" s="21"/>
      <c r="AO1000" s="21"/>
      <c r="AP1000" s="21"/>
      <c r="AQ1000" s="21"/>
      <c r="AR1000" s="21"/>
      <c r="AS1000" s="21"/>
      <c r="AT1000" s="21"/>
      <c r="AU1000" s="21"/>
      <c r="AV1000" s="21"/>
      <c r="AW1000" s="21"/>
      <c r="AX1000" s="21"/>
      <c r="AY1000" s="21"/>
      <c r="AZ1000" s="21"/>
      <c r="BA1000" s="21"/>
      <c r="BB1000" s="21"/>
      <c r="BC1000" s="21"/>
      <c r="BD1000" s="21"/>
      <c r="BE1000" s="21"/>
      <c r="BF1000" s="21"/>
      <c r="BG1000" s="21"/>
      <c r="BH1000" s="21"/>
      <c r="BI1000" s="21"/>
    </row>
    <row r="1001" spans="1:61" s="33" customFormat="1" ht="24" customHeight="1">
      <c r="A1001" s="198"/>
      <c r="B1001" s="631"/>
      <c r="C1001" s="599"/>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1"/>
      <c r="AG1001" s="624"/>
      <c r="AH1001" s="625"/>
      <c r="AI1001" s="626"/>
      <c r="AJ1001" s="198"/>
      <c r="AK1001" s="198"/>
      <c r="AL1001" s="21"/>
      <c r="AM1001" s="21"/>
      <c r="AN1001" s="21"/>
      <c r="AO1001" s="21"/>
      <c r="AP1001" s="21"/>
      <c r="AQ1001" s="21"/>
      <c r="AR1001" s="21"/>
      <c r="AS1001" s="21"/>
      <c r="AT1001" s="21"/>
      <c r="AU1001" s="21"/>
      <c r="AV1001" s="21"/>
      <c r="AW1001" s="21"/>
      <c r="AX1001" s="21"/>
      <c r="AY1001" s="21"/>
      <c r="AZ1001" s="21"/>
      <c r="BA1001" s="21"/>
      <c r="BB1001" s="21"/>
      <c r="BC1001" s="21"/>
      <c r="BD1001" s="21"/>
      <c r="BE1001" s="21"/>
      <c r="BF1001" s="21"/>
      <c r="BG1001" s="21"/>
      <c r="BH1001" s="21"/>
      <c r="BI1001" s="21"/>
    </row>
    <row r="1002" spans="1:61" s="33" customFormat="1" ht="24" customHeight="1">
      <c r="A1002" s="198"/>
      <c r="B1002" s="620"/>
      <c r="C1002" s="591"/>
      <c r="D1002" s="592"/>
      <c r="E1002" s="592"/>
      <c r="F1002" s="592"/>
      <c r="G1002" s="592"/>
      <c r="H1002" s="592"/>
      <c r="I1002" s="592"/>
      <c r="J1002" s="592"/>
      <c r="K1002" s="592"/>
      <c r="L1002" s="592"/>
      <c r="M1002" s="592"/>
      <c r="N1002" s="592"/>
      <c r="O1002" s="592"/>
      <c r="P1002" s="592"/>
      <c r="Q1002" s="592"/>
      <c r="R1002" s="592"/>
      <c r="S1002" s="592"/>
      <c r="T1002" s="592"/>
      <c r="U1002" s="592"/>
      <c r="V1002" s="592"/>
      <c r="W1002" s="592"/>
      <c r="X1002" s="592"/>
      <c r="Y1002" s="592"/>
      <c r="Z1002" s="592"/>
      <c r="AA1002" s="592"/>
      <c r="AB1002" s="592"/>
      <c r="AC1002" s="592"/>
      <c r="AD1002" s="592"/>
      <c r="AE1002" s="592"/>
      <c r="AF1002" s="593"/>
      <c r="AG1002" s="627"/>
      <c r="AH1002" s="628"/>
      <c r="AI1002" s="629"/>
      <c r="AJ1002" s="198"/>
      <c r="AK1002" s="198"/>
      <c r="AL1002" s="21"/>
      <c r="AM1002" s="21"/>
      <c r="AN1002" s="21"/>
      <c r="AO1002" s="21"/>
      <c r="AP1002" s="21"/>
      <c r="AQ1002" s="21"/>
      <c r="AR1002" s="21"/>
      <c r="AS1002" s="21"/>
      <c r="AT1002" s="21"/>
      <c r="AU1002" s="21"/>
      <c r="AV1002" s="21"/>
      <c r="AW1002" s="21"/>
      <c r="AX1002" s="21"/>
      <c r="AY1002" s="21"/>
      <c r="AZ1002" s="21"/>
      <c r="BA1002" s="21"/>
      <c r="BB1002" s="21"/>
      <c r="BC1002" s="21"/>
      <c r="BD1002" s="21"/>
      <c r="BE1002" s="21"/>
      <c r="BF1002" s="21"/>
      <c r="BG1002" s="21"/>
      <c r="BH1002" s="21"/>
      <c r="BI1002" s="21"/>
    </row>
    <row r="1003" spans="1:61" s="33" customFormat="1" ht="17.100000000000001" customHeight="1">
      <c r="A1003" s="198"/>
      <c r="B1003" s="619" t="s">
        <v>71</v>
      </c>
      <c r="C1003" s="588" t="s">
        <v>628</v>
      </c>
      <c r="D1003" s="589"/>
      <c r="E1003" s="589"/>
      <c r="F1003" s="589"/>
      <c r="G1003" s="589"/>
      <c r="H1003" s="589"/>
      <c r="I1003" s="589"/>
      <c r="J1003" s="589"/>
      <c r="K1003" s="589"/>
      <c r="L1003" s="589"/>
      <c r="M1003" s="589"/>
      <c r="N1003" s="589"/>
      <c r="O1003" s="589"/>
      <c r="P1003" s="589"/>
      <c r="Q1003" s="589"/>
      <c r="R1003" s="589"/>
      <c r="S1003" s="589"/>
      <c r="T1003" s="589"/>
      <c r="U1003" s="589"/>
      <c r="V1003" s="589"/>
      <c r="W1003" s="589"/>
      <c r="X1003" s="589"/>
      <c r="Y1003" s="589"/>
      <c r="Z1003" s="589"/>
      <c r="AA1003" s="589"/>
      <c r="AB1003" s="589"/>
      <c r="AC1003" s="589"/>
      <c r="AD1003" s="589"/>
      <c r="AE1003" s="589"/>
      <c r="AF1003" s="590"/>
      <c r="AG1003" s="624"/>
      <c r="AH1003" s="625"/>
      <c r="AI1003" s="626"/>
      <c r="AJ1003" s="198"/>
      <c r="AK1003" s="198"/>
    </row>
    <row r="1004" spans="1:61" s="33" customFormat="1" ht="17.100000000000001" customHeight="1">
      <c r="A1004" s="198"/>
      <c r="B1004" s="631"/>
      <c r="C1004" s="599"/>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1"/>
      <c r="AG1004" s="624"/>
      <c r="AH1004" s="625"/>
      <c r="AI1004" s="626"/>
      <c r="AJ1004" s="198"/>
      <c r="AK1004" s="198"/>
    </row>
    <row r="1005" spans="1:61" s="33" customFormat="1" ht="18" customHeight="1">
      <c r="A1005" s="198"/>
      <c r="B1005" s="631"/>
      <c r="C1005" s="599"/>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1"/>
      <c r="AG1005" s="624"/>
      <c r="AH1005" s="625"/>
      <c r="AI1005" s="626"/>
      <c r="AJ1005" s="198"/>
      <c r="AK1005" s="198"/>
    </row>
    <row r="1006" spans="1:61" s="33" customFormat="1" ht="18" customHeight="1">
      <c r="A1006" s="198"/>
      <c r="B1006" s="631"/>
      <c r="C1006" s="599"/>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1"/>
      <c r="AG1006" s="624"/>
      <c r="AH1006" s="625"/>
      <c r="AI1006" s="626"/>
      <c r="AJ1006" s="198"/>
      <c r="AK1006" s="198"/>
    </row>
    <row r="1007" spans="1:61" s="33" customFormat="1" ht="17.100000000000001" customHeight="1">
      <c r="A1007" s="198"/>
      <c r="B1007" s="631"/>
      <c r="C1007" s="599"/>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1"/>
      <c r="AG1007" s="624"/>
      <c r="AH1007" s="625"/>
      <c r="AI1007" s="626"/>
      <c r="AJ1007" s="198"/>
      <c r="AK1007" s="198"/>
    </row>
    <row r="1008" spans="1:61" s="33" customFormat="1" ht="17.100000000000001" customHeight="1">
      <c r="A1008" s="198"/>
      <c r="B1008" s="620"/>
      <c r="C1008" s="591"/>
      <c r="D1008" s="592"/>
      <c r="E1008" s="592"/>
      <c r="F1008" s="592"/>
      <c r="G1008" s="592"/>
      <c r="H1008" s="592"/>
      <c r="I1008" s="592"/>
      <c r="J1008" s="592"/>
      <c r="K1008" s="592"/>
      <c r="L1008" s="592"/>
      <c r="M1008" s="592"/>
      <c r="N1008" s="592"/>
      <c r="O1008" s="592"/>
      <c r="P1008" s="592"/>
      <c r="Q1008" s="592"/>
      <c r="R1008" s="592"/>
      <c r="S1008" s="592"/>
      <c r="T1008" s="592"/>
      <c r="U1008" s="592"/>
      <c r="V1008" s="592"/>
      <c r="W1008" s="592"/>
      <c r="X1008" s="592"/>
      <c r="Y1008" s="592"/>
      <c r="Z1008" s="592"/>
      <c r="AA1008" s="592"/>
      <c r="AB1008" s="592"/>
      <c r="AC1008" s="592"/>
      <c r="AD1008" s="592"/>
      <c r="AE1008" s="592"/>
      <c r="AF1008" s="593"/>
      <c r="AG1008" s="627"/>
      <c r="AH1008" s="628"/>
      <c r="AI1008" s="629"/>
      <c r="AJ1008" s="198"/>
      <c r="AK1008" s="198"/>
      <c r="AL1008" s="422"/>
      <c r="AM1008" s="422"/>
      <c r="AN1008" s="422"/>
      <c r="AO1008" s="422"/>
      <c r="AP1008" s="422"/>
      <c r="AQ1008" s="422"/>
      <c r="AR1008" s="422"/>
      <c r="AS1008" s="422"/>
      <c r="AT1008" s="422"/>
      <c r="AU1008" s="422"/>
      <c r="AV1008" s="422"/>
      <c r="AW1008" s="422"/>
      <c r="AX1008" s="422"/>
      <c r="AY1008" s="422"/>
      <c r="AZ1008" s="422"/>
      <c r="BA1008" s="422"/>
      <c r="BB1008" s="422"/>
      <c r="BC1008" s="422"/>
      <c r="BD1008" s="422"/>
      <c r="BE1008" s="422"/>
      <c r="BF1008" s="422"/>
      <c r="BG1008" s="422"/>
      <c r="BH1008" s="422"/>
      <c r="BI1008" s="422"/>
    </row>
    <row r="1009" spans="1:61" s="21" customFormat="1" ht="17.100000000000001" customHeight="1">
      <c r="A1009" s="172"/>
      <c r="B1009" s="619" t="s">
        <v>74</v>
      </c>
      <c r="C1009" s="588" t="s">
        <v>629</v>
      </c>
      <c r="D1009" s="589"/>
      <c r="E1009" s="589"/>
      <c r="F1009" s="589"/>
      <c r="G1009" s="589"/>
      <c r="H1009" s="589"/>
      <c r="I1009" s="589"/>
      <c r="J1009" s="589"/>
      <c r="K1009" s="589"/>
      <c r="L1009" s="589"/>
      <c r="M1009" s="589"/>
      <c r="N1009" s="589"/>
      <c r="O1009" s="589"/>
      <c r="P1009" s="589"/>
      <c r="Q1009" s="589"/>
      <c r="R1009" s="589"/>
      <c r="S1009" s="589"/>
      <c r="T1009" s="589"/>
      <c r="U1009" s="589"/>
      <c r="V1009" s="589"/>
      <c r="W1009" s="589"/>
      <c r="X1009" s="589"/>
      <c r="Y1009" s="589"/>
      <c r="Z1009" s="589"/>
      <c r="AA1009" s="589"/>
      <c r="AB1009" s="589"/>
      <c r="AC1009" s="589"/>
      <c r="AD1009" s="589"/>
      <c r="AE1009" s="589"/>
      <c r="AF1009" s="590"/>
      <c r="AG1009" s="621"/>
      <c r="AH1009" s="622"/>
      <c r="AI1009" s="623"/>
      <c r="AJ1009" s="172"/>
      <c r="AK1009" s="172"/>
      <c r="AL1009" s="33"/>
      <c r="AM1009" s="33"/>
      <c r="AN1009" s="33"/>
      <c r="AO1009" s="33"/>
      <c r="AP1009" s="33"/>
      <c r="AQ1009" s="33"/>
      <c r="AR1009" s="33"/>
      <c r="AS1009" s="33"/>
      <c r="AT1009" s="33"/>
      <c r="AU1009" s="33"/>
      <c r="AV1009" s="33"/>
      <c r="AW1009" s="33"/>
      <c r="AX1009" s="33"/>
      <c r="AY1009" s="33"/>
      <c r="AZ1009" s="33"/>
      <c r="BA1009" s="33"/>
      <c r="BB1009" s="33"/>
      <c r="BC1009" s="33"/>
      <c r="BD1009" s="33"/>
      <c r="BE1009" s="33"/>
      <c r="BF1009" s="33"/>
      <c r="BG1009" s="33"/>
      <c r="BH1009" s="33"/>
      <c r="BI1009" s="33"/>
    </row>
    <row r="1010" spans="1:61" s="21" customFormat="1" ht="17.100000000000001" customHeight="1">
      <c r="A1010" s="172"/>
      <c r="B1010" s="631"/>
      <c r="C1010" s="599"/>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1"/>
      <c r="AG1010" s="624"/>
      <c r="AH1010" s="625"/>
      <c r="AI1010" s="626"/>
      <c r="AJ1010" s="172"/>
      <c r="AK1010" s="172"/>
      <c r="AL1010" s="33"/>
      <c r="AM1010" s="33"/>
      <c r="AN1010" s="33"/>
      <c r="AO1010" s="33"/>
      <c r="AP1010" s="33"/>
      <c r="AQ1010" s="33"/>
      <c r="AR1010" s="33"/>
      <c r="AS1010" s="33"/>
      <c r="AT1010" s="33"/>
      <c r="AU1010" s="33"/>
      <c r="AV1010" s="33"/>
      <c r="AW1010" s="33"/>
      <c r="AX1010" s="33"/>
      <c r="AY1010" s="33"/>
      <c r="AZ1010" s="33"/>
      <c r="BA1010" s="33"/>
      <c r="BB1010" s="33"/>
      <c r="BC1010" s="33"/>
      <c r="BD1010" s="33"/>
      <c r="BE1010" s="33"/>
      <c r="BF1010" s="33"/>
      <c r="BG1010" s="33"/>
      <c r="BH1010" s="33"/>
      <c r="BI1010" s="33"/>
    </row>
    <row r="1011" spans="1:61" s="21" customFormat="1" ht="15.75" customHeight="1">
      <c r="A1011" s="172"/>
      <c r="B1011" s="620"/>
      <c r="C1011" s="591"/>
      <c r="D1011" s="592"/>
      <c r="E1011" s="592"/>
      <c r="F1011" s="592"/>
      <c r="G1011" s="592"/>
      <c r="H1011" s="592"/>
      <c r="I1011" s="592"/>
      <c r="J1011" s="592"/>
      <c r="K1011" s="592"/>
      <c r="L1011" s="592"/>
      <c r="M1011" s="592"/>
      <c r="N1011" s="592"/>
      <c r="O1011" s="592"/>
      <c r="P1011" s="592"/>
      <c r="Q1011" s="592"/>
      <c r="R1011" s="592"/>
      <c r="S1011" s="592"/>
      <c r="T1011" s="592"/>
      <c r="U1011" s="592"/>
      <c r="V1011" s="592"/>
      <c r="W1011" s="592"/>
      <c r="X1011" s="592"/>
      <c r="Y1011" s="592"/>
      <c r="Z1011" s="592"/>
      <c r="AA1011" s="592"/>
      <c r="AB1011" s="592"/>
      <c r="AC1011" s="592"/>
      <c r="AD1011" s="592"/>
      <c r="AE1011" s="592"/>
      <c r="AF1011" s="593"/>
      <c r="AG1011" s="627"/>
      <c r="AH1011" s="628"/>
      <c r="AI1011" s="629"/>
      <c r="AJ1011" s="172"/>
      <c r="AK1011" s="172"/>
      <c r="AL1011" s="33"/>
      <c r="AM1011" s="33"/>
      <c r="AN1011" s="33"/>
      <c r="AO1011" s="33"/>
      <c r="AP1011" s="33"/>
      <c r="AQ1011" s="33"/>
      <c r="AR1011" s="33"/>
      <c r="AS1011" s="33"/>
      <c r="AT1011" s="33"/>
      <c r="AU1011" s="33"/>
      <c r="AV1011" s="33"/>
      <c r="AW1011" s="33"/>
      <c r="AX1011" s="33"/>
      <c r="AY1011" s="33"/>
      <c r="AZ1011" s="33"/>
      <c r="BA1011" s="33"/>
      <c r="BB1011" s="33"/>
      <c r="BC1011" s="33"/>
      <c r="BD1011" s="33"/>
      <c r="BE1011" s="33"/>
      <c r="BF1011" s="33"/>
      <c r="BG1011" s="33"/>
      <c r="BH1011" s="33"/>
      <c r="BI1011" s="33"/>
    </row>
    <row r="1012" spans="1:61" s="21" customFormat="1" ht="37.5" customHeight="1">
      <c r="A1012" s="172"/>
      <c r="B1012" s="424" t="s">
        <v>76</v>
      </c>
      <c r="C1012" s="607" t="s">
        <v>151</v>
      </c>
      <c r="D1012" s="608"/>
      <c r="E1012" s="608"/>
      <c r="F1012" s="608"/>
      <c r="G1012" s="608"/>
      <c r="H1012" s="608"/>
      <c r="I1012" s="608"/>
      <c r="J1012" s="608"/>
      <c r="K1012" s="608"/>
      <c r="L1012" s="608"/>
      <c r="M1012" s="608"/>
      <c r="N1012" s="608"/>
      <c r="O1012" s="608"/>
      <c r="P1012" s="608"/>
      <c r="Q1012" s="608"/>
      <c r="R1012" s="608"/>
      <c r="S1012" s="608"/>
      <c r="T1012" s="608"/>
      <c r="U1012" s="608"/>
      <c r="V1012" s="608"/>
      <c r="W1012" s="608"/>
      <c r="X1012" s="608"/>
      <c r="Y1012" s="608"/>
      <c r="Z1012" s="608"/>
      <c r="AA1012" s="608"/>
      <c r="AB1012" s="608"/>
      <c r="AC1012" s="608"/>
      <c r="AD1012" s="608"/>
      <c r="AE1012" s="608"/>
      <c r="AF1012" s="609"/>
      <c r="AG1012" s="604"/>
      <c r="AH1012" s="605"/>
      <c r="AI1012" s="606"/>
      <c r="AJ1012" s="172"/>
      <c r="AK1012" s="172"/>
      <c r="AL1012" s="33"/>
      <c r="AM1012" s="33"/>
      <c r="AN1012" s="33"/>
      <c r="AO1012" s="33"/>
      <c r="AP1012" s="33"/>
      <c r="AQ1012" s="33"/>
      <c r="AR1012" s="33"/>
      <c r="AS1012" s="33"/>
      <c r="AT1012" s="33"/>
      <c r="AU1012" s="33"/>
      <c r="AV1012" s="33"/>
      <c r="AW1012" s="33"/>
      <c r="AX1012" s="33"/>
      <c r="AY1012" s="33"/>
      <c r="AZ1012" s="33"/>
      <c r="BA1012" s="33"/>
      <c r="BB1012" s="33"/>
      <c r="BC1012" s="33"/>
      <c r="BD1012" s="33"/>
      <c r="BE1012" s="33"/>
      <c r="BF1012" s="33"/>
      <c r="BG1012" s="33"/>
      <c r="BH1012" s="33"/>
      <c r="BI1012" s="33"/>
    </row>
    <row r="1013" spans="1:61" s="21" customFormat="1" ht="37.5" customHeight="1">
      <c r="A1013" s="172"/>
      <c r="B1013" s="424" t="s">
        <v>25</v>
      </c>
      <c r="C1013" s="607" t="s">
        <v>969</v>
      </c>
      <c r="D1013" s="608"/>
      <c r="E1013" s="608"/>
      <c r="F1013" s="608"/>
      <c r="G1013" s="608"/>
      <c r="H1013" s="608"/>
      <c r="I1013" s="608"/>
      <c r="J1013" s="608"/>
      <c r="K1013" s="608"/>
      <c r="L1013" s="608"/>
      <c r="M1013" s="608"/>
      <c r="N1013" s="608"/>
      <c r="O1013" s="608"/>
      <c r="P1013" s="608"/>
      <c r="Q1013" s="608"/>
      <c r="R1013" s="608"/>
      <c r="S1013" s="608"/>
      <c r="T1013" s="608"/>
      <c r="U1013" s="608"/>
      <c r="V1013" s="608"/>
      <c r="W1013" s="608"/>
      <c r="X1013" s="608"/>
      <c r="Y1013" s="608"/>
      <c r="Z1013" s="608"/>
      <c r="AA1013" s="608"/>
      <c r="AB1013" s="608"/>
      <c r="AC1013" s="608"/>
      <c r="AD1013" s="608"/>
      <c r="AE1013" s="608"/>
      <c r="AF1013" s="609"/>
      <c r="AG1013" s="604"/>
      <c r="AH1013" s="605"/>
      <c r="AI1013" s="606"/>
      <c r="AJ1013" s="172"/>
      <c r="AK1013" s="172"/>
      <c r="AL1013" s="33"/>
      <c r="AM1013" s="33"/>
      <c r="AN1013" s="33"/>
      <c r="AO1013" s="33"/>
      <c r="AP1013" s="33"/>
      <c r="AQ1013" s="33"/>
      <c r="AR1013" s="33"/>
      <c r="AS1013" s="33"/>
      <c r="AT1013" s="33"/>
      <c r="AU1013" s="33"/>
      <c r="AV1013" s="33"/>
      <c r="AW1013" s="33"/>
      <c r="AX1013" s="33"/>
      <c r="AY1013" s="33"/>
      <c r="AZ1013" s="33"/>
      <c r="BA1013" s="33"/>
      <c r="BB1013" s="33"/>
      <c r="BC1013" s="33"/>
      <c r="BD1013" s="33"/>
      <c r="BE1013" s="33"/>
      <c r="BF1013" s="33"/>
      <c r="BG1013" s="33"/>
      <c r="BH1013" s="33"/>
      <c r="BI1013" s="33"/>
    </row>
    <row r="1014" spans="1:61" s="21" customFormat="1" ht="47.25" customHeight="1">
      <c r="A1014" s="172"/>
      <c r="B1014" s="424" t="s">
        <v>536</v>
      </c>
      <c r="C1014" s="607" t="s">
        <v>152</v>
      </c>
      <c r="D1014" s="608"/>
      <c r="E1014" s="608"/>
      <c r="F1014" s="608"/>
      <c r="G1014" s="608"/>
      <c r="H1014" s="608"/>
      <c r="I1014" s="608"/>
      <c r="J1014" s="608"/>
      <c r="K1014" s="608"/>
      <c r="L1014" s="608"/>
      <c r="M1014" s="608"/>
      <c r="N1014" s="608"/>
      <c r="O1014" s="608"/>
      <c r="P1014" s="608"/>
      <c r="Q1014" s="608"/>
      <c r="R1014" s="608"/>
      <c r="S1014" s="608"/>
      <c r="T1014" s="608"/>
      <c r="U1014" s="608"/>
      <c r="V1014" s="608"/>
      <c r="W1014" s="608"/>
      <c r="X1014" s="608"/>
      <c r="Y1014" s="608"/>
      <c r="Z1014" s="608"/>
      <c r="AA1014" s="608"/>
      <c r="AB1014" s="608"/>
      <c r="AC1014" s="608"/>
      <c r="AD1014" s="608"/>
      <c r="AE1014" s="608"/>
      <c r="AF1014" s="609"/>
      <c r="AG1014" s="604"/>
      <c r="AH1014" s="605"/>
      <c r="AI1014" s="606"/>
      <c r="AJ1014" s="172"/>
      <c r="AK1014" s="172"/>
      <c r="AL1014" s="33"/>
      <c r="AM1014" s="33"/>
      <c r="AN1014" s="33"/>
      <c r="AO1014" s="33"/>
      <c r="AP1014" s="33"/>
      <c r="AQ1014" s="33"/>
      <c r="AR1014" s="33"/>
      <c r="AS1014" s="33"/>
      <c r="AT1014" s="33"/>
      <c r="AU1014" s="33"/>
      <c r="AV1014" s="33"/>
      <c r="AW1014" s="33"/>
      <c r="AX1014" s="33"/>
      <c r="AY1014" s="33"/>
      <c r="AZ1014" s="33"/>
      <c r="BA1014" s="33"/>
      <c r="BB1014" s="33"/>
      <c r="BC1014" s="33"/>
      <c r="BD1014" s="33"/>
      <c r="BE1014" s="33"/>
      <c r="BF1014" s="33"/>
      <c r="BG1014" s="33"/>
      <c r="BH1014" s="33"/>
      <c r="BI1014" s="33"/>
    </row>
    <row r="1015" spans="1:61" s="21" customFormat="1" ht="45" customHeight="1">
      <c r="A1015" s="172"/>
      <c r="B1015" s="424" t="s">
        <v>33</v>
      </c>
      <c r="C1015" s="607" t="s">
        <v>535</v>
      </c>
      <c r="D1015" s="608"/>
      <c r="E1015" s="608"/>
      <c r="F1015" s="608"/>
      <c r="G1015" s="608"/>
      <c r="H1015" s="608"/>
      <c r="I1015" s="608"/>
      <c r="J1015" s="608"/>
      <c r="K1015" s="608"/>
      <c r="L1015" s="608"/>
      <c r="M1015" s="608"/>
      <c r="N1015" s="608"/>
      <c r="O1015" s="608"/>
      <c r="P1015" s="608"/>
      <c r="Q1015" s="608"/>
      <c r="R1015" s="608"/>
      <c r="S1015" s="608"/>
      <c r="T1015" s="608"/>
      <c r="U1015" s="608"/>
      <c r="V1015" s="608"/>
      <c r="W1015" s="608"/>
      <c r="X1015" s="608"/>
      <c r="Y1015" s="608"/>
      <c r="Z1015" s="608"/>
      <c r="AA1015" s="608"/>
      <c r="AB1015" s="608"/>
      <c r="AC1015" s="608"/>
      <c r="AD1015" s="608"/>
      <c r="AE1015" s="608"/>
      <c r="AF1015" s="609"/>
      <c r="AG1015" s="604"/>
      <c r="AH1015" s="605"/>
      <c r="AI1015" s="606"/>
      <c r="AJ1015" s="438"/>
      <c r="AK1015" s="172"/>
      <c r="AL1015" s="33"/>
      <c r="AM1015" s="33"/>
      <c r="AN1015" s="33"/>
      <c r="AO1015" s="33"/>
      <c r="AP1015" s="33"/>
      <c r="AQ1015" s="33"/>
      <c r="AR1015" s="33"/>
      <c r="AS1015" s="33"/>
      <c r="AT1015" s="33"/>
      <c r="AU1015" s="33"/>
      <c r="AV1015" s="33"/>
      <c r="AW1015" s="33"/>
      <c r="AX1015" s="33"/>
      <c r="AY1015" s="33"/>
      <c r="AZ1015" s="33"/>
      <c r="BA1015" s="33"/>
      <c r="BB1015" s="33"/>
      <c r="BC1015" s="33"/>
      <c r="BD1015" s="33"/>
      <c r="BE1015" s="33"/>
      <c r="BF1015" s="33"/>
      <c r="BG1015" s="33"/>
      <c r="BH1015" s="33"/>
      <c r="BI1015" s="33"/>
    </row>
    <row r="1016" spans="1:61" s="21" customFormat="1" ht="15" customHeight="1">
      <c r="A1016" s="172"/>
      <c r="B1016" s="619" t="s">
        <v>41</v>
      </c>
      <c r="C1016" s="588" t="s">
        <v>613</v>
      </c>
      <c r="D1016" s="589"/>
      <c r="E1016" s="589"/>
      <c r="F1016" s="589"/>
      <c r="G1016" s="589"/>
      <c r="H1016" s="589"/>
      <c r="I1016" s="589"/>
      <c r="J1016" s="589"/>
      <c r="K1016" s="589"/>
      <c r="L1016" s="589"/>
      <c r="M1016" s="589"/>
      <c r="N1016" s="589"/>
      <c r="O1016" s="589"/>
      <c r="P1016" s="589"/>
      <c r="Q1016" s="589"/>
      <c r="R1016" s="589"/>
      <c r="S1016" s="589"/>
      <c r="T1016" s="589"/>
      <c r="U1016" s="589"/>
      <c r="V1016" s="589"/>
      <c r="W1016" s="589"/>
      <c r="X1016" s="589"/>
      <c r="Y1016" s="589"/>
      <c r="Z1016" s="589"/>
      <c r="AA1016" s="589"/>
      <c r="AB1016" s="589"/>
      <c r="AC1016" s="589"/>
      <c r="AD1016" s="589"/>
      <c r="AE1016" s="589"/>
      <c r="AF1016" s="590"/>
      <c r="AG1016" s="624"/>
      <c r="AH1016" s="625"/>
      <c r="AI1016" s="626"/>
      <c r="AJ1016" s="172"/>
      <c r="AK1016" s="172"/>
      <c r="AL1016" s="33"/>
      <c r="AM1016" s="33"/>
      <c r="AN1016" s="33"/>
      <c r="AO1016" s="33"/>
      <c r="AP1016" s="33"/>
      <c r="AQ1016" s="33"/>
      <c r="AR1016" s="33"/>
      <c r="AS1016" s="33"/>
      <c r="AT1016" s="33"/>
      <c r="AU1016" s="33"/>
      <c r="AV1016" s="33"/>
      <c r="AW1016" s="33"/>
      <c r="AX1016" s="33"/>
      <c r="AY1016" s="33"/>
      <c r="AZ1016" s="33"/>
      <c r="BA1016" s="33"/>
      <c r="BB1016" s="33"/>
      <c r="BC1016" s="33"/>
      <c r="BD1016" s="33"/>
      <c r="BE1016" s="33"/>
      <c r="BF1016" s="33"/>
      <c r="BG1016" s="33"/>
      <c r="BH1016" s="33"/>
      <c r="BI1016" s="33"/>
    </row>
    <row r="1017" spans="1:61" s="21" customFormat="1" ht="15" customHeight="1">
      <c r="A1017" s="172"/>
      <c r="B1017" s="631"/>
      <c r="C1017" s="599"/>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1"/>
      <c r="AG1017" s="624"/>
      <c r="AH1017" s="625"/>
      <c r="AI1017" s="626"/>
      <c r="AJ1017" s="172"/>
      <c r="AK1017" s="172"/>
      <c r="AL1017" s="33"/>
      <c r="AM1017" s="33"/>
      <c r="AN1017" s="33"/>
      <c r="AO1017" s="33"/>
      <c r="AP1017" s="33"/>
      <c r="AQ1017" s="33"/>
      <c r="AR1017" s="33"/>
      <c r="AS1017" s="33"/>
      <c r="AT1017" s="33"/>
      <c r="AU1017" s="33"/>
      <c r="AV1017" s="33"/>
      <c r="AW1017" s="33"/>
      <c r="AX1017" s="33"/>
      <c r="AY1017" s="33"/>
      <c r="AZ1017" s="33"/>
      <c r="BA1017" s="33"/>
      <c r="BB1017" s="33"/>
      <c r="BC1017" s="33"/>
      <c r="BD1017" s="33"/>
      <c r="BE1017" s="33"/>
      <c r="BF1017" s="33"/>
      <c r="BG1017" s="33"/>
      <c r="BH1017" s="33"/>
      <c r="BI1017" s="33"/>
    </row>
    <row r="1018" spans="1:61" s="21" customFormat="1" ht="15" customHeight="1">
      <c r="A1018" s="172"/>
      <c r="B1018" s="620"/>
      <c r="C1018" s="591"/>
      <c r="D1018" s="592"/>
      <c r="E1018" s="592"/>
      <c r="F1018" s="592"/>
      <c r="G1018" s="592"/>
      <c r="H1018" s="592"/>
      <c r="I1018" s="592"/>
      <c r="J1018" s="592"/>
      <c r="K1018" s="592"/>
      <c r="L1018" s="592"/>
      <c r="M1018" s="592"/>
      <c r="N1018" s="592"/>
      <c r="O1018" s="592"/>
      <c r="P1018" s="592"/>
      <c r="Q1018" s="592"/>
      <c r="R1018" s="592"/>
      <c r="S1018" s="592"/>
      <c r="T1018" s="592"/>
      <c r="U1018" s="592"/>
      <c r="V1018" s="592"/>
      <c r="W1018" s="592"/>
      <c r="X1018" s="592"/>
      <c r="Y1018" s="592"/>
      <c r="Z1018" s="592"/>
      <c r="AA1018" s="592"/>
      <c r="AB1018" s="592"/>
      <c r="AC1018" s="592"/>
      <c r="AD1018" s="592"/>
      <c r="AE1018" s="592"/>
      <c r="AF1018" s="593"/>
      <c r="AG1018" s="627"/>
      <c r="AH1018" s="628"/>
      <c r="AI1018" s="629"/>
      <c r="AJ1018" s="172"/>
      <c r="AK1018" s="172"/>
      <c r="AL1018" s="33"/>
      <c r="AM1018" s="33"/>
      <c r="AN1018" s="33"/>
      <c r="AO1018" s="33"/>
      <c r="AP1018" s="33"/>
      <c r="AQ1018" s="33"/>
      <c r="AR1018" s="33"/>
      <c r="AS1018" s="33"/>
      <c r="AT1018" s="33"/>
      <c r="AU1018" s="33"/>
      <c r="AV1018" s="33"/>
      <c r="AW1018" s="33"/>
      <c r="AX1018" s="33"/>
      <c r="AY1018" s="33"/>
      <c r="AZ1018" s="33"/>
      <c r="BA1018" s="33"/>
      <c r="BB1018" s="33"/>
      <c r="BC1018" s="33"/>
      <c r="BD1018" s="33"/>
      <c r="BE1018" s="33"/>
      <c r="BF1018" s="33"/>
      <c r="BG1018" s="33"/>
      <c r="BH1018" s="33"/>
      <c r="BI1018" s="33"/>
    </row>
    <row r="1019" spans="1:61" s="21" customFormat="1" ht="66.75" customHeight="1">
      <c r="A1019" s="172"/>
      <c r="B1019" s="401" t="s">
        <v>43</v>
      </c>
      <c r="C1019" s="607" t="s">
        <v>610</v>
      </c>
      <c r="D1019" s="608"/>
      <c r="E1019" s="608"/>
      <c r="F1019" s="608"/>
      <c r="G1019" s="608"/>
      <c r="H1019" s="608"/>
      <c r="I1019" s="608"/>
      <c r="J1019" s="608"/>
      <c r="K1019" s="608"/>
      <c r="L1019" s="608"/>
      <c r="M1019" s="608"/>
      <c r="N1019" s="608"/>
      <c r="O1019" s="608"/>
      <c r="P1019" s="608"/>
      <c r="Q1019" s="608"/>
      <c r="R1019" s="608"/>
      <c r="S1019" s="608"/>
      <c r="T1019" s="608"/>
      <c r="U1019" s="608"/>
      <c r="V1019" s="608"/>
      <c r="W1019" s="608"/>
      <c r="X1019" s="608"/>
      <c r="Y1019" s="608"/>
      <c r="Z1019" s="608"/>
      <c r="AA1019" s="608"/>
      <c r="AB1019" s="608"/>
      <c r="AC1019" s="608"/>
      <c r="AD1019" s="608"/>
      <c r="AE1019" s="608"/>
      <c r="AF1019" s="609"/>
      <c r="AG1019" s="621"/>
      <c r="AH1019" s="622"/>
      <c r="AI1019" s="623"/>
      <c r="AJ1019" s="172"/>
      <c r="AK1019" s="172"/>
    </row>
    <row r="1020" spans="1:61" s="21" customFormat="1" ht="37.5" customHeight="1">
      <c r="A1020" s="172"/>
      <c r="B1020" s="401" t="s">
        <v>537</v>
      </c>
      <c r="C1020" s="607" t="s">
        <v>630</v>
      </c>
      <c r="D1020" s="608"/>
      <c r="E1020" s="608"/>
      <c r="F1020" s="608"/>
      <c r="G1020" s="608"/>
      <c r="H1020" s="608"/>
      <c r="I1020" s="608"/>
      <c r="J1020" s="608"/>
      <c r="K1020" s="608"/>
      <c r="L1020" s="608"/>
      <c r="M1020" s="608"/>
      <c r="N1020" s="608"/>
      <c r="O1020" s="608"/>
      <c r="P1020" s="608"/>
      <c r="Q1020" s="608"/>
      <c r="R1020" s="608"/>
      <c r="S1020" s="608"/>
      <c r="T1020" s="608"/>
      <c r="U1020" s="608"/>
      <c r="V1020" s="608"/>
      <c r="W1020" s="608"/>
      <c r="X1020" s="608"/>
      <c r="Y1020" s="608"/>
      <c r="Z1020" s="608"/>
      <c r="AA1020" s="608"/>
      <c r="AB1020" s="608"/>
      <c r="AC1020" s="608"/>
      <c r="AD1020" s="608"/>
      <c r="AE1020" s="608"/>
      <c r="AF1020" s="609"/>
      <c r="AG1020" s="621"/>
      <c r="AH1020" s="622"/>
      <c r="AI1020" s="623"/>
      <c r="AJ1020" s="172"/>
      <c r="AK1020" s="172"/>
    </row>
    <row r="1021" spans="1:61" s="21" customFormat="1" ht="32.25" customHeight="1">
      <c r="A1021" s="172"/>
      <c r="B1021" s="401" t="s">
        <v>538</v>
      </c>
      <c r="C1021" s="607" t="s">
        <v>631</v>
      </c>
      <c r="D1021" s="608"/>
      <c r="E1021" s="608"/>
      <c r="F1021" s="608"/>
      <c r="G1021" s="608"/>
      <c r="H1021" s="608"/>
      <c r="I1021" s="608"/>
      <c r="J1021" s="608"/>
      <c r="K1021" s="608"/>
      <c r="L1021" s="608"/>
      <c r="M1021" s="608"/>
      <c r="N1021" s="608"/>
      <c r="O1021" s="608"/>
      <c r="P1021" s="608"/>
      <c r="Q1021" s="608"/>
      <c r="R1021" s="608"/>
      <c r="S1021" s="608"/>
      <c r="T1021" s="608"/>
      <c r="U1021" s="608"/>
      <c r="V1021" s="608"/>
      <c r="W1021" s="608"/>
      <c r="X1021" s="608"/>
      <c r="Y1021" s="608"/>
      <c r="Z1021" s="608"/>
      <c r="AA1021" s="608"/>
      <c r="AB1021" s="608"/>
      <c r="AC1021" s="608"/>
      <c r="AD1021" s="608"/>
      <c r="AE1021" s="608"/>
      <c r="AF1021" s="609"/>
      <c r="AG1021" s="621"/>
      <c r="AH1021" s="622"/>
      <c r="AI1021" s="623"/>
      <c r="AJ1021" s="172"/>
      <c r="AK1021" s="172"/>
    </row>
    <row r="1022" spans="1:61" s="33" customFormat="1" ht="37.5" customHeight="1">
      <c r="A1022" s="198"/>
      <c r="B1022" s="424" t="s">
        <v>104</v>
      </c>
      <c r="C1022" s="607" t="s">
        <v>153</v>
      </c>
      <c r="D1022" s="608"/>
      <c r="E1022" s="608"/>
      <c r="F1022" s="608"/>
      <c r="G1022" s="608"/>
      <c r="H1022" s="608"/>
      <c r="I1022" s="608"/>
      <c r="J1022" s="608"/>
      <c r="K1022" s="608"/>
      <c r="L1022" s="608"/>
      <c r="M1022" s="608"/>
      <c r="N1022" s="608"/>
      <c r="O1022" s="608"/>
      <c r="P1022" s="608"/>
      <c r="Q1022" s="608"/>
      <c r="R1022" s="608"/>
      <c r="S1022" s="608"/>
      <c r="T1022" s="608"/>
      <c r="U1022" s="608"/>
      <c r="V1022" s="608"/>
      <c r="W1022" s="608"/>
      <c r="X1022" s="608"/>
      <c r="Y1022" s="608"/>
      <c r="Z1022" s="608"/>
      <c r="AA1022" s="608"/>
      <c r="AB1022" s="608"/>
      <c r="AC1022" s="608"/>
      <c r="AD1022" s="608"/>
      <c r="AE1022" s="608"/>
      <c r="AF1022" s="609"/>
      <c r="AG1022" s="604"/>
      <c r="AH1022" s="605"/>
      <c r="AI1022" s="606"/>
      <c r="AJ1022" s="198"/>
      <c r="AK1022" s="198"/>
      <c r="AL1022" s="21"/>
      <c r="AM1022" s="21"/>
      <c r="AN1022" s="21"/>
      <c r="AO1022" s="21"/>
      <c r="AP1022" s="21"/>
      <c r="AQ1022" s="21"/>
      <c r="AR1022" s="21"/>
      <c r="AS1022" s="21"/>
      <c r="AT1022" s="21"/>
      <c r="AU1022" s="21"/>
      <c r="AV1022" s="21"/>
      <c r="AW1022" s="21"/>
      <c r="AX1022" s="21"/>
      <c r="AY1022" s="21"/>
      <c r="AZ1022" s="21"/>
      <c r="BA1022" s="21"/>
      <c r="BB1022" s="21"/>
      <c r="BC1022" s="21"/>
      <c r="BD1022" s="21"/>
      <c r="BE1022" s="21"/>
      <c r="BF1022" s="21"/>
      <c r="BG1022" s="21"/>
      <c r="BH1022" s="21"/>
      <c r="BI1022" s="21"/>
    </row>
    <row r="1023" spans="1:61" s="33" customFormat="1" ht="17.100000000000001" customHeight="1">
      <c r="A1023" s="194"/>
      <c r="B1023" s="194"/>
      <c r="C1023" s="195"/>
      <c r="D1023" s="195"/>
      <c r="E1023" s="198"/>
      <c r="F1023" s="194"/>
      <c r="G1023" s="194"/>
      <c r="H1023" s="194"/>
      <c r="I1023" s="198"/>
      <c r="J1023" s="198"/>
      <c r="K1023" s="198"/>
      <c r="L1023" s="198"/>
      <c r="M1023" s="198"/>
      <c r="N1023" s="198"/>
      <c r="O1023" s="198"/>
      <c r="P1023" s="198"/>
      <c r="Q1023" s="198"/>
      <c r="R1023" s="198"/>
      <c r="S1023" s="198"/>
      <c r="T1023" s="198"/>
      <c r="U1023" s="198"/>
      <c r="V1023" s="198"/>
      <c r="W1023" s="198"/>
      <c r="X1023" s="198"/>
      <c r="Y1023" s="198"/>
      <c r="Z1023" s="198"/>
      <c r="AA1023" s="198"/>
      <c r="AB1023" s="198"/>
      <c r="AC1023" s="198"/>
      <c r="AD1023" s="198"/>
      <c r="AE1023" s="198"/>
      <c r="AF1023" s="198"/>
      <c r="AG1023" s="194"/>
      <c r="AH1023" s="194"/>
      <c r="AI1023" s="194"/>
      <c r="AJ1023" s="198"/>
      <c r="AK1023" s="198"/>
      <c r="AL1023" s="21"/>
      <c r="AM1023" s="21"/>
      <c r="AN1023" s="21"/>
      <c r="AO1023" s="21"/>
      <c r="AP1023" s="21"/>
      <c r="AQ1023" s="21"/>
      <c r="AR1023" s="21"/>
      <c r="AS1023" s="21"/>
      <c r="AT1023" s="21"/>
      <c r="AU1023" s="21"/>
      <c r="AV1023" s="21"/>
      <c r="AW1023" s="21"/>
      <c r="AX1023" s="21"/>
      <c r="AY1023" s="21"/>
      <c r="AZ1023" s="21"/>
      <c r="BA1023" s="21"/>
      <c r="BB1023" s="21"/>
      <c r="BC1023" s="21"/>
      <c r="BD1023" s="21"/>
      <c r="BE1023" s="21"/>
      <c r="BF1023" s="21"/>
      <c r="BG1023" s="21"/>
      <c r="BH1023" s="21"/>
      <c r="BI1023" s="21"/>
    </row>
    <row r="1024" spans="1:61" s="33" customFormat="1" ht="15" customHeight="1">
      <c r="A1024" s="194"/>
      <c r="B1024" s="483" t="s">
        <v>1560</v>
      </c>
      <c r="C1024" s="484"/>
      <c r="D1024" s="484"/>
      <c r="E1024" s="484"/>
      <c r="F1024" s="484"/>
      <c r="G1024" s="484"/>
      <c r="H1024" s="484"/>
      <c r="I1024" s="484"/>
      <c r="J1024" s="484"/>
      <c r="K1024" s="484"/>
      <c r="L1024" s="484"/>
      <c r="M1024" s="484"/>
      <c r="N1024" s="484"/>
      <c r="O1024" s="484"/>
      <c r="P1024" s="484"/>
      <c r="Q1024" s="484"/>
      <c r="R1024" s="484"/>
      <c r="S1024" s="484"/>
      <c r="T1024" s="484"/>
      <c r="U1024" s="484"/>
      <c r="V1024" s="484"/>
      <c r="W1024" s="484"/>
      <c r="X1024" s="484"/>
      <c r="Y1024" s="484"/>
      <c r="Z1024" s="484"/>
      <c r="AA1024" s="484"/>
      <c r="AB1024" s="484"/>
      <c r="AC1024" s="484"/>
      <c r="AD1024" s="484"/>
      <c r="AE1024" s="484"/>
      <c r="AF1024" s="484"/>
      <c r="AG1024" s="484"/>
      <c r="AH1024" s="32"/>
      <c r="AI1024" s="32"/>
      <c r="AJ1024" s="198"/>
      <c r="AK1024" s="198"/>
      <c r="AL1024" s="21"/>
      <c r="AM1024" s="21"/>
      <c r="AN1024" s="21"/>
      <c r="AO1024" s="21"/>
      <c r="AP1024" s="21"/>
      <c r="AQ1024" s="21"/>
      <c r="AR1024" s="21"/>
      <c r="AS1024" s="21"/>
      <c r="AT1024" s="21"/>
      <c r="AU1024" s="21"/>
      <c r="AV1024" s="21"/>
      <c r="AW1024" s="21"/>
      <c r="AX1024" s="21"/>
      <c r="AY1024" s="21"/>
      <c r="AZ1024" s="21"/>
      <c r="BA1024" s="21"/>
      <c r="BB1024" s="21"/>
      <c r="BC1024" s="21"/>
      <c r="BD1024" s="21"/>
      <c r="BE1024" s="21"/>
      <c r="BF1024" s="21"/>
      <c r="BG1024" s="21"/>
      <c r="BH1024" s="21"/>
      <c r="BI1024" s="21"/>
    </row>
    <row r="1025" spans="1:61" s="33" customFormat="1" ht="15" customHeight="1">
      <c r="A1025" s="194"/>
      <c r="B1025" s="714" t="s">
        <v>79</v>
      </c>
      <c r="C1025" s="708" t="s">
        <v>1561</v>
      </c>
      <c r="D1025" s="709"/>
      <c r="E1025" s="709"/>
      <c r="F1025" s="709"/>
      <c r="G1025" s="709"/>
      <c r="H1025" s="709"/>
      <c r="I1025" s="709"/>
      <c r="J1025" s="709"/>
      <c r="K1025" s="709"/>
      <c r="L1025" s="709"/>
      <c r="M1025" s="709"/>
      <c r="N1025" s="709"/>
      <c r="O1025" s="709"/>
      <c r="P1025" s="709"/>
      <c r="Q1025" s="709"/>
      <c r="R1025" s="709"/>
      <c r="S1025" s="709"/>
      <c r="T1025" s="709"/>
      <c r="U1025" s="709"/>
      <c r="V1025" s="709"/>
      <c r="W1025" s="709"/>
      <c r="X1025" s="709"/>
      <c r="Y1025" s="709"/>
      <c r="Z1025" s="709"/>
      <c r="AA1025" s="709"/>
      <c r="AB1025" s="709"/>
      <c r="AC1025" s="709"/>
      <c r="AD1025" s="709"/>
      <c r="AE1025" s="709"/>
      <c r="AF1025" s="710"/>
      <c r="AG1025" s="717"/>
      <c r="AH1025" s="718"/>
      <c r="AI1025" s="719"/>
      <c r="AJ1025" s="198"/>
      <c r="AK1025" s="198"/>
      <c r="AL1025" s="21"/>
      <c r="AM1025" s="21"/>
      <c r="AN1025" s="21"/>
      <c r="AO1025" s="21"/>
      <c r="AP1025" s="21"/>
      <c r="AQ1025" s="21"/>
      <c r="AR1025" s="21"/>
      <c r="AS1025" s="21"/>
      <c r="AT1025" s="21"/>
      <c r="AU1025" s="21"/>
      <c r="AV1025" s="21"/>
      <c r="AW1025" s="21"/>
      <c r="AX1025" s="21"/>
      <c r="AY1025" s="21"/>
      <c r="AZ1025" s="21"/>
      <c r="BA1025" s="21"/>
      <c r="BB1025" s="21"/>
      <c r="BC1025" s="21"/>
      <c r="BD1025" s="21"/>
      <c r="BE1025" s="21"/>
      <c r="BF1025" s="21"/>
      <c r="BG1025" s="21"/>
      <c r="BH1025" s="21"/>
      <c r="BI1025" s="21"/>
    </row>
    <row r="1026" spans="1:61" s="33" customFormat="1" ht="15" customHeight="1">
      <c r="A1026" s="194"/>
      <c r="B1026" s="715"/>
      <c r="C1026" s="711"/>
      <c r="D1026" s="712"/>
      <c r="E1026" s="712"/>
      <c r="F1026" s="712"/>
      <c r="G1026" s="712"/>
      <c r="H1026" s="712"/>
      <c r="I1026" s="712"/>
      <c r="J1026" s="712"/>
      <c r="K1026" s="712"/>
      <c r="L1026" s="712"/>
      <c r="M1026" s="712"/>
      <c r="N1026" s="712"/>
      <c r="O1026" s="712"/>
      <c r="P1026" s="712"/>
      <c r="Q1026" s="712"/>
      <c r="R1026" s="712"/>
      <c r="S1026" s="712"/>
      <c r="T1026" s="712"/>
      <c r="U1026" s="712"/>
      <c r="V1026" s="712"/>
      <c r="W1026" s="712"/>
      <c r="X1026" s="712"/>
      <c r="Y1026" s="712"/>
      <c r="Z1026" s="712"/>
      <c r="AA1026" s="712"/>
      <c r="AB1026" s="712"/>
      <c r="AC1026" s="712"/>
      <c r="AD1026" s="712"/>
      <c r="AE1026" s="712"/>
      <c r="AF1026" s="713"/>
      <c r="AG1026" s="720"/>
      <c r="AH1026" s="721"/>
      <c r="AI1026" s="722"/>
      <c r="AJ1026" s="198"/>
      <c r="AK1026" s="198"/>
      <c r="AL1026" s="21"/>
      <c r="AM1026" s="21"/>
      <c r="AN1026" s="21"/>
      <c r="AO1026" s="21"/>
      <c r="AP1026" s="21"/>
      <c r="AQ1026" s="21"/>
      <c r="AR1026" s="21"/>
      <c r="AS1026" s="21"/>
      <c r="AT1026" s="21"/>
      <c r="AU1026" s="21"/>
      <c r="AV1026" s="21"/>
      <c r="AW1026" s="21"/>
      <c r="AX1026" s="21"/>
      <c r="AY1026" s="21"/>
      <c r="AZ1026" s="21"/>
      <c r="BA1026" s="21"/>
      <c r="BB1026" s="21"/>
      <c r="BC1026" s="21"/>
      <c r="BD1026" s="21"/>
      <c r="BE1026" s="21"/>
      <c r="BF1026" s="21"/>
      <c r="BG1026" s="21"/>
      <c r="BH1026" s="21"/>
      <c r="BI1026" s="21"/>
    </row>
    <row r="1027" spans="1:61" s="33" customFormat="1" ht="15" customHeight="1">
      <c r="A1027" s="194"/>
      <c r="B1027" s="715"/>
      <c r="C1027" s="711"/>
      <c r="D1027" s="712"/>
      <c r="E1027" s="712"/>
      <c r="F1027" s="712"/>
      <c r="G1027" s="712"/>
      <c r="H1027" s="712"/>
      <c r="I1027" s="712"/>
      <c r="J1027" s="712"/>
      <c r="K1027" s="712"/>
      <c r="L1027" s="712"/>
      <c r="M1027" s="712"/>
      <c r="N1027" s="712"/>
      <c r="O1027" s="712"/>
      <c r="P1027" s="712"/>
      <c r="Q1027" s="712"/>
      <c r="R1027" s="712"/>
      <c r="S1027" s="712"/>
      <c r="T1027" s="712"/>
      <c r="U1027" s="712"/>
      <c r="V1027" s="712"/>
      <c r="W1027" s="712"/>
      <c r="X1027" s="712"/>
      <c r="Y1027" s="712"/>
      <c r="Z1027" s="712"/>
      <c r="AA1027" s="712"/>
      <c r="AB1027" s="712"/>
      <c r="AC1027" s="712"/>
      <c r="AD1027" s="712"/>
      <c r="AE1027" s="712"/>
      <c r="AF1027" s="713"/>
      <c r="AG1027" s="720"/>
      <c r="AH1027" s="721"/>
      <c r="AI1027" s="722"/>
      <c r="AJ1027" s="198"/>
      <c r="AK1027" s="198"/>
      <c r="AL1027" s="21"/>
      <c r="AM1027" s="21"/>
      <c r="AN1027" s="21"/>
      <c r="AO1027" s="21"/>
      <c r="AP1027" s="21"/>
      <c r="AQ1027" s="21"/>
      <c r="AR1027" s="21"/>
      <c r="AS1027" s="21"/>
      <c r="AT1027" s="21"/>
      <c r="AU1027" s="21"/>
      <c r="AV1027" s="21"/>
      <c r="AW1027" s="21"/>
      <c r="AX1027" s="21"/>
      <c r="AY1027" s="21"/>
      <c r="AZ1027" s="21"/>
      <c r="BA1027" s="21"/>
      <c r="BB1027" s="21"/>
      <c r="BC1027" s="21"/>
      <c r="BD1027" s="21"/>
      <c r="BE1027" s="21"/>
      <c r="BF1027" s="21"/>
      <c r="BG1027" s="21"/>
      <c r="BH1027" s="21"/>
      <c r="BI1027" s="21"/>
    </row>
    <row r="1028" spans="1:61" s="33" customFormat="1" ht="51" customHeight="1">
      <c r="A1028" s="194"/>
      <c r="B1028" s="715"/>
      <c r="C1028" s="711"/>
      <c r="D1028" s="712"/>
      <c r="E1028" s="712"/>
      <c r="F1028" s="712"/>
      <c r="G1028" s="712"/>
      <c r="H1028" s="712"/>
      <c r="I1028" s="712"/>
      <c r="J1028" s="712"/>
      <c r="K1028" s="712"/>
      <c r="L1028" s="712"/>
      <c r="M1028" s="712"/>
      <c r="N1028" s="712"/>
      <c r="O1028" s="712"/>
      <c r="P1028" s="712"/>
      <c r="Q1028" s="712"/>
      <c r="R1028" s="712"/>
      <c r="S1028" s="712"/>
      <c r="T1028" s="712"/>
      <c r="U1028" s="712"/>
      <c r="V1028" s="712"/>
      <c r="W1028" s="712"/>
      <c r="X1028" s="712"/>
      <c r="Y1028" s="712"/>
      <c r="Z1028" s="712"/>
      <c r="AA1028" s="712"/>
      <c r="AB1028" s="712"/>
      <c r="AC1028" s="712"/>
      <c r="AD1028" s="712"/>
      <c r="AE1028" s="712"/>
      <c r="AF1028" s="713"/>
      <c r="AG1028" s="720"/>
      <c r="AH1028" s="721"/>
      <c r="AI1028" s="722"/>
      <c r="AJ1028" s="198"/>
      <c r="AK1028" s="198"/>
      <c r="AL1028" s="21"/>
      <c r="AM1028" s="21"/>
      <c r="AN1028" s="21"/>
      <c r="AO1028" s="21"/>
      <c r="AP1028" s="21"/>
      <c r="AQ1028" s="21"/>
      <c r="AR1028" s="21"/>
      <c r="AS1028" s="21"/>
      <c r="AT1028" s="21"/>
      <c r="AU1028" s="21"/>
      <c r="AV1028" s="21"/>
      <c r="AW1028" s="21"/>
      <c r="AX1028" s="21"/>
      <c r="AY1028" s="21"/>
      <c r="AZ1028" s="21"/>
      <c r="BA1028" s="21"/>
      <c r="BB1028" s="21"/>
      <c r="BC1028" s="21"/>
      <c r="BD1028" s="21"/>
      <c r="BE1028" s="21"/>
      <c r="BF1028" s="21"/>
      <c r="BG1028" s="21"/>
      <c r="BH1028" s="21"/>
      <c r="BI1028" s="21"/>
    </row>
    <row r="1029" spans="1:61" s="33" customFormat="1" ht="78.599999999999994" customHeight="1">
      <c r="A1029" s="194"/>
      <c r="B1029" s="486" t="s">
        <v>1623</v>
      </c>
      <c r="C1029" s="716" t="s">
        <v>1625</v>
      </c>
      <c r="D1029" s="716"/>
      <c r="E1029" s="716"/>
      <c r="F1029" s="716"/>
      <c r="G1029" s="716"/>
      <c r="H1029" s="716"/>
      <c r="I1029" s="716"/>
      <c r="J1029" s="716"/>
      <c r="K1029" s="716"/>
      <c r="L1029" s="716"/>
      <c r="M1029" s="716"/>
      <c r="N1029" s="716"/>
      <c r="O1029" s="716"/>
      <c r="P1029" s="716"/>
      <c r="Q1029" s="716"/>
      <c r="R1029" s="716"/>
      <c r="S1029" s="716"/>
      <c r="T1029" s="716"/>
      <c r="U1029" s="716"/>
      <c r="V1029" s="716"/>
      <c r="W1029" s="716"/>
      <c r="X1029" s="716"/>
      <c r="Y1029" s="716"/>
      <c r="Z1029" s="716"/>
      <c r="AA1029" s="716"/>
      <c r="AB1029" s="716"/>
      <c r="AC1029" s="716"/>
      <c r="AD1029" s="716"/>
      <c r="AE1029" s="716"/>
      <c r="AF1029" s="716"/>
      <c r="AG1029" s="727"/>
      <c r="AH1029" s="727"/>
      <c r="AI1029" s="727"/>
      <c r="AJ1029" s="198"/>
      <c r="AK1029" s="198"/>
      <c r="AL1029" s="21"/>
      <c r="AM1029" s="21"/>
      <c r="AN1029" s="21"/>
      <c r="AO1029" s="21"/>
      <c r="AP1029" s="21"/>
      <c r="AQ1029" s="21"/>
      <c r="AR1029" s="21"/>
      <c r="AS1029" s="21"/>
      <c r="AT1029" s="21"/>
      <c r="AU1029" s="21"/>
      <c r="AV1029" s="21"/>
      <c r="AW1029" s="21"/>
      <c r="AX1029" s="21"/>
      <c r="AY1029" s="21"/>
      <c r="AZ1029" s="21"/>
      <c r="BA1029" s="21"/>
      <c r="BB1029" s="21"/>
      <c r="BC1029" s="21"/>
      <c r="BD1029" s="21"/>
      <c r="BE1029" s="21"/>
      <c r="BF1029" s="21"/>
      <c r="BG1029" s="21"/>
      <c r="BH1029" s="21"/>
      <c r="BI1029" s="21"/>
    </row>
    <row r="1030" spans="1:61" s="33" customFormat="1" ht="15" customHeight="1">
      <c r="A1030" s="194"/>
      <c r="B1030" s="714" t="s">
        <v>74</v>
      </c>
      <c r="C1030" s="708" t="s">
        <v>1645</v>
      </c>
      <c r="D1030" s="709"/>
      <c r="E1030" s="709"/>
      <c r="F1030" s="709"/>
      <c r="G1030" s="709"/>
      <c r="H1030" s="709"/>
      <c r="I1030" s="709"/>
      <c r="J1030" s="709"/>
      <c r="K1030" s="709"/>
      <c r="L1030" s="709"/>
      <c r="M1030" s="709"/>
      <c r="N1030" s="709"/>
      <c r="O1030" s="709"/>
      <c r="P1030" s="709"/>
      <c r="Q1030" s="709"/>
      <c r="R1030" s="709"/>
      <c r="S1030" s="709"/>
      <c r="T1030" s="709"/>
      <c r="U1030" s="709"/>
      <c r="V1030" s="709"/>
      <c r="W1030" s="709"/>
      <c r="X1030" s="709"/>
      <c r="Y1030" s="709"/>
      <c r="Z1030" s="709"/>
      <c r="AA1030" s="709"/>
      <c r="AB1030" s="709"/>
      <c r="AC1030" s="709"/>
      <c r="AD1030" s="709"/>
      <c r="AE1030" s="709"/>
      <c r="AF1030" s="709"/>
      <c r="AG1030" s="717"/>
      <c r="AH1030" s="718"/>
      <c r="AI1030" s="719"/>
      <c r="AJ1030" s="198"/>
      <c r="AK1030" s="198"/>
      <c r="AL1030" s="21"/>
      <c r="AM1030" s="21"/>
      <c r="AN1030" s="21"/>
      <c r="AO1030" s="21"/>
      <c r="AP1030" s="21"/>
      <c r="AQ1030" s="21"/>
      <c r="AR1030" s="21"/>
      <c r="AS1030" s="21"/>
      <c r="AT1030" s="21"/>
      <c r="AU1030" s="21"/>
      <c r="AV1030" s="21"/>
      <c r="AW1030" s="21"/>
      <c r="AX1030" s="21"/>
      <c r="AY1030" s="21"/>
      <c r="AZ1030" s="21"/>
      <c r="BA1030" s="21"/>
      <c r="BB1030" s="21"/>
      <c r="BC1030" s="21"/>
      <c r="BD1030" s="21"/>
      <c r="BE1030" s="21"/>
      <c r="BF1030" s="21"/>
      <c r="BG1030" s="21"/>
      <c r="BH1030" s="21"/>
      <c r="BI1030" s="21"/>
    </row>
    <row r="1031" spans="1:61" s="33" customFormat="1" ht="15" customHeight="1">
      <c r="A1031" s="194"/>
      <c r="B1031" s="715"/>
      <c r="C1031" s="711"/>
      <c r="D1031" s="712"/>
      <c r="E1031" s="712"/>
      <c r="F1031" s="712"/>
      <c r="G1031" s="712"/>
      <c r="H1031" s="712"/>
      <c r="I1031" s="712"/>
      <c r="J1031" s="712"/>
      <c r="K1031" s="712"/>
      <c r="L1031" s="712"/>
      <c r="M1031" s="712"/>
      <c r="N1031" s="712"/>
      <c r="O1031" s="712"/>
      <c r="P1031" s="712"/>
      <c r="Q1031" s="712"/>
      <c r="R1031" s="712"/>
      <c r="S1031" s="712"/>
      <c r="T1031" s="712"/>
      <c r="U1031" s="712"/>
      <c r="V1031" s="712"/>
      <c r="W1031" s="712"/>
      <c r="X1031" s="712"/>
      <c r="Y1031" s="712"/>
      <c r="Z1031" s="712"/>
      <c r="AA1031" s="712"/>
      <c r="AB1031" s="712"/>
      <c r="AC1031" s="712"/>
      <c r="AD1031" s="712"/>
      <c r="AE1031" s="712"/>
      <c r="AF1031" s="712"/>
      <c r="AG1031" s="720"/>
      <c r="AH1031" s="721"/>
      <c r="AI1031" s="722"/>
      <c r="AJ1031" s="198"/>
      <c r="AK1031" s="198"/>
      <c r="AL1031" s="21"/>
      <c r="AM1031" s="21"/>
      <c r="AN1031" s="21"/>
      <c r="AO1031" s="21"/>
      <c r="AP1031" s="21"/>
      <c r="AQ1031" s="21"/>
      <c r="AR1031" s="21"/>
      <c r="AS1031" s="21"/>
      <c r="AT1031" s="21"/>
      <c r="AU1031" s="21"/>
      <c r="AV1031" s="21"/>
      <c r="AW1031" s="21"/>
      <c r="AX1031" s="21"/>
      <c r="AY1031" s="21"/>
      <c r="AZ1031" s="21"/>
      <c r="BA1031" s="21"/>
      <c r="BB1031" s="21"/>
      <c r="BC1031" s="21"/>
      <c r="BD1031" s="21"/>
      <c r="BE1031" s="21"/>
      <c r="BF1031" s="21"/>
      <c r="BG1031" s="21"/>
      <c r="BH1031" s="21"/>
      <c r="BI1031" s="21"/>
    </row>
    <row r="1032" spans="1:61" s="33" customFormat="1" ht="31.5" customHeight="1">
      <c r="A1032" s="194"/>
      <c r="B1032" s="746"/>
      <c r="C1032" s="939"/>
      <c r="D1032" s="940"/>
      <c r="E1032" s="940"/>
      <c r="F1032" s="940"/>
      <c r="G1032" s="940"/>
      <c r="H1032" s="940"/>
      <c r="I1032" s="940"/>
      <c r="J1032" s="940"/>
      <c r="K1032" s="940"/>
      <c r="L1032" s="940"/>
      <c r="M1032" s="940"/>
      <c r="N1032" s="940"/>
      <c r="O1032" s="940"/>
      <c r="P1032" s="940"/>
      <c r="Q1032" s="940"/>
      <c r="R1032" s="940"/>
      <c r="S1032" s="940"/>
      <c r="T1032" s="940"/>
      <c r="U1032" s="940"/>
      <c r="V1032" s="940"/>
      <c r="W1032" s="940"/>
      <c r="X1032" s="940"/>
      <c r="Y1032" s="940"/>
      <c r="Z1032" s="940"/>
      <c r="AA1032" s="940"/>
      <c r="AB1032" s="940"/>
      <c r="AC1032" s="940"/>
      <c r="AD1032" s="940"/>
      <c r="AE1032" s="940"/>
      <c r="AF1032" s="940"/>
      <c r="AG1032" s="1121"/>
      <c r="AH1032" s="1122"/>
      <c r="AI1032" s="1123"/>
      <c r="AJ1032" s="198"/>
      <c r="AK1032" s="198"/>
      <c r="AL1032" s="21"/>
      <c r="AM1032" s="21"/>
      <c r="AN1032" s="21"/>
      <c r="AO1032" s="21"/>
      <c r="AP1032" s="21"/>
      <c r="AQ1032" s="21"/>
      <c r="AR1032" s="21"/>
      <c r="AS1032" s="21"/>
      <c r="AT1032" s="21"/>
      <c r="AU1032" s="21"/>
      <c r="AV1032" s="21"/>
      <c r="AW1032" s="21"/>
      <c r="AX1032" s="21"/>
      <c r="AY1032" s="21"/>
      <c r="AZ1032" s="21"/>
      <c r="BA1032" s="21"/>
      <c r="BB1032" s="21"/>
      <c r="BC1032" s="21"/>
      <c r="BD1032" s="21"/>
      <c r="BE1032" s="21"/>
      <c r="BF1032" s="21"/>
      <c r="BG1032" s="21"/>
      <c r="BH1032" s="21"/>
      <c r="BI1032" s="21"/>
    </row>
    <row r="1033" spans="1:61" s="33" customFormat="1" ht="15" customHeight="1">
      <c r="A1033" s="194"/>
      <c r="B1033" s="714" t="s">
        <v>1624</v>
      </c>
      <c r="C1033" s="708" t="s">
        <v>1626</v>
      </c>
      <c r="D1033" s="709"/>
      <c r="E1033" s="709"/>
      <c r="F1033" s="709"/>
      <c r="G1033" s="709"/>
      <c r="H1033" s="709"/>
      <c r="I1033" s="709"/>
      <c r="J1033" s="709"/>
      <c r="K1033" s="709"/>
      <c r="L1033" s="709"/>
      <c r="M1033" s="709"/>
      <c r="N1033" s="709"/>
      <c r="O1033" s="709"/>
      <c r="P1033" s="709"/>
      <c r="Q1033" s="709"/>
      <c r="R1033" s="709"/>
      <c r="S1033" s="709"/>
      <c r="T1033" s="709"/>
      <c r="U1033" s="709"/>
      <c r="V1033" s="709"/>
      <c r="W1033" s="709"/>
      <c r="X1033" s="709"/>
      <c r="Y1033" s="709"/>
      <c r="Z1033" s="709"/>
      <c r="AA1033" s="709"/>
      <c r="AB1033" s="709"/>
      <c r="AC1033" s="709"/>
      <c r="AD1033" s="709"/>
      <c r="AE1033" s="709"/>
      <c r="AF1033" s="709"/>
      <c r="AG1033" s="717"/>
      <c r="AH1033" s="718"/>
      <c r="AI1033" s="719"/>
      <c r="AJ1033" s="198"/>
      <c r="AK1033" s="198"/>
      <c r="AL1033" s="638"/>
      <c r="AM1033" s="638"/>
      <c r="AN1033" s="638"/>
      <c r="AO1033" s="638"/>
      <c r="AP1033" s="638"/>
      <c r="AQ1033" s="638"/>
      <c r="AR1033" s="638"/>
      <c r="AS1033" s="638"/>
      <c r="AT1033" s="638"/>
      <c r="AU1033" s="638"/>
      <c r="AV1033" s="638"/>
      <c r="AW1033" s="638"/>
      <c r="AX1033" s="638"/>
      <c r="AY1033" s="638"/>
      <c r="AZ1033" s="638"/>
      <c r="BA1033" s="21"/>
      <c r="BB1033" s="21"/>
      <c r="BC1033" s="21"/>
      <c r="BD1033" s="21"/>
      <c r="BE1033" s="21"/>
      <c r="BF1033" s="21"/>
      <c r="BG1033" s="21"/>
      <c r="BH1033" s="21"/>
      <c r="BI1033" s="21"/>
    </row>
    <row r="1034" spans="1:61" s="33" customFormat="1" ht="42.75" customHeight="1">
      <c r="A1034" s="194"/>
      <c r="B1034" s="746"/>
      <c r="C1034" s="939"/>
      <c r="D1034" s="940"/>
      <c r="E1034" s="940"/>
      <c r="F1034" s="940"/>
      <c r="G1034" s="940"/>
      <c r="H1034" s="940"/>
      <c r="I1034" s="940"/>
      <c r="J1034" s="940"/>
      <c r="K1034" s="940"/>
      <c r="L1034" s="940"/>
      <c r="M1034" s="940"/>
      <c r="N1034" s="940"/>
      <c r="O1034" s="940"/>
      <c r="P1034" s="940"/>
      <c r="Q1034" s="940"/>
      <c r="R1034" s="940"/>
      <c r="S1034" s="940"/>
      <c r="T1034" s="940"/>
      <c r="U1034" s="940"/>
      <c r="V1034" s="940"/>
      <c r="W1034" s="940"/>
      <c r="X1034" s="940"/>
      <c r="Y1034" s="940"/>
      <c r="Z1034" s="940"/>
      <c r="AA1034" s="940"/>
      <c r="AB1034" s="940"/>
      <c r="AC1034" s="940"/>
      <c r="AD1034" s="940"/>
      <c r="AE1034" s="940"/>
      <c r="AF1034" s="940"/>
      <c r="AG1034" s="1121"/>
      <c r="AH1034" s="1122"/>
      <c r="AI1034" s="1123"/>
      <c r="AJ1034" s="198"/>
      <c r="AK1034" s="198"/>
      <c r="AL1034" s="638"/>
      <c r="AM1034" s="638"/>
      <c r="AN1034" s="638"/>
      <c r="AO1034" s="638"/>
      <c r="AP1034" s="638"/>
      <c r="AQ1034" s="638"/>
      <c r="AR1034" s="638"/>
      <c r="AS1034" s="638"/>
      <c r="AT1034" s="638"/>
      <c r="AU1034" s="638"/>
      <c r="AV1034" s="638"/>
      <c r="AW1034" s="638"/>
      <c r="AX1034" s="638"/>
      <c r="AY1034" s="638"/>
      <c r="AZ1034" s="638"/>
      <c r="BA1034" s="21"/>
      <c r="BB1034" s="21"/>
      <c r="BC1034" s="21"/>
      <c r="BD1034" s="21"/>
      <c r="BE1034" s="21"/>
      <c r="BF1034" s="21"/>
      <c r="BG1034" s="21"/>
      <c r="BH1034" s="21"/>
      <c r="BI1034" s="21"/>
    </row>
    <row r="1035" spans="1:61" s="33" customFormat="1" ht="15" customHeight="1">
      <c r="A1035" s="194"/>
      <c r="B1035" s="194"/>
      <c r="C1035" s="195"/>
      <c r="D1035" s="195"/>
      <c r="E1035" s="198"/>
      <c r="F1035" s="194"/>
      <c r="G1035" s="194"/>
      <c r="H1035" s="194"/>
      <c r="I1035" s="198"/>
      <c r="J1035" s="198"/>
      <c r="K1035" s="198"/>
      <c r="L1035" s="198"/>
      <c r="M1035" s="198"/>
      <c r="N1035" s="198"/>
      <c r="O1035" s="198"/>
      <c r="P1035" s="198"/>
      <c r="Q1035" s="198"/>
      <c r="R1035" s="198"/>
      <c r="S1035" s="198"/>
      <c r="T1035" s="198"/>
      <c r="U1035" s="198"/>
      <c r="V1035" s="198"/>
      <c r="W1035" s="198"/>
      <c r="X1035" s="198"/>
      <c r="Y1035" s="198"/>
      <c r="Z1035" s="198"/>
      <c r="AA1035" s="198"/>
      <c r="AB1035" s="198"/>
      <c r="AC1035" s="198"/>
      <c r="AD1035" s="198"/>
      <c r="AE1035" s="198"/>
      <c r="AF1035" s="198"/>
      <c r="AG1035" s="194"/>
      <c r="AH1035" s="194"/>
      <c r="AI1035" s="194"/>
      <c r="AJ1035" s="198"/>
      <c r="AK1035" s="198"/>
      <c r="AL1035" s="21"/>
      <c r="AM1035" s="21"/>
      <c r="AN1035" s="21"/>
      <c r="AO1035" s="21"/>
      <c r="AP1035" s="21"/>
      <c r="AQ1035" s="21"/>
      <c r="AR1035" s="21"/>
      <c r="AS1035" s="21"/>
      <c r="AT1035" s="21"/>
      <c r="AU1035" s="21"/>
      <c r="AV1035" s="21"/>
      <c r="AW1035" s="21"/>
      <c r="AX1035" s="21"/>
      <c r="AY1035" s="21"/>
      <c r="AZ1035" s="21"/>
      <c r="BA1035" s="21"/>
      <c r="BB1035" s="21"/>
      <c r="BC1035" s="21"/>
      <c r="BD1035" s="21"/>
      <c r="BE1035" s="21"/>
      <c r="BF1035" s="21"/>
      <c r="BG1035" s="21"/>
      <c r="BH1035" s="21"/>
      <c r="BI1035" s="21"/>
    </row>
    <row r="1036" spans="1:61" s="33" customFormat="1" ht="17.100000000000001" customHeight="1">
      <c r="A1036" s="194"/>
      <c r="B1036" s="194"/>
      <c r="C1036" s="195"/>
      <c r="D1036" s="195"/>
      <c r="E1036" s="198"/>
      <c r="F1036" s="194"/>
      <c r="G1036" s="194"/>
      <c r="H1036" s="194"/>
      <c r="I1036" s="198"/>
      <c r="J1036" s="198"/>
      <c r="K1036" s="198"/>
      <c r="L1036" s="198"/>
      <c r="M1036" s="198"/>
      <c r="N1036" s="198"/>
      <c r="O1036" s="198"/>
      <c r="P1036" s="198"/>
      <c r="Q1036" s="198"/>
      <c r="R1036" s="198"/>
      <c r="S1036" s="198"/>
      <c r="T1036" s="198"/>
      <c r="U1036" s="198"/>
      <c r="V1036" s="198"/>
      <c r="W1036" s="198"/>
      <c r="X1036" s="198"/>
      <c r="Y1036" s="198"/>
      <c r="Z1036" s="198"/>
      <c r="AA1036" s="198"/>
      <c r="AB1036" s="198"/>
      <c r="AC1036" s="198"/>
      <c r="AD1036" s="198"/>
      <c r="AE1036" s="198"/>
      <c r="AF1036" s="198"/>
      <c r="AG1036" s="194"/>
      <c r="AH1036" s="194"/>
      <c r="AI1036" s="194"/>
      <c r="AJ1036" s="198"/>
      <c r="AK1036" s="198"/>
      <c r="AL1036" s="21"/>
      <c r="AM1036" s="21"/>
      <c r="AN1036" s="21"/>
      <c r="AO1036" s="21"/>
      <c r="AP1036" s="21"/>
      <c r="AQ1036" s="21"/>
      <c r="AR1036" s="21"/>
      <c r="AS1036" s="21"/>
      <c r="AT1036" s="21"/>
      <c r="AU1036" s="21"/>
      <c r="AV1036" s="21"/>
      <c r="AW1036" s="21"/>
      <c r="AX1036" s="21"/>
      <c r="AY1036" s="21"/>
      <c r="AZ1036" s="21"/>
      <c r="BA1036" s="21"/>
      <c r="BB1036" s="21"/>
      <c r="BC1036" s="21"/>
      <c r="BD1036" s="21"/>
      <c r="BE1036" s="21"/>
      <c r="BF1036" s="21"/>
      <c r="BG1036" s="21"/>
      <c r="BH1036" s="21"/>
      <c r="BI1036" s="21"/>
    </row>
    <row r="1037" spans="1:61" s="33" customFormat="1" ht="17.100000000000001" customHeight="1">
      <c r="A1037" s="194"/>
      <c r="B1037" s="414" t="s">
        <v>1450</v>
      </c>
      <c r="C1037" s="195"/>
      <c r="D1037" s="195"/>
      <c r="E1037" s="198"/>
      <c r="F1037" s="194"/>
      <c r="G1037" s="194"/>
      <c r="H1037" s="194"/>
      <c r="I1037" s="198"/>
      <c r="J1037" s="198"/>
      <c r="K1037" s="198"/>
      <c r="L1037" s="198"/>
      <c r="M1037" s="198"/>
      <c r="N1037" s="198"/>
      <c r="O1037" s="198"/>
      <c r="P1037" s="198"/>
      <c r="Q1037" s="198"/>
      <c r="R1037" s="198"/>
      <c r="S1037" s="198"/>
      <c r="T1037" s="198"/>
      <c r="U1037" s="198"/>
      <c r="V1037" s="198"/>
      <c r="W1037" s="198"/>
      <c r="X1037" s="198"/>
      <c r="Y1037" s="198"/>
      <c r="Z1037" s="198"/>
      <c r="AA1037" s="198"/>
      <c r="AB1037" s="198"/>
      <c r="AC1037" s="198"/>
      <c r="AD1037" s="198"/>
      <c r="AE1037" s="198"/>
      <c r="AF1037" s="198"/>
      <c r="AG1037" s="194"/>
      <c r="AH1037" s="194"/>
      <c r="AI1037" s="194"/>
      <c r="AJ1037" s="198"/>
      <c r="AK1037" s="198"/>
      <c r="AL1037" s="21"/>
      <c r="AM1037" s="21"/>
      <c r="AN1037" s="21"/>
      <c r="AO1037" s="21"/>
      <c r="AP1037" s="21"/>
      <c r="AQ1037" s="21"/>
      <c r="AR1037" s="21"/>
      <c r="AS1037" s="21"/>
      <c r="AT1037" s="21"/>
      <c r="AU1037" s="21"/>
      <c r="AV1037" s="21"/>
      <c r="AW1037" s="21"/>
      <c r="AX1037" s="21"/>
      <c r="AY1037" s="21"/>
      <c r="AZ1037" s="21"/>
      <c r="BA1037" s="21"/>
      <c r="BB1037" s="21"/>
      <c r="BC1037" s="21"/>
      <c r="BD1037" s="21"/>
      <c r="BE1037" s="21"/>
      <c r="BF1037" s="21"/>
      <c r="BG1037" s="21"/>
      <c r="BH1037" s="21"/>
      <c r="BI1037" s="21"/>
    </row>
    <row r="1038" spans="1:61" s="33" customFormat="1" ht="30" customHeight="1">
      <c r="A1038" s="194"/>
      <c r="B1038" s="640" t="s">
        <v>667</v>
      </c>
      <c r="C1038" s="588" t="s">
        <v>665</v>
      </c>
      <c r="D1038" s="728"/>
      <c r="E1038" s="728"/>
      <c r="F1038" s="728"/>
      <c r="G1038" s="728"/>
      <c r="H1038" s="728"/>
      <c r="I1038" s="728"/>
      <c r="J1038" s="728"/>
      <c r="K1038" s="728"/>
      <c r="L1038" s="728"/>
      <c r="M1038" s="728"/>
      <c r="N1038" s="728"/>
      <c r="O1038" s="728"/>
      <c r="P1038" s="728"/>
      <c r="Q1038" s="728"/>
      <c r="R1038" s="728"/>
      <c r="S1038" s="728"/>
      <c r="T1038" s="728"/>
      <c r="U1038" s="728"/>
      <c r="V1038" s="728"/>
      <c r="W1038" s="728"/>
      <c r="X1038" s="728"/>
      <c r="Y1038" s="728"/>
      <c r="Z1038" s="728"/>
      <c r="AA1038" s="728"/>
      <c r="AB1038" s="728"/>
      <c r="AC1038" s="728"/>
      <c r="AD1038" s="728"/>
      <c r="AE1038" s="728"/>
      <c r="AF1038" s="729"/>
      <c r="AG1038" s="739"/>
      <c r="AH1038" s="740"/>
      <c r="AI1038" s="741"/>
      <c r="AJ1038" s="198"/>
      <c r="AK1038" s="198"/>
      <c r="AL1038" s="21"/>
      <c r="AM1038" s="21"/>
      <c r="AN1038" s="21"/>
      <c r="AO1038" s="21"/>
      <c r="AP1038" s="21"/>
      <c r="AQ1038" s="21"/>
      <c r="AR1038" s="21"/>
      <c r="AS1038" s="21"/>
      <c r="AT1038" s="21"/>
      <c r="AU1038" s="21"/>
      <c r="AV1038" s="21"/>
      <c r="AW1038" s="21"/>
      <c r="AX1038" s="21"/>
      <c r="AY1038" s="21"/>
      <c r="AZ1038" s="21"/>
      <c r="BA1038" s="21"/>
      <c r="BB1038" s="21"/>
      <c r="BC1038" s="21"/>
      <c r="BD1038" s="21"/>
      <c r="BE1038" s="21"/>
      <c r="BF1038" s="21"/>
      <c r="BG1038" s="21"/>
      <c r="BH1038" s="21"/>
      <c r="BI1038" s="21"/>
    </row>
    <row r="1039" spans="1:61" s="33" customFormat="1" ht="30.75" customHeight="1">
      <c r="A1039" s="194"/>
      <c r="B1039" s="641"/>
      <c r="C1039" s="736"/>
      <c r="D1039" s="737"/>
      <c r="E1039" s="737"/>
      <c r="F1039" s="737"/>
      <c r="G1039" s="737"/>
      <c r="H1039" s="737"/>
      <c r="I1039" s="737"/>
      <c r="J1039" s="737"/>
      <c r="K1039" s="737"/>
      <c r="L1039" s="737"/>
      <c r="M1039" s="737"/>
      <c r="N1039" s="737"/>
      <c r="O1039" s="737"/>
      <c r="P1039" s="737"/>
      <c r="Q1039" s="737"/>
      <c r="R1039" s="737"/>
      <c r="S1039" s="737"/>
      <c r="T1039" s="737"/>
      <c r="U1039" s="737"/>
      <c r="V1039" s="737"/>
      <c r="W1039" s="737"/>
      <c r="X1039" s="737"/>
      <c r="Y1039" s="737"/>
      <c r="Z1039" s="737"/>
      <c r="AA1039" s="737"/>
      <c r="AB1039" s="737"/>
      <c r="AC1039" s="737"/>
      <c r="AD1039" s="737"/>
      <c r="AE1039" s="737"/>
      <c r="AF1039" s="738"/>
      <c r="AG1039" s="742"/>
      <c r="AH1039" s="743"/>
      <c r="AI1039" s="744"/>
      <c r="AJ1039" s="198"/>
      <c r="AK1039" s="198"/>
      <c r="AL1039" s="21"/>
      <c r="AM1039" s="21"/>
      <c r="AN1039" s="21"/>
      <c r="AO1039" s="21"/>
      <c r="AP1039" s="21"/>
      <c r="AQ1039" s="21"/>
      <c r="AR1039" s="21"/>
      <c r="AS1039" s="21"/>
      <c r="AT1039" s="21"/>
      <c r="AU1039" s="21"/>
      <c r="AV1039" s="21"/>
      <c r="AW1039" s="21"/>
      <c r="AX1039" s="21"/>
      <c r="AY1039" s="21"/>
      <c r="AZ1039" s="21"/>
      <c r="BA1039" s="21"/>
      <c r="BB1039" s="21"/>
      <c r="BC1039" s="21"/>
      <c r="BD1039" s="21"/>
      <c r="BE1039" s="21"/>
      <c r="BF1039" s="21"/>
      <c r="BG1039" s="21"/>
      <c r="BH1039" s="21"/>
      <c r="BI1039" s="21"/>
    </row>
    <row r="1040" spans="1:61" s="33" customFormat="1" ht="56.25" customHeight="1">
      <c r="A1040" s="194"/>
      <c r="B1040" s="640" t="s">
        <v>668</v>
      </c>
      <c r="C1040" s="588" t="s">
        <v>666</v>
      </c>
      <c r="D1040" s="728"/>
      <c r="E1040" s="728"/>
      <c r="F1040" s="728"/>
      <c r="G1040" s="728"/>
      <c r="H1040" s="728"/>
      <c r="I1040" s="728"/>
      <c r="J1040" s="728"/>
      <c r="K1040" s="728"/>
      <c r="L1040" s="728"/>
      <c r="M1040" s="728"/>
      <c r="N1040" s="728"/>
      <c r="O1040" s="728"/>
      <c r="P1040" s="728"/>
      <c r="Q1040" s="728"/>
      <c r="R1040" s="728"/>
      <c r="S1040" s="728"/>
      <c r="T1040" s="728"/>
      <c r="U1040" s="728"/>
      <c r="V1040" s="728"/>
      <c r="W1040" s="728"/>
      <c r="X1040" s="728"/>
      <c r="Y1040" s="728"/>
      <c r="Z1040" s="728"/>
      <c r="AA1040" s="728"/>
      <c r="AB1040" s="728"/>
      <c r="AC1040" s="728"/>
      <c r="AD1040" s="728"/>
      <c r="AE1040" s="728"/>
      <c r="AF1040" s="729"/>
      <c r="AG1040" s="739"/>
      <c r="AH1040" s="740"/>
      <c r="AI1040" s="741"/>
      <c r="AJ1040" s="198"/>
      <c r="AK1040" s="198"/>
      <c r="AL1040" s="21"/>
      <c r="AM1040" s="21"/>
      <c r="AN1040" s="21"/>
      <c r="AO1040" s="21"/>
      <c r="AP1040" s="21"/>
      <c r="AQ1040" s="21"/>
      <c r="AR1040" s="21"/>
      <c r="AS1040" s="21"/>
      <c r="AT1040" s="21"/>
      <c r="AU1040" s="21"/>
      <c r="AV1040" s="21"/>
      <c r="AW1040" s="21"/>
      <c r="AX1040" s="21"/>
      <c r="AY1040" s="21"/>
      <c r="AZ1040" s="21"/>
      <c r="BA1040" s="21"/>
      <c r="BB1040" s="21"/>
      <c r="BC1040" s="21"/>
      <c r="BD1040" s="21"/>
      <c r="BE1040" s="21"/>
      <c r="BF1040" s="21"/>
      <c r="BG1040" s="21"/>
      <c r="BH1040" s="21"/>
      <c r="BI1040" s="21"/>
    </row>
    <row r="1041" spans="1:61" s="33" customFormat="1" ht="54.75" customHeight="1">
      <c r="A1041" s="194"/>
      <c r="B1041" s="641"/>
      <c r="C1041" s="736"/>
      <c r="D1041" s="737"/>
      <c r="E1041" s="737"/>
      <c r="F1041" s="737"/>
      <c r="G1041" s="737"/>
      <c r="H1041" s="737"/>
      <c r="I1041" s="737"/>
      <c r="J1041" s="737"/>
      <c r="K1041" s="737"/>
      <c r="L1041" s="737"/>
      <c r="M1041" s="737"/>
      <c r="N1041" s="737"/>
      <c r="O1041" s="737"/>
      <c r="P1041" s="737"/>
      <c r="Q1041" s="737"/>
      <c r="R1041" s="737"/>
      <c r="S1041" s="737"/>
      <c r="T1041" s="737"/>
      <c r="U1041" s="737"/>
      <c r="V1041" s="737"/>
      <c r="W1041" s="737"/>
      <c r="X1041" s="737"/>
      <c r="Y1041" s="737"/>
      <c r="Z1041" s="737"/>
      <c r="AA1041" s="737"/>
      <c r="AB1041" s="737"/>
      <c r="AC1041" s="737"/>
      <c r="AD1041" s="737"/>
      <c r="AE1041" s="737"/>
      <c r="AF1041" s="738"/>
      <c r="AG1041" s="742"/>
      <c r="AH1041" s="743"/>
      <c r="AI1041" s="744"/>
      <c r="AJ1041" s="198"/>
      <c r="AK1041" s="198"/>
      <c r="AL1041" s="21"/>
      <c r="AM1041" s="21"/>
      <c r="AN1041" s="21"/>
      <c r="AO1041" s="21"/>
      <c r="AP1041" s="21"/>
      <c r="AQ1041" s="21"/>
      <c r="AR1041" s="21"/>
      <c r="AS1041" s="21"/>
      <c r="AT1041" s="21"/>
      <c r="AU1041" s="21"/>
      <c r="AV1041" s="21"/>
      <c r="AW1041" s="21"/>
      <c r="AX1041" s="21"/>
      <c r="AY1041" s="21"/>
      <c r="AZ1041" s="21"/>
      <c r="BA1041" s="21"/>
      <c r="BB1041" s="21"/>
      <c r="BC1041" s="21"/>
      <c r="BD1041" s="21"/>
      <c r="BE1041" s="21"/>
      <c r="BF1041" s="21"/>
      <c r="BG1041" s="21"/>
      <c r="BH1041" s="21"/>
      <c r="BI1041" s="21"/>
    </row>
    <row r="1042" spans="1:61" s="33" customFormat="1" ht="18.75" customHeight="1">
      <c r="A1042" s="194"/>
      <c r="B1042" s="753" t="s">
        <v>669</v>
      </c>
      <c r="C1042" s="747" t="s">
        <v>670</v>
      </c>
      <c r="D1042" s="748"/>
      <c r="E1042" s="748"/>
      <c r="F1042" s="748"/>
      <c r="G1042" s="748"/>
      <c r="H1042" s="748"/>
      <c r="I1042" s="748"/>
      <c r="J1042" s="748"/>
      <c r="K1042" s="748"/>
      <c r="L1042" s="748"/>
      <c r="M1042" s="748"/>
      <c r="N1042" s="748"/>
      <c r="O1042" s="748"/>
      <c r="P1042" s="748"/>
      <c r="Q1042" s="748"/>
      <c r="R1042" s="748"/>
      <c r="S1042" s="748"/>
      <c r="T1042" s="748"/>
      <c r="U1042" s="748"/>
      <c r="V1042" s="748"/>
      <c r="W1042" s="748"/>
      <c r="X1042" s="748"/>
      <c r="Y1042" s="748"/>
      <c r="Z1042" s="748"/>
      <c r="AA1042" s="748"/>
      <c r="AB1042" s="748"/>
      <c r="AC1042" s="748"/>
      <c r="AD1042" s="748"/>
      <c r="AE1042" s="748"/>
      <c r="AF1042" s="749"/>
      <c r="AG1042" s="739"/>
      <c r="AH1042" s="740"/>
      <c r="AI1042" s="741"/>
      <c r="AJ1042" s="198"/>
      <c r="AK1042" s="198"/>
      <c r="AL1042" s="21"/>
      <c r="AM1042" s="21"/>
      <c r="AN1042" s="21"/>
      <c r="AO1042" s="21"/>
      <c r="AP1042" s="21"/>
      <c r="AQ1042" s="21"/>
      <c r="AR1042" s="21"/>
      <c r="AS1042" s="21"/>
      <c r="AT1042" s="21"/>
      <c r="AU1042" s="21"/>
      <c r="AV1042" s="21"/>
      <c r="AW1042" s="21"/>
      <c r="AX1042" s="21"/>
      <c r="AY1042" s="21"/>
      <c r="AZ1042" s="21"/>
      <c r="BA1042" s="21"/>
      <c r="BB1042" s="21"/>
      <c r="BC1042" s="21"/>
      <c r="BD1042" s="21"/>
      <c r="BE1042" s="21"/>
      <c r="BF1042" s="21"/>
      <c r="BG1042" s="21"/>
      <c r="BH1042" s="21"/>
      <c r="BI1042" s="21"/>
    </row>
    <row r="1043" spans="1:61" s="33" customFormat="1" ht="21" customHeight="1">
      <c r="A1043" s="194"/>
      <c r="B1043" s="754"/>
      <c r="C1043" s="750"/>
      <c r="D1043" s="751"/>
      <c r="E1043" s="751"/>
      <c r="F1043" s="751"/>
      <c r="G1043" s="751"/>
      <c r="H1043" s="751"/>
      <c r="I1043" s="751"/>
      <c r="J1043" s="751"/>
      <c r="K1043" s="751"/>
      <c r="L1043" s="751"/>
      <c r="M1043" s="751"/>
      <c r="N1043" s="751"/>
      <c r="O1043" s="751"/>
      <c r="P1043" s="751"/>
      <c r="Q1043" s="751"/>
      <c r="R1043" s="751"/>
      <c r="S1043" s="751"/>
      <c r="T1043" s="751"/>
      <c r="U1043" s="751"/>
      <c r="V1043" s="751"/>
      <c r="W1043" s="751"/>
      <c r="X1043" s="751"/>
      <c r="Y1043" s="751"/>
      <c r="Z1043" s="751"/>
      <c r="AA1043" s="751"/>
      <c r="AB1043" s="751"/>
      <c r="AC1043" s="751"/>
      <c r="AD1043" s="751"/>
      <c r="AE1043" s="751"/>
      <c r="AF1043" s="752"/>
      <c r="AG1043" s="742"/>
      <c r="AH1043" s="743"/>
      <c r="AI1043" s="744"/>
      <c r="AJ1043" s="198"/>
      <c r="AK1043" s="198"/>
      <c r="AL1043" s="21"/>
      <c r="AM1043" s="21"/>
      <c r="AN1043" s="21"/>
      <c r="AO1043" s="21"/>
      <c r="AP1043" s="21"/>
      <c r="AQ1043" s="21"/>
      <c r="AR1043" s="21"/>
      <c r="AS1043" s="21"/>
      <c r="AT1043" s="21"/>
      <c r="AU1043" s="21"/>
      <c r="AV1043" s="21"/>
      <c r="AW1043" s="21"/>
      <c r="AX1043" s="21"/>
      <c r="AY1043" s="21"/>
      <c r="AZ1043" s="21"/>
      <c r="BA1043" s="21"/>
      <c r="BB1043" s="21"/>
      <c r="BC1043" s="21"/>
      <c r="BD1043" s="21"/>
      <c r="BE1043" s="21"/>
      <c r="BF1043" s="21"/>
      <c r="BG1043" s="21"/>
      <c r="BH1043" s="21"/>
      <c r="BI1043" s="21"/>
    </row>
    <row r="1044" spans="1:61" s="21" customFormat="1" ht="37.5" customHeight="1">
      <c r="A1044" s="172"/>
      <c r="B1044" s="401" t="s">
        <v>76</v>
      </c>
      <c r="C1044" s="607" t="s">
        <v>973</v>
      </c>
      <c r="D1044" s="608"/>
      <c r="E1044" s="608"/>
      <c r="F1044" s="608"/>
      <c r="G1044" s="608"/>
      <c r="H1044" s="608"/>
      <c r="I1044" s="608"/>
      <c r="J1044" s="608"/>
      <c r="K1044" s="608"/>
      <c r="L1044" s="608"/>
      <c r="M1044" s="608"/>
      <c r="N1044" s="608"/>
      <c r="O1044" s="608"/>
      <c r="P1044" s="608"/>
      <c r="Q1044" s="608"/>
      <c r="R1044" s="608"/>
      <c r="S1044" s="608"/>
      <c r="T1044" s="608"/>
      <c r="U1044" s="608"/>
      <c r="V1044" s="608"/>
      <c r="W1044" s="608"/>
      <c r="X1044" s="608"/>
      <c r="Y1044" s="608"/>
      <c r="Z1044" s="608"/>
      <c r="AA1044" s="608"/>
      <c r="AB1044" s="608"/>
      <c r="AC1044" s="608"/>
      <c r="AD1044" s="608"/>
      <c r="AE1044" s="608"/>
      <c r="AF1044" s="609"/>
      <c r="AG1044" s="621"/>
      <c r="AH1044" s="622"/>
      <c r="AI1044" s="623"/>
      <c r="AJ1044" s="172"/>
      <c r="AK1044" s="172"/>
    </row>
    <row r="1045" spans="1:61" s="21" customFormat="1" ht="45" customHeight="1">
      <c r="A1045" s="172"/>
      <c r="B1045" s="401" t="s">
        <v>25</v>
      </c>
      <c r="C1045" s="607" t="s">
        <v>970</v>
      </c>
      <c r="D1045" s="608"/>
      <c r="E1045" s="608"/>
      <c r="F1045" s="608"/>
      <c r="G1045" s="608"/>
      <c r="H1045" s="608"/>
      <c r="I1045" s="608"/>
      <c r="J1045" s="608"/>
      <c r="K1045" s="608"/>
      <c r="L1045" s="608"/>
      <c r="M1045" s="608"/>
      <c r="N1045" s="608"/>
      <c r="O1045" s="608"/>
      <c r="P1045" s="608"/>
      <c r="Q1045" s="608"/>
      <c r="R1045" s="608"/>
      <c r="S1045" s="608"/>
      <c r="T1045" s="608"/>
      <c r="U1045" s="608"/>
      <c r="V1045" s="608"/>
      <c r="W1045" s="608"/>
      <c r="X1045" s="608"/>
      <c r="Y1045" s="608"/>
      <c r="Z1045" s="608"/>
      <c r="AA1045" s="608"/>
      <c r="AB1045" s="608"/>
      <c r="AC1045" s="608"/>
      <c r="AD1045" s="608"/>
      <c r="AE1045" s="608"/>
      <c r="AF1045" s="609"/>
      <c r="AG1045" s="621"/>
      <c r="AH1045" s="622"/>
      <c r="AI1045" s="623"/>
      <c r="AJ1045" s="172"/>
      <c r="AK1045" s="172"/>
      <c r="AL1045" s="33"/>
      <c r="AM1045" s="33"/>
      <c r="AN1045" s="33"/>
      <c r="AO1045" s="33"/>
      <c r="AP1045" s="33"/>
      <c r="AQ1045" s="33"/>
      <c r="AR1045" s="33"/>
      <c r="AS1045" s="33"/>
      <c r="AT1045" s="33"/>
      <c r="AU1045" s="33"/>
      <c r="AV1045" s="33"/>
      <c r="AW1045" s="33"/>
      <c r="AX1045" s="33"/>
      <c r="AY1045" s="33"/>
      <c r="AZ1045" s="33"/>
      <c r="BA1045" s="33"/>
      <c r="BB1045" s="33"/>
      <c r="BC1045" s="33"/>
      <c r="BD1045" s="33"/>
      <c r="BE1045" s="33"/>
      <c r="BF1045" s="33"/>
      <c r="BG1045" s="33"/>
      <c r="BH1045" s="33"/>
      <c r="BI1045" s="33"/>
    </row>
    <row r="1046" spans="1:61" s="21" customFormat="1" ht="45" customHeight="1">
      <c r="A1046" s="172"/>
      <c r="B1046" s="424" t="s">
        <v>27</v>
      </c>
      <c r="C1046" s="607" t="s">
        <v>971</v>
      </c>
      <c r="D1046" s="608"/>
      <c r="E1046" s="608"/>
      <c r="F1046" s="608"/>
      <c r="G1046" s="608"/>
      <c r="H1046" s="608"/>
      <c r="I1046" s="608"/>
      <c r="J1046" s="608"/>
      <c r="K1046" s="608"/>
      <c r="L1046" s="608"/>
      <c r="M1046" s="608"/>
      <c r="N1046" s="608"/>
      <c r="O1046" s="608"/>
      <c r="P1046" s="608"/>
      <c r="Q1046" s="608"/>
      <c r="R1046" s="608"/>
      <c r="S1046" s="608"/>
      <c r="T1046" s="608"/>
      <c r="U1046" s="608"/>
      <c r="V1046" s="608"/>
      <c r="W1046" s="608"/>
      <c r="X1046" s="608"/>
      <c r="Y1046" s="608"/>
      <c r="Z1046" s="608"/>
      <c r="AA1046" s="608"/>
      <c r="AB1046" s="608"/>
      <c r="AC1046" s="608"/>
      <c r="AD1046" s="608"/>
      <c r="AE1046" s="608"/>
      <c r="AF1046" s="609"/>
      <c r="AG1046" s="604"/>
      <c r="AH1046" s="605"/>
      <c r="AI1046" s="606"/>
      <c r="AJ1046" s="172"/>
      <c r="AK1046" s="172"/>
      <c r="AL1046" s="422"/>
      <c r="AM1046" s="422"/>
      <c r="AN1046" s="422"/>
      <c r="AO1046" s="422"/>
      <c r="AP1046" s="422"/>
      <c r="AQ1046" s="422"/>
      <c r="AR1046" s="422"/>
      <c r="AS1046" s="422"/>
      <c r="AT1046" s="422"/>
      <c r="AU1046" s="422"/>
      <c r="AV1046" s="422"/>
      <c r="AW1046" s="422"/>
      <c r="AX1046" s="422"/>
      <c r="AY1046" s="422"/>
      <c r="AZ1046" s="422"/>
      <c r="BA1046" s="422"/>
      <c r="BB1046" s="422"/>
      <c r="BC1046" s="422"/>
      <c r="BD1046" s="422"/>
      <c r="BE1046" s="422"/>
      <c r="BF1046" s="422"/>
      <c r="BG1046" s="422"/>
      <c r="BH1046" s="422"/>
      <c r="BI1046" s="422"/>
    </row>
    <row r="1047" spans="1:61" s="33" customFormat="1" ht="17.100000000000001" customHeight="1">
      <c r="A1047" s="194"/>
      <c r="B1047" s="194"/>
      <c r="C1047" s="195"/>
      <c r="D1047" s="195"/>
      <c r="E1047" s="198"/>
      <c r="F1047" s="194"/>
      <c r="G1047" s="194"/>
      <c r="H1047" s="194"/>
      <c r="I1047" s="198"/>
      <c r="J1047" s="198"/>
      <c r="K1047" s="198"/>
      <c r="L1047" s="198"/>
      <c r="M1047" s="198"/>
      <c r="N1047" s="198"/>
      <c r="O1047" s="198"/>
      <c r="P1047" s="198"/>
      <c r="Q1047" s="198"/>
      <c r="R1047" s="198"/>
      <c r="S1047" s="198"/>
      <c r="T1047" s="198"/>
      <c r="U1047" s="198"/>
      <c r="V1047" s="198"/>
      <c r="W1047" s="198"/>
      <c r="X1047" s="198"/>
      <c r="Y1047" s="198"/>
      <c r="Z1047" s="198"/>
      <c r="AA1047" s="198"/>
      <c r="AB1047" s="198"/>
      <c r="AC1047" s="198"/>
      <c r="AD1047" s="198"/>
      <c r="AE1047" s="198"/>
      <c r="AF1047" s="198"/>
      <c r="AG1047" s="194"/>
      <c r="AH1047" s="194"/>
      <c r="AI1047" s="194"/>
      <c r="AJ1047" s="198"/>
      <c r="AK1047" s="198"/>
      <c r="AL1047" s="21"/>
      <c r="AM1047" s="21"/>
      <c r="AN1047" s="21"/>
      <c r="AO1047" s="21"/>
      <c r="AP1047" s="21"/>
      <c r="AQ1047" s="21"/>
      <c r="AR1047" s="21"/>
      <c r="AS1047" s="21"/>
      <c r="AT1047" s="21"/>
      <c r="AU1047" s="21"/>
      <c r="AV1047" s="21"/>
      <c r="AW1047" s="21"/>
      <c r="AX1047" s="21"/>
      <c r="AY1047" s="21"/>
      <c r="AZ1047" s="21"/>
      <c r="BA1047" s="21"/>
      <c r="BB1047" s="21"/>
      <c r="BC1047" s="21"/>
      <c r="BD1047" s="21"/>
      <c r="BE1047" s="21"/>
      <c r="BF1047" s="21"/>
      <c r="BG1047" s="21"/>
      <c r="BH1047" s="21"/>
      <c r="BI1047" s="21"/>
    </row>
    <row r="1048" spans="1:61" s="422" customFormat="1" ht="17.100000000000001" customHeight="1">
      <c r="A1048" s="414"/>
      <c r="B1048" s="414" t="s">
        <v>1451</v>
      </c>
      <c r="C1048" s="164"/>
      <c r="D1048" s="164"/>
      <c r="E1048" s="164"/>
      <c r="F1048" s="164"/>
      <c r="G1048" s="164"/>
      <c r="H1048" s="164"/>
      <c r="I1048" s="164"/>
      <c r="J1048" s="164"/>
      <c r="K1048" s="164"/>
      <c r="L1048" s="421"/>
      <c r="M1048" s="421"/>
      <c r="N1048" s="421"/>
      <c r="O1048" s="421"/>
      <c r="P1048" s="421"/>
      <c r="Q1048" s="421"/>
      <c r="R1048" s="421"/>
      <c r="S1048" s="421"/>
      <c r="T1048" s="421"/>
      <c r="U1048" s="421"/>
      <c r="V1048" s="421"/>
      <c r="W1048" s="421"/>
      <c r="X1048" s="421"/>
      <c r="Y1048" s="421" t="s">
        <v>604</v>
      </c>
      <c r="Z1048" s="421"/>
      <c r="AA1048" s="421"/>
      <c r="AB1048" s="421"/>
      <c r="AC1048" s="421"/>
      <c r="AD1048" s="421"/>
      <c r="AE1048" s="421"/>
      <c r="AF1048" s="421"/>
      <c r="AG1048" s="163"/>
      <c r="AH1048" s="163"/>
      <c r="AI1048" s="163"/>
      <c r="AJ1048" s="421"/>
      <c r="AK1048" s="421"/>
      <c r="AL1048" s="33"/>
      <c r="AM1048" s="33"/>
      <c r="AN1048" s="33"/>
      <c r="AO1048" s="33"/>
      <c r="AP1048" s="33"/>
      <c r="AQ1048" s="33"/>
      <c r="AR1048" s="33"/>
      <c r="AS1048" s="33"/>
      <c r="AT1048" s="33"/>
      <c r="AU1048" s="33"/>
      <c r="AV1048" s="33"/>
      <c r="AW1048" s="33"/>
      <c r="AX1048" s="33"/>
      <c r="AY1048" s="33"/>
      <c r="AZ1048" s="33"/>
      <c r="BA1048" s="33"/>
      <c r="BB1048" s="33"/>
      <c r="BC1048" s="33"/>
      <c r="BD1048" s="33"/>
      <c r="BE1048" s="33"/>
      <c r="BF1048" s="33"/>
      <c r="BG1048" s="33"/>
      <c r="BH1048" s="33"/>
      <c r="BI1048" s="33"/>
    </row>
    <row r="1049" spans="1:61" s="33" customFormat="1" ht="11.25" customHeight="1">
      <c r="A1049" s="198"/>
      <c r="B1049" s="619" t="s">
        <v>93</v>
      </c>
      <c r="C1049" s="708" t="s">
        <v>1646</v>
      </c>
      <c r="D1049" s="709"/>
      <c r="E1049" s="709"/>
      <c r="F1049" s="709"/>
      <c r="G1049" s="709"/>
      <c r="H1049" s="709"/>
      <c r="I1049" s="709"/>
      <c r="J1049" s="709"/>
      <c r="K1049" s="709"/>
      <c r="L1049" s="709"/>
      <c r="M1049" s="709"/>
      <c r="N1049" s="709"/>
      <c r="O1049" s="709"/>
      <c r="P1049" s="709"/>
      <c r="Q1049" s="709"/>
      <c r="R1049" s="709"/>
      <c r="S1049" s="709"/>
      <c r="T1049" s="709"/>
      <c r="U1049" s="709"/>
      <c r="V1049" s="709"/>
      <c r="W1049" s="709"/>
      <c r="X1049" s="709"/>
      <c r="Y1049" s="709"/>
      <c r="Z1049" s="709"/>
      <c r="AA1049" s="709"/>
      <c r="AB1049" s="709"/>
      <c r="AC1049" s="709"/>
      <c r="AD1049" s="709"/>
      <c r="AE1049" s="709"/>
      <c r="AF1049" s="710"/>
      <c r="AG1049" s="621"/>
      <c r="AH1049" s="622"/>
      <c r="AI1049" s="623"/>
      <c r="AJ1049" s="198"/>
      <c r="AK1049" s="198"/>
    </row>
    <row r="1050" spans="1:61" s="33" customFormat="1" ht="11.25" customHeight="1">
      <c r="A1050" s="198"/>
      <c r="B1050" s="631"/>
      <c r="C1050" s="711"/>
      <c r="D1050" s="712"/>
      <c r="E1050" s="712"/>
      <c r="F1050" s="712"/>
      <c r="G1050" s="712"/>
      <c r="H1050" s="712"/>
      <c r="I1050" s="712"/>
      <c r="J1050" s="712"/>
      <c r="K1050" s="712"/>
      <c r="L1050" s="712"/>
      <c r="M1050" s="712"/>
      <c r="N1050" s="712"/>
      <c r="O1050" s="712"/>
      <c r="P1050" s="712"/>
      <c r="Q1050" s="712"/>
      <c r="R1050" s="712"/>
      <c r="S1050" s="712"/>
      <c r="T1050" s="712"/>
      <c r="U1050" s="712"/>
      <c r="V1050" s="712"/>
      <c r="W1050" s="712"/>
      <c r="X1050" s="712"/>
      <c r="Y1050" s="712"/>
      <c r="Z1050" s="712"/>
      <c r="AA1050" s="712"/>
      <c r="AB1050" s="712"/>
      <c r="AC1050" s="712"/>
      <c r="AD1050" s="712"/>
      <c r="AE1050" s="712"/>
      <c r="AF1050" s="713"/>
      <c r="AG1050" s="624"/>
      <c r="AH1050" s="625"/>
      <c r="AI1050" s="626"/>
      <c r="AJ1050" s="198"/>
      <c r="AK1050" s="198"/>
    </row>
    <row r="1051" spans="1:61" s="33" customFormat="1" ht="12" customHeight="1">
      <c r="A1051" s="198"/>
      <c r="B1051" s="631"/>
      <c r="C1051" s="711"/>
      <c r="D1051" s="712"/>
      <c r="E1051" s="712"/>
      <c r="F1051" s="712"/>
      <c r="G1051" s="712"/>
      <c r="H1051" s="712"/>
      <c r="I1051" s="712"/>
      <c r="J1051" s="712"/>
      <c r="K1051" s="712"/>
      <c r="L1051" s="712"/>
      <c r="M1051" s="712"/>
      <c r="N1051" s="712"/>
      <c r="O1051" s="712"/>
      <c r="P1051" s="712"/>
      <c r="Q1051" s="712"/>
      <c r="R1051" s="712"/>
      <c r="S1051" s="712"/>
      <c r="T1051" s="712"/>
      <c r="U1051" s="712"/>
      <c r="V1051" s="712"/>
      <c r="W1051" s="712"/>
      <c r="X1051" s="712"/>
      <c r="Y1051" s="712"/>
      <c r="Z1051" s="712"/>
      <c r="AA1051" s="712"/>
      <c r="AB1051" s="712"/>
      <c r="AC1051" s="712"/>
      <c r="AD1051" s="712"/>
      <c r="AE1051" s="712"/>
      <c r="AF1051" s="713"/>
      <c r="AG1051" s="624"/>
      <c r="AH1051" s="625"/>
      <c r="AI1051" s="626"/>
      <c r="AJ1051" s="198"/>
      <c r="AK1051" s="198"/>
      <c r="AL1051" s="21"/>
      <c r="AM1051" s="21"/>
      <c r="AN1051" s="21"/>
      <c r="AO1051" s="21"/>
      <c r="AP1051" s="21"/>
      <c r="AQ1051" s="21"/>
      <c r="AR1051" s="21"/>
      <c r="AS1051" s="21"/>
      <c r="AT1051" s="21"/>
      <c r="AU1051" s="21"/>
      <c r="AV1051" s="21"/>
      <c r="AW1051" s="21"/>
      <c r="AX1051" s="21"/>
      <c r="AY1051" s="21"/>
      <c r="AZ1051" s="21"/>
      <c r="BA1051" s="21"/>
      <c r="BB1051" s="21"/>
      <c r="BC1051" s="21"/>
      <c r="BD1051" s="21"/>
      <c r="BE1051" s="21"/>
      <c r="BF1051" s="21"/>
      <c r="BG1051" s="21"/>
      <c r="BH1051" s="21"/>
      <c r="BI1051" s="21"/>
    </row>
    <row r="1052" spans="1:61" s="33" customFormat="1" ht="40.5" customHeight="1">
      <c r="A1052" s="198"/>
      <c r="B1052" s="631"/>
      <c r="C1052" s="939"/>
      <c r="D1052" s="940"/>
      <c r="E1052" s="940"/>
      <c r="F1052" s="940"/>
      <c r="G1052" s="940"/>
      <c r="H1052" s="940"/>
      <c r="I1052" s="940"/>
      <c r="J1052" s="940"/>
      <c r="K1052" s="940"/>
      <c r="L1052" s="940"/>
      <c r="M1052" s="940"/>
      <c r="N1052" s="940"/>
      <c r="O1052" s="940"/>
      <c r="P1052" s="940"/>
      <c r="Q1052" s="940"/>
      <c r="R1052" s="940"/>
      <c r="S1052" s="940"/>
      <c r="T1052" s="940"/>
      <c r="U1052" s="940"/>
      <c r="V1052" s="940"/>
      <c r="W1052" s="940"/>
      <c r="X1052" s="940"/>
      <c r="Y1052" s="940"/>
      <c r="Z1052" s="940"/>
      <c r="AA1052" s="940"/>
      <c r="AB1052" s="940"/>
      <c r="AC1052" s="940"/>
      <c r="AD1052" s="940"/>
      <c r="AE1052" s="940"/>
      <c r="AF1052" s="941"/>
      <c r="AG1052" s="624"/>
      <c r="AH1052" s="625"/>
      <c r="AI1052" s="626"/>
      <c r="AJ1052" s="198"/>
      <c r="AK1052" s="198"/>
      <c r="AL1052" s="21"/>
      <c r="AM1052" s="21"/>
      <c r="AN1052" s="21"/>
      <c r="AO1052" s="21"/>
      <c r="AP1052" s="21"/>
      <c r="AQ1052" s="21"/>
      <c r="AR1052" s="21"/>
      <c r="AS1052" s="21"/>
      <c r="AT1052" s="21"/>
      <c r="AU1052" s="21"/>
      <c r="AV1052" s="21"/>
      <c r="AW1052" s="21"/>
      <c r="AX1052" s="21"/>
      <c r="AY1052" s="21"/>
      <c r="AZ1052" s="21"/>
      <c r="BA1052" s="21"/>
      <c r="BB1052" s="21"/>
      <c r="BC1052" s="21"/>
      <c r="BD1052" s="21"/>
      <c r="BE1052" s="21"/>
      <c r="BF1052" s="21"/>
      <c r="BG1052" s="21"/>
      <c r="BH1052" s="21"/>
      <c r="BI1052" s="21"/>
    </row>
    <row r="1053" spans="1:61" s="21" customFormat="1" ht="29.25" customHeight="1">
      <c r="A1053" s="172"/>
      <c r="B1053" s="401" t="s">
        <v>345</v>
      </c>
      <c r="C1053" s="607" t="s">
        <v>154</v>
      </c>
      <c r="D1053" s="608"/>
      <c r="E1053" s="608"/>
      <c r="F1053" s="608"/>
      <c r="G1053" s="608"/>
      <c r="H1053" s="608"/>
      <c r="I1053" s="608"/>
      <c r="J1053" s="608"/>
      <c r="K1053" s="608"/>
      <c r="L1053" s="608"/>
      <c r="M1053" s="608"/>
      <c r="N1053" s="608"/>
      <c r="O1053" s="608"/>
      <c r="P1053" s="608"/>
      <c r="Q1053" s="608"/>
      <c r="R1053" s="608"/>
      <c r="S1053" s="608"/>
      <c r="T1053" s="608"/>
      <c r="U1053" s="608"/>
      <c r="V1053" s="608"/>
      <c r="W1053" s="608"/>
      <c r="X1053" s="608"/>
      <c r="Y1053" s="608"/>
      <c r="Z1053" s="608"/>
      <c r="AA1053" s="608"/>
      <c r="AB1053" s="608"/>
      <c r="AC1053" s="608"/>
      <c r="AD1053" s="608"/>
      <c r="AE1053" s="608"/>
      <c r="AF1053" s="609"/>
      <c r="AG1053" s="621"/>
      <c r="AH1053" s="622"/>
      <c r="AI1053" s="623"/>
      <c r="AJ1053" s="172"/>
      <c r="AK1053" s="172"/>
      <c r="AM1053" s="30"/>
      <c r="AN1053" s="30"/>
      <c r="AO1053" s="30"/>
      <c r="AP1053" s="30"/>
      <c r="AQ1053" s="30"/>
      <c r="AR1053" s="30"/>
      <c r="AS1053" s="30"/>
      <c r="AT1053" s="30"/>
      <c r="AU1053" s="30"/>
      <c r="AV1053" s="30"/>
      <c r="AW1053" s="30"/>
      <c r="AX1053" s="30"/>
      <c r="AY1053" s="30"/>
      <c r="AZ1053" s="30"/>
      <c r="BA1053" s="30"/>
      <c r="BB1053" s="30"/>
      <c r="BC1053" s="30"/>
      <c r="BD1053" s="30"/>
      <c r="BE1053" s="30"/>
      <c r="BF1053" s="30"/>
      <c r="BG1053" s="30"/>
      <c r="BH1053" s="30"/>
      <c r="BI1053" s="30"/>
    </row>
    <row r="1054" spans="1:61" s="21" customFormat="1" ht="27.75" customHeight="1">
      <c r="A1054" s="172"/>
      <c r="B1054" s="401" t="s">
        <v>294</v>
      </c>
      <c r="C1054" s="607" t="s">
        <v>155</v>
      </c>
      <c r="D1054" s="608"/>
      <c r="E1054" s="608"/>
      <c r="F1054" s="608"/>
      <c r="G1054" s="608"/>
      <c r="H1054" s="608"/>
      <c r="I1054" s="608"/>
      <c r="J1054" s="608"/>
      <c r="K1054" s="608"/>
      <c r="L1054" s="608"/>
      <c r="M1054" s="608"/>
      <c r="N1054" s="608"/>
      <c r="O1054" s="608"/>
      <c r="P1054" s="608"/>
      <c r="Q1054" s="608"/>
      <c r="R1054" s="608"/>
      <c r="S1054" s="608"/>
      <c r="T1054" s="608"/>
      <c r="U1054" s="608"/>
      <c r="V1054" s="608"/>
      <c r="W1054" s="608"/>
      <c r="X1054" s="608"/>
      <c r="Y1054" s="608"/>
      <c r="Z1054" s="608"/>
      <c r="AA1054" s="608"/>
      <c r="AB1054" s="608"/>
      <c r="AC1054" s="608"/>
      <c r="AD1054" s="608"/>
      <c r="AE1054" s="608"/>
      <c r="AF1054" s="609"/>
      <c r="AG1054" s="621"/>
      <c r="AH1054" s="622"/>
      <c r="AI1054" s="623"/>
      <c r="AJ1054" s="172"/>
      <c r="AK1054" s="172"/>
    </row>
    <row r="1055" spans="1:61" s="21" customFormat="1" ht="37.5" customHeight="1">
      <c r="A1055" s="172"/>
      <c r="B1055" s="424" t="s">
        <v>385</v>
      </c>
      <c r="C1055" s="607" t="s">
        <v>156</v>
      </c>
      <c r="D1055" s="608"/>
      <c r="E1055" s="608"/>
      <c r="F1055" s="608"/>
      <c r="G1055" s="608"/>
      <c r="H1055" s="608"/>
      <c r="I1055" s="608"/>
      <c r="J1055" s="608"/>
      <c r="K1055" s="608"/>
      <c r="L1055" s="608"/>
      <c r="M1055" s="608"/>
      <c r="N1055" s="608"/>
      <c r="O1055" s="608"/>
      <c r="P1055" s="608"/>
      <c r="Q1055" s="608"/>
      <c r="R1055" s="608"/>
      <c r="S1055" s="608"/>
      <c r="T1055" s="608"/>
      <c r="U1055" s="608"/>
      <c r="V1055" s="608"/>
      <c r="W1055" s="608"/>
      <c r="X1055" s="608"/>
      <c r="Y1055" s="608"/>
      <c r="Z1055" s="608"/>
      <c r="AA1055" s="608"/>
      <c r="AB1055" s="608"/>
      <c r="AC1055" s="608"/>
      <c r="AD1055" s="608"/>
      <c r="AE1055" s="608"/>
      <c r="AF1055" s="609"/>
      <c r="AG1055" s="604"/>
      <c r="AH1055" s="605"/>
      <c r="AI1055" s="606"/>
      <c r="AJ1055" s="172"/>
      <c r="AK1055" s="172"/>
    </row>
    <row r="1056" spans="1:61" s="33" customFormat="1" ht="15" customHeight="1">
      <c r="A1056" s="194"/>
      <c r="B1056" s="194" t="s">
        <v>972</v>
      </c>
      <c r="C1056" s="195"/>
      <c r="D1056" s="195"/>
      <c r="E1056" s="198"/>
      <c r="F1056" s="194"/>
      <c r="G1056" s="194"/>
      <c r="H1056" s="194"/>
      <c r="I1056" s="198"/>
      <c r="J1056" s="198"/>
      <c r="K1056" s="198"/>
      <c r="L1056" s="198"/>
      <c r="M1056" s="198"/>
      <c r="N1056" s="198"/>
      <c r="O1056" s="198"/>
      <c r="P1056" s="198"/>
      <c r="Q1056" s="198"/>
      <c r="R1056" s="198"/>
      <c r="S1056" s="198"/>
      <c r="T1056" s="198"/>
      <c r="U1056" s="198"/>
      <c r="V1056" s="198"/>
      <c r="W1056" s="198"/>
      <c r="X1056" s="198"/>
      <c r="Y1056" s="198"/>
      <c r="Z1056" s="198"/>
      <c r="AA1056" s="198"/>
      <c r="AB1056" s="198"/>
      <c r="AC1056" s="198"/>
      <c r="AD1056" s="198"/>
      <c r="AE1056" s="198"/>
      <c r="AF1056" s="198"/>
      <c r="AG1056" s="194"/>
      <c r="AH1056" s="194"/>
      <c r="AI1056" s="194"/>
      <c r="AJ1056" s="198"/>
      <c r="AK1056" s="198"/>
    </row>
    <row r="1057" spans="1:61" s="33" customFormat="1" ht="15" customHeight="1">
      <c r="A1057" s="194"/>
      <c r="B1057" s="194" t="s">
        <v>140</v>
      </c>
      <c r="C1057" s="195"/>
      <c r="D1057" s="195"/>
      <c r="E1057" s="198"/>
      <c r="F1057" s="194"/>
      <c r="G1057" s="194"/>
      <c r="H1057" s="194"/>
      <c r="I1057" s="198"/>
      <c r="J1057" s="198"/>
      <c r="K1057" s="198"/>
      <c r="L1057" s="198"/>
      <c r="M1057" s="198"/>
      <c r="N1057" s="198"/>
      <c r="O1057" s="198"/>
      <c r="P1057" s="198"/>
      <c r="Q1057" s="198"/>
      <c r="R1057" s="198"/>
      <c r="S1057" s="198"/>
      <c r="T1057" s="198"/>
      <c r="U1057" s="198"/>
      <c r="V1057" s="198"/>
      <c r="W1057" s="198"/>
      <c r="X1057" s="198"/>
      <c r="Y1057" s="198"/>
      <c r="Z1057" s="198"/>
      <c r="AA1057" s="198"/>
      <c r="AB1057" s="198"/>
      <c r="AC1057" s="198"/>
      <c r="AD1057" s="198"/>
      <c r="AE1057" s="198"/>
      <c r="AF1057" s="198"/>
      <c r="AG1057" s="194"/>
      <c r="AH1057" s="194"/>
      <c r="AI1057" s="194"/>
      <c r="AJ1057" s="198"/>
      <c r="AK1057" s="198"/>
    </row>
    <row r="1058" spans="1:61" s="33" customFormat="1" ht="12">
      <c r="A1058" s="194"/>
      <c r="B1058" s="194"/>
      <c r="C1058" s="195"/>
      <c r="D1058" s="195"/>
      <c r="E1058" s="198"/>
      <c r="F1058" s="194"/>
      <c r="G1058" s="194"/>
      <c r="H1058" s="194"/>
      <c r="I1058" s="198"/>
      <c r="J1058" s="198"/>
      <c r="K1058" s="198"/>
      <c r="L1058" s="198"/>
      <c r="M1058" s="198"/>
      <c r="N1058" s="198"/>
      <c r="O1058" s="198"/>
      <c r="P1058" s="198"/>
      <c r="Q1058" s="198"/>
      <c r="R1058" s="198"/>
      <c r="S1058" s="198"/>
      <c r="T1058" s="198"/>
      <c r="U1058" s="198"/>
      <c r="V1058" s="198"/>
      <c r="W1058" s="198"/>
      <c r="X1058" s="198"/>
      <c r="Y1058" s="198"/>
      <c r="Z1058" s="198"/>
      <c r="AA1058" s="198"/>
      <c r="AB1058" s="198"/>
      <c r="AC1058" s="198"/>
      <c r="AD1058" s="198"/>
      <c r="AE1058" s="198"/>
      <c r="AF1058" s="198"/>
      <c r="AG1058" s="194"/>
      <c r="AH1058" s="194"/>
      <c r="AI1058" s="194"/>
      <c r="AJ1058" s="198"/>
      <c r="AK1058" s="198"/>
    </row>
    <row r="1059" spans="1:61" s="33" customFormat="1" ht="15" customHeight="1">
      <c r="A1059" s="446"/>
      <c r="B1059" s="446" t="s">
        <v>1452</v>
      </c>
      <c r="C1059" s="386"/>
      <c r="D1059" s="386"/>
      <c r="E1059" s="386"/>
      <c r="F1059" s="386"/>
      <c r="G1059" s="386"/>
      <c r="H1059" s="386"/>
      <c r="I1059" s="386"/>
      <c r="J1059" s="422"/>
      <c r="K1059" s="422"/>
      <c r="L1059" s="422"/>
      <c r="M1059" s="422"/>
      <c r="N1059" s="422"/>
      <c r="O1059" s="422"/>
      <c r="P1059" s="422"/>
      <c r="Q1059" s="422"/>
      <c r="R1059" s="422"/>
      <c r="S1059" s="422"/>
      <c r="T1059" s="422"/>
      <c r="U1059" s="422"/>
      <c r="V1059" s="422"/>
      <c r="W1059" s="422"/>
      <c r="X1059" s="422"/>
      <c r="Y1059" s="422"/>
      <c r="Z1059" s="422"/>
      <c r="AA1059" s="447"/>
      <c r="AB1059" s="447"/>
      <c r="AC1059" s="447"/>
      <c r="AD1059" s="198"/>
      <c r="AE1059" s="198"/>
      <c r="AF1059" s="198"/>
      <c r="AG1059" s="194"/>
      <c r="AH1059" s="194"/>
      <c r="AI1059" s="194"/>
      <c r="AJ1059" s="198"/>
      <c r="AK1059" s="198"/>
    </row>
    <row r="1060" spans="1:61" s="33" customFormat="1" ht="15" customHeight="1">
      <c r="A1060" s="10"/>
      <c r="B1060" s="706" t="s">
        <v>79</v>
      </c>
      <c r="C1060" s="716" t="s">
        <v>1417</v>
      </c>
      <c r="D1060" s="716"/>
      <c r="E1060" s="716"/>
      <c r="F1060" s="716"/>
      <c r="G1060" s="716"/>
      <c r="H1060" s="716"/>
      <c r="I1060" s="716"/>
      <c r="J1060" s="716"/>
      <c r="K1060" s="716"/>
      <c r="L1060" s="716"/>
      <c r="M1060" s="716"/>
      <c r="N1060" s="716"/>
      <c r="O1060" s="716"/>
      <c r="P1060" s="716"/>
      <c r="Q1060" s="716"/>
      <c r="R1060" s="716"/>
      <c r="S1060" s="716"/>
      <c r="T1060" s="716"/>
      <c r="U1060" s="716"/>
      <c r="V1060" s="716"/>
      <c r="W1060" s="716"/>
      <c r="X1060" s="716"/>
      <c r="Y1060" s="716"/>
      <c r="Z1060" s="716"/>
      <c r="AA1060" s="716"/>
      <c r="AB1060" s="716"/>
      <c r="AC1060" s="716"/>
      <c r="AD1060" s="716"/>
      <c r="AE1060" s="716"/>
      <c r="AF1060" s="716"/>
      <c r="AG1060" s="724"/>
      <c r="AH1060" s="724"/>
      <c r="AI1060" s="724"/>
      <c r="AJ1060" s="198"/>
      <c r="AK1060" s="198"/>
    </row>
    <row r="1061" spans="1:61" s="33" customFormat="1" ht="22.5" customHeight="1">
      <c r="A1061" s="10"/>
      <c r="B1061" s="706"/>
      <c r="C1061" s="716"/>
      <c r="D1061" s="716"/>
      <c r="E1061" s="716"/>
      <c r="F1061" s="716"/>
      <c r="G1061" s="716"/>
      <c r="H1061" s="716"/>
      <c r="I1061" s="716"/>
      <c r="J1061" s="716"/>
      <c r="K1061" s="716"/>
      <c r="L1061" s="716"/>
      <c r="M1061" s="716"/>
      <c r="N1061" s="716"/>
      <c r="O1061" s="716"/>
      <c r="P1061" s="716"/>
      <c r="Q1061" s="716"/>
      <c r="R1061" s="716"/>
      <c r="S1061" s="716"/>
      <c r="T1061" s="716"/>
      <c r="U1061" s="716"/>
      <c r="V1061" s="716"/>
      <c r="W1061" s="716"/>
      <c r="X1061" s="716"/>
      <c r="Y1061" s="716"/>
      <c r="Z1061" s="716"/>
      <c r="AA1061" s="716"/>
      <c r="AB1061" s="716"/>
      <c r="AC1061" s="716"/>
      <c r="AD1061" s="716"/>
      <c r="AE1061" s="716"/>
      <c r="AF1061" s="716"/>
      <c r="AG1061" s="724"/>
      <c r="AH1061" s="724"/>
      <c r="AI1061" s="724"/>
      <c r="AJ1061" s="198"/>
      <c r="AK1061" s="198"/>
    </row>
    <row r="1062" spans="1:61" s="33" customFormat="1" ht="19.5" customHeight="1">
      <c r="A1062" s="10"/>
      <c r="B1062" s="707" t="s">
        <v>1418</v>
      </c>
      <c r="C1062" s="723" t="s">
        <v>1562</v>
      </c>
      <c r="D1062" s="723"/>
      <c r="E1062" s="723"/>
      <c r="F1062" s="723"/>
      <c r="G1062" s="723"/>
      <c r="H1062" s="723"/>
      <c r="I1062" s="723"/>
      <c r="J1062" s="723"/>
      <c r="K1062" s="723"/>
      <c r="L1062" s="723"/>
      <c r="M1062" s="723"/>
      <c r="N1062" s="723"/>
      <c r="O1062" s="723"/>
      <c r="P1062" s="723"/>
      <c r="Q1062" s="723"/>
      <c r="R1062" s="723"/>
      <c r="S1062" s="723"/>
      <c r="T1062" s="723"/>
      <c r="U1062" s="723"/>
      <c r="V1062" s="723"/>
      <c r="W1062" s="723"/>
      <c r="X1062" s="723"/>
      <c r="Y1062" s="723"/>
      <c r="Z1062" s="723"/>
      <c r="AA1062" s="723"/>
      <c r="AB1062" s="723"/>
      <c r="AC1062" s="723"/>
      <c r="AD1062" s="723"/>
      <c r="AE1062" s="723"/>
      <c r="AF1062" s="723"/>
      <c r="AG1062" s="724"/>
      <c r="AH1062" s="724"/>
      <c r="AI1062" s="724"/>
      <c r="AJ1062" s="198"/>
      <c r="AK1062" s="198"/>
    </row>
    <row r="1063" spans="1:61" s="33" customFormat="1" ht="94.5" customHeight="1">
      <c r="A1063" s="10"/>
      <c r="B1063" s="707"/>
      <c r="C1063" s="723"/>
      <c r="D1063" s="723"/>
      <c r="E1063" s="723"/>
      <c r="F1063" s="723"/>
      <c r="G1063" s="723"/>
      <c r="H1063" s="723"/>
      <c r="I1063" s="723"/>
      <c r="J1063" s="723"/>
      <c r="K1063" s="723"/>
      <c r="L1063" s="723"/>
      <c r="M1063" s="723"/>
      <c r="N1063" s="723"/>
      <c r="O1063" s="723"/>
      <c r="P1063" s="723"/>
      <c r="Q1063" s="723"/>
      <c r="R1063" s="723"/>
      <c r="S1063" s="723"/>
      <c r="T1063" s="723"/>
      <c r="U1063" s="723"/>
      <c r="V1063" s="723"/>
      <c r="W1063" s="723"/>
      <c r="X1063" s="723"/>
      <c r="Y1063" s="723"/>
      <c r="Z1063" s="723"/>
      <c r="AA1063" s="723"/>
      <c r="AB1063" s="723"/>
      <c r="AC1063" s="723"/>
      <c r="AD1063" s="723"/>
      <c r="AE1063" s="723"/>
      <c r="AF1063" s="723"/>
      <c r="AG1063" s="724"/>
      <c r="AH1063" s="724"/>
      <c r="AI1063" s="724"/>
      <c r="AJ1063" s="198"/>
      <c r="AK1063" s="198"/>
    </row>
    <row r="1064" spans="1:61" s="33" customFormat="1" ht="12">
      <c r="A1064" s="194"/>
      <c r="B1064" s="194"/>
      <c r="C1064" s="195"/>
      <c r="D1064" s="195"/>
      <c r="E1064" s="198"/>
      <c r="F1064" s="194"/>
      <c r="G1064" s="194"/>
      <c r="H1064" s="194"/>
      <c r="I1064" s="198"/>
      <c r="J1064" s="198"/>
      <c r="K1064" s="198"/>
      <c r="L1064" s="198"/>
      <c r="M1064" s="198"/>
      <c r="N1064" s="198"/>
      <c r="O1064" s="198"/>
      <c r="P1064" s="198"/>
      <c r="Q1064" s="198"/>
      <c r="R1064" s="198"/>
      <c r="S1064" s="198"/>
      <c r="T1064" s="198"/>
      <c r="U1064" s="198"/>
      <c r="V1064" s="198"/>
      <c r="W1064" s="198"/>
      <c r="X1064" s="198"/>
      <c r="Y1064" s="198"/>
      <c r="Z1064" s="198"/>
      <c r="AA1064" s="198"/>
      <c r="AB1064" s="198"/>
      <c r="AC1064" s="198"/>
      <c r="AD1064" s="198"/>
      <c r="AE1064" s="198"/>
      <c r="AF1064" s="198"/>
      <c r="AG1064" s="194"/>
      <c r="AH1064" s="194"/>
      <c r="AI1064" s="194"/>
      <c r="AJ1064" s="198"/>
      <c r="AK1064" s="198"/>
    </row>
    <row r="1065" spans="1:61" s="422" customFormat="1" ht="17.100000000000001" customHeight="1">
      <c r="A1065" s="414"/>
      <c r="B1065" s="414" t="s">
        <v>1453</v>
      </c>
      <c r="C1065" s="164"/>
      <c r="D1065" s="164"/>
      <c r="E1065" s="164"/>
      <c r="F1065" s="164"/>
      <c r="G1065" s="164"/>
      <c r="H1065" s="164"/>
      <c r="I1065" s="164"/>
      <c r="J1065" s="164"/>
      <c r="K1065" s="164"/>
      <c r="L1065" s="421"/>
      <c r="M1065" s="421"/>
      <c r="N1065" s="421"/>
      <c r="O1065" s="421"/>
      <c r="P1065" s="421"/>
      <c r="Q1065" s="421"/>
      <c r="R1065" s="421"/>
      <c r="S1065" s="421"/>
      <c r="T1065" s="421"/>
      <c r="U1065" s="421"/>
      <c r="V1065" s="421"/>
      <c r="W1065" s="421"/>
      <c r="X1065" s="421"/>
      <c r="Y1065" s="421"/>
      <c r="Z1065" s="421"/>
      <c r="AA1065" s="421"/>
      <c r="AB1065" s="421"/>
      <c r="AC1065" s="421"/>
      <c r="AD1065" s="421"/>
      <c r="AE1065" s="421"/>
      <c r="AF1065" s="421"/>
      <c r="AG1065" s="163"/>
      <c r="AH1065" s="163"/>
      <c r="AI1065" s="163"/>
      <c r="AJ1065" s="421"/>
      <c r="AK1065" s="421"/>
      <c r="AL1065" s="21"/>
      <c r="AM1065" s="21"/>
      <c r="AN1065" s="21"/>
      <c r="AO1065" s="21"/>
      <c r="AP1065" s="21"/>
      <c r="AQ1065" s="21"/>
      <c r="AR1065" s="21"/>
      <c r="AS1065" s="21"/>
      <c r="AT1065" s="21"/>
      <c r="AU1065" s="21"/>
      <c r="AV1065" s="21"/>
      <c r="AW1065" s="21"/>
      <c r="AX1065" s="21"/>
      <c r="AY1065" s="21"/>
      <c r="AZ1065" s="21"/>
      <c r="BA1065" s="21"/>
      <c r="BB1065" s="21"/>
      <c r="BC1065" s="21"/>
      <c r="BD1065" s="21"/>
      <c r="BE1065" s="21"/>
      <c r="BF1065" s="21"/>
      <c r="BG1065" s="21"/>
      <c r="BH1065" s="21"/>
      <c r="BI1065" s="21"/>
    </row>
    <row r="1066" spans="1:61" s="33" customFormat="1" ht="56.25" customHeight="1">
      <c r="A1066" s="198"/>
      <c r="B1066" s="401" t="s">
        <v>93</v>
      </c>
      <c r="C1066" s="607" t="s">
        <v>862</v>
      </c>
      <c r="D1066" s="608"/>
      <c r="E1066" s="608"/>
      <c r="F1066" s="608"/>
      <c r="G1066" s="608"/>
      <c r="H1066" s="608"/>
      <c r="I1066" s="608"/>
      <c r="J1066" s="608"/>
      <c r="K1066" s="608"/>
      <c r="L1066" s="608"/>
      <c r="M1066" s="608"/>
      <c r="N1066" s="608"/>
      <c r="O1066" s="608"/>
      <c r="P1066" s="608"/>
      <c r="Q1066" s="608"/>
      <c r="R1066" s="608"/>
      <c r="S1066" s="608"/>
      <c r="T1066" s="608"/>
      <c r="U1066" s="608"/>
      <c r="V1066" s="608"/>
      <c r="W1066" s="608"/>
      <c r="X1066" s="608"/>
      <c r="Y1066" s="608"/>
      <c r="Z1066" s="608"/>
      <c r="AA1066" s="608"/>
      <c r="AB1066" s="608"/>
      <c r="AC1066" s="608"/>
      <c r="AD1066" s="608"/>
      <c r="AE1066" s="608"/>
      <c r="AF1066" s="609"/>
      <c r="AG1066" s="621"/>
      <c r="AH1066" s="622"/>
      <c r="AI1066" s="623"/>
      <c r="AJ1066" s="198"/>
      <c r="AK1066" s="198"/>
      <c r="AL1066" s="422"/>
      <c r="AM1066" s="422"/>
      <c r="AN1066" s="422"/>
      <c r="AO1066" s="422"/>
      <c r="AP1066" s="422"/>
      <c r="AQ1066" s="422"/>
      <c r="AR1066" s="422"/>
      <c r="AS1066" s="422"/>
      <c r="AT1066" s="422"/>
      <c r="AU1066" s="422"/>
      <c r="AV1066" s="422"/>
      <c r="AW1066" s="422"/>
      <c r="AX1066" s="422"/>
      <c r="AY1066" s="422"/>
      <c r="AZ1066" s="422"/>
      <c r="BA1066" s="422"/>
      <c r="BB1066" s="422"/>
      <c r="BC1066" s="422"/>
      <c r="BD1066" s="422"/>
      <c r="BE1066" s="422"/>
      <c r="BF1066" s="422"/>
      <c r="BG1066" s="422"/>
      <c r="BH1066" s="422"/>
      <c r="BI1066" s="422"/>
    </row>
    <row r="1067" spans="1:61" s="33" customFormat="1" ht="42.75" customHeight="1">
      <c r="A1067" s="198"/>
      <c r="B1067" s="401" t="s">
        <v>975</v>
      </c>
      <c r="C1067" s="607" t="s">
        <v>974</v>
      </c>
      <c r="D1067" s="608"/>
      <c r="E1067" s="608"/>
      <c r="F1067" s="608"/>
      <c r="G1067" s="608"/>
      <c r="H1067" s="608"/>
      <c r="I1067" s="608"/>
      <c r="J1067" s="608"/>
      <c r="K1067" s="608"/>
      <c r="L1067" s="608"/>
      <c r="M1067" s="608"/>
      <c r="N1067" s="608"/>
      <c r="O1067" s="608"/>
      <c r="P1067" s="608"/>
      <c r="Q1067" s="608"/>
      <c r="R1067" s="608"/>
      <c r="S1067" s="608"/>
      <c r="T1067" s="608"/>
      <c r="U1067" s="608"/>
      <c r="V1067" s="608"/>
      <c r="W1067" s="608"/>
      <c r="X1067" s="608"/>
      <c r="Y1067" s="608"/>
      <c r="Z1067" s="608"/>
      <c r="AA1067" s="608"/>
      <c r="AB1067" s="608"/>
      <c r="AC1067" s="608"/>
      <c r="AD1067" s="608"/>
      <c r="AE1067" s="608"/>
      <c r="AF1067" s="609"/>
      <c r="AG1067" s="604"/>
      <c r="AH1067" s="605"/>
      <c r="AI1067" s="606"/>
      <c r="AJ1067" s="198"/>
      <c r="AK1067" s="198"/>
      <c r="AL1067" s="422"/>
      <c r="AM1067" s="422"/>
      <c r="AN1067" s="422"/>
      <c r="AO1067" s="422"/>
      <c r="AP1067" s="422"/>
      <c r="AQ1067" s="422"/>
      <c r="AR1067" s="422"/>
      <c r="AS1067" s="422"/>
      <c r="AT1067" s="422"/>
      <c r="AU1067" s="422"/>
      <c r="AV1067" s="422"/>
      <c r="AW1067" s="422"/>
      <c r="AX1067" s="422"/>
      <c r="AY1067" s="422"/>
      <c r="AZ1067" s="422"/>
      <c r="BA1067" s="422"/>
      <c r="BB1067" s="422"/>
      <c r="BC1067" s="422"/>
      <c r="BD1067" s="422"/>
      <c r="BE1067" s="422"/>
      <c r="BF1067" s="422"/>
      <c r="BG1067" s="422"/>
      <c r="BH1067" s="422"/>
      <c r="BI1067" s="422"/>
    </row>
    <row r="1068" spans="1:61" s="33" customFormat="1" ht="17.100000000000001" customHeight="1">
      <c r="A1068" s="198"/>
      <c r="B1068" s="619" t="s">
        <v>74</v>
      </c>
      <c r="C1068" s="588" t="s">
        <v>1563</v>
      </c>
      <c r="D1068" s="589"/>
      <c r="E1068" s="589"/>
      <c r="F1068" s="589"/>
      <c r="G1068" s="589"/>
      <c r="H1068" s="589"/>
      <c r="I1068" s="589"/>
      <c r="J1068" s="589"/>
      <c r="K1068" s="589"/>
      <c r="L1068" s="589"/>
      <c r="M1068" s="589"/>
      <c r="N1068" s="589"/>
      <c r="O1068" s="589"/>
      <c r="P1068" s="589"/>
      <c r="Q1068" s="589"/>
      <c r="R1068" s="589"/>
      <c r="S1068" s="589"/>
      <c r="T1068" s="589"/>
      <c r="U1068" s="589"/>
      <c r="V1068" s="589"/>
      <c r="W1068" s="589"/>
      <c r="X1068" s="589"/>
      <c r="Y1068" s="589"/>
      <c r="Z1068" s="589"/>
      <c r="AA1068" s="589"/>
      <c r="AB1068" s="589"/>
      <c r="AC1068" s="589"/>
      <c r="AD1068" s="589"/>
      <c r="AE1068" s="589"/>
      <c r="AF1068" s="590"/>
      <c r="AG1068" s="1124"/>
      <c r="AH1068" s="643"/>
      <c r="AI1068" s="644"/>
      <c r="AJ1068" s="198"/>
      <c r="AK1068" s="198"/>
    </row>
    <row r="1069" spans="1:61" s="33" customFormat="1" ht="52.5" customHeight="1">
      <c r="A1069" s="198"/>
      <c r="B1069" s="631"/>
      <c r="C1069" s="599"/>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1"/>
      <c r="AG1069" s="956"/>
      <c r="AH1069" s="957"/>
      <c r="AI1069" s="958"/>
      <c r="AJ1069" s="198"/>
      <c r="AK1069" s="198"/>
      <c r="AL1069" s="21"/>
      <c r="AM1069" s="21"/>
      <c r="AN1069" s="21"/>
      <c r="AO1069" s="21"/>
      <c r="AP1069" s="21"/>
      <c r="AQ1069" s="21"/>
      <c r="AR1069" s="21"/>
      <c r="AS1069" s="21"/>
      <c r="AT1069" s="21"/>
      <c r="AU1069" s="21"/>
      <c r="AV1069" s="21"/>
      <c r="AW1069" s="21"/>
      <c r="AX1069" s="21"/>
      <c r="AY1069" s="21"/>
      <c r="AZ1069" s="21"/>
      <c r="BA1069" s="21"/>
      <c r="BB1069" s="21"/>
      <c r="BC1069" s="21"/>
      <c r="BD1069" s="21"/>
      <c r="BE1069" s="21"/>
      <c r="BF1069" s="21"/>
      <c r="BG1069" s="21"/>
      <c r="BH1069" s="21"/>
      <c r="BI1069" s="21"/>
    </row>
    <row r="1070" spans="1:61" s="21" customFormat="1" ht="17.100000000000001" customHeight="1">
      <c r="A1070" s="172"/>
      <c r="B1070" s="619" t="s">
        <v>76</v>
      </c>
      <c r="C1070" s="588" t="s">
        <v>977</v>
      </c>
      <c r="D1070" s="589"/>
      <c r="E1070" s="589"/>
      <c r="F1070" s="589"/>
      <c r="G1070" s="589"/>
      <c r="H1070" s="589"/>
      <c r="I1070" s="589"/>
      <c r="J1070" s="589"/>
      <c r="K1070" s="589"/>
      <c r="L1070" s="589"/>
      <c r="M1070" s="589"/>
      <c r="N1070" s="589"/>
      <c r="O1070" s="589"/>
      <c r="P1070" s="589"/>
      <c r="Q1070" s="589"/>
      <c r="R1070" s="589"/>
      <c r="S1070" s="589"/>
      <c r="T1070" s="589"/>
      <c r="U1070" s="589"/>
      <c r="V1070" s="589"/>
      <c r="W1070" s="589"/>
      <c r="X1070" s="589"/>
      <c r="Y1070" s="589"/>
      <c r="Z1070" s="589"/>
      <c r="AA1070" s="589"/>
      <c r="AB1070" s="589"/>
      <c r="AC1070" s="589"/>
      <c r="AD1070" s="589"/>
      <c r="AE1070" s="589"/>
      <c r="AF1070" s="590"/>
      <c r="AG1070" s="621"/>
      <c r="AH1070" s="622"/>
      <c r="AI1070" s="623"/>
      <c r="AJ1070" s="172"/>
      <c r="AK1070" s="172"/>
    </row>
    <row r="1071" spans="1:61" s="21" customFormat="1" ht="17.100000000000001" customHeight="1">
      <c r="A1071" s="172"/>
      <c r="B1071" s="631"/>
      <c r="C1071" s="599"/>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1"/>
      <c r="AG1071" s="624"/>
      <c r="AH1071" s="625"/>
      <c r="AI1071" s="626"/>
      <c r="AJ1071" s="172"/>
      <c r="AK1071" s="172"/>
    </row>
    <row r="1072" spans="1:61" s="21" customFormat="1" ht="17.100000000000001" customHeight="1">
      <c r="A1072" s="172"/>
      <c r="B1072" s="631"/>
      <c r="C1072" s="599"/>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1"/>
      <c r="AG1072" s="624"/>
      <c r="AH1072" s="625"/>
      <c r="AI1072" s="626"/>
      <c r="AJ1072" s="172"/>
      <c r="AK1072" s="172"/>
    </row>
    <row r="1073" spans="1:61" s="21" customFormat="1" ht="50.25" customHeight="1">
      <c r="A1073" s="172"/>
      <c r="B1073" s="401" t="s">
        <v>976</v>
      </c>
      <c r="C1073" s="607" t="s">
        <v>1673</v>
      </c>
      <c r="D1073" s="608"/>
      <c r="E1073" s="608"/>
      <c r="F1073" s="608"/>
      <c r="G1073" s="608"/>
      <c r="H1073" s="608"/>
      <c r="I1073" s="608"/>
      <c r="J1073" s="608"/>
      <c r="K1073" s="608"/>
      <c r="L1073" s="608"/>
      <c r="M1073" s="608"/>
      <c r="N1073" s="608"/>
      <c r="O1073" s="608"/>
      <c r="P1073" s="608"/>
      <c r="Q1073" s="608"/>
      <c r="R1073" s="608"/>
      <c r="S1073" s="608"/>
      <c r="T1073" s="608"/>
      <c r="U1073" s="608"/>
      <c r="V1073" s="608"/>
      <c r="W1073" s="608"/>
      <c r="X1073" s="608"/>
      <c r="Y1073" s="608"/>
      <c r="Z1073" s="608"/>
      <c r="AA1073" s="608"/>
      <c r="AB1073" s="608"/>
      <c r="AC1073" s="608"/>
      <c r="AD1073" s="608"/>
      <c r="AE1073" s="608"/>
      <c r="AF1073" s="609"/>
      <c r="AG1073" s="621"/>
      <c r="AH1073" s="622"/>
      <c r="AI1073" s="623"/>
      <c r="AJ1073" s="172"/>
      <c r="AK1073" s="172"/>
      <c r="AL1073" s="33"/>
      <c r="AM1073" s="33"/>
      <c r="AN1073" s="33"/>
      <c r="AO1073" s="33"/>
      <c r="AP1073" s="33"/>
      <c r="AQ1073" s="33"/>
      <c r="AR1073" s="33"/>
      <c r="AS1073" s="33"/>
      <c r="AT1073" s="33"/>
      <c r="AU1073" s="33"/>
      <c r="AV1073" s="33"/>
      <c r="AW1073" s="33"/>
      <c r="AX1073" s="33"/>
      <c r="AY1073" s="33"/>
      <c r="AZ1073" s="33"/>
      <c r="BA1073" s="33"/>
      <c r="BB1073" s="33"/>
      <c r="BC1073" s="33"/>
      <c r="BD1073" s="33"/>
      <c r="BE1073" s="33"/>
      <c r="BF1073" s="33"/>
      <c r="BG1073" s="33"/>
      <c r="BH1073" s="33"/>
      <c r="BI1073" s="33"/>
    </row>
    <row r="1074" spans="1:61" s="21" customFormat="1" ht="17.100000000000001" customHeight="1">
      <c r="A1074" s="172"/>
      <c r="B1074" s="619" t="s">
        <v>27</v>
      </c>
      <c r="C1074" s="588" t="s">
        <v>863</v>
      </c>
      <c r="D1074" s="589"/>
      <c r="E1074" s="589"/>
      <c r="F1074" s="589"/>
      <c r="G1074" s="589"/>
      <c r="H1074" s="589"/>
      <c r="I1074" s="589"/>
      <c r="J1074" s="589"/>
      <c r="K1074" s="589"/>
      <c r="L1074" s="589"/>
      <c r="M1074" s="589"/>
      <c r="N1074" s="589"/>
      <c r="O1074" s="589"/>
      <c r="P1074" s="589"/>
      <c r="Q1074" s="589"/>
      <c r="R1074" s="589"/>
      <c r="S1074" s="589"/>
      <c r="T1074" s="589"/>
      <c r="U1074" s="589"/>
      <c r="V1074" s="589"/>
      <c r="W1074" s="589"/>
      <c r="X1074" s="589"/>
      <c r="Y1074" s="589"/>
      <c r="Z1074" s="589"/>
      <c r="AA1074" s="589"/>
      <c r="AB1074" s="589"/>
      <c r="AC1074" s="589"/>
      <c r="AD1074" s="589"/>
      <c r="AE1074" s="589"/>
      <c r="AF1074" s="590"/>
      <c r="AG1074" s="621"/>
      <c r="AH1074" s="622"/>
      <c r="AI1074" s="623"/>
      <c r="AJ1074" s="172"/>
      <c r="AK1074" s="172"/>
    </row>
    <row r="1075" spans="1:61" s="21" customFormat="1" ht="17.100000000000001" customHeight="1">
      <c r="A1075" s="172"/>
      <c r="B1075" s="620"/>
      <c r="C1075" s="591"/>
      <c r="D1075" s="592"/>
      <c r="E1075" s="592"/>
      <c r="F1075" s="592"/>
      <c r="G1075" s="592"/>
      <c r="H1075" s="592"/>
      <c r="I1075" s="592"/>
      <c r="J1075" s="592"/>
      <c r="K1075" s="592"/>
      <c r="L1075" s="592"/>
      <c r="M1075" s="592"/>
      <c r="N1075" s="592"/>
      <c r="O1075" s="592"/>
      <c r="P1075" s="592"/>
      <c r="Q1075" s="592"/>
      <c r="R1075" s="592"/>
      <c r="S1075" s="592"/>
      <c r="T1075" s="592"/>
      <c r="U1075" s="592"/>
      <c r="V1075" s="592"/>
      <c r="W1075" s="592"/>
      <c r="X1075" s="592"/>
      <c r="Y1075" s="592"/>
      <c r="Z1075" s="592"/>
      <c r="AA1075" s="592"/>
      <c r="AB1075" s="592"/>
      <c r="AC1075" s="592"/>
      <c r="AD1075" s="592"/>
      <c r="AE1075" s="592"/>
      <c r="AF1075" s="593"/>
      <c r="AG1075" s="627"/>
      <c r="AH1075" s="628"/>
      <c r="AI1075" s="629"/>
      <c r="AJ1075" s="172"/>
      <c r="AK1075" s="172"/>
    </row>
    <row r="1076" spans="1:61" s="33" customFormat="1" ht="12">
      <c r="A1076" s="194"/>
      <c r="B1076" s="194"/>
      <c r="C1076" s="195"/>
      <c r="D1076" s="195"/>
      <c r="E1076" s="198"/>
      <c r="F1076" s="194"/>
      <c r="G1076" s="194"/>
      <c r="H1076" s="194"/>
      <c r="I1076" s="198"/>
      <c r="J1076" s="198"/>
      <c r="K1076" s="198"/>
      <c r="L1076" s="198"/>
      <c r="M1076" s="198"/>
      <c r="N1076" s="198"/>
      <c r="O1076" s="198"/>
      <c r="P1076" s="198"/>
      <c r="Q1076" s="198"/>
      <c r="R1076" s="198"/>
      <c r="S1076" s="198"/>
      <c r="T1076" s="198"/>
      <c r="U1076" s="198"/>
      <c r="V1076" s="198"/>
      <c r="W1076" s="198"/>
      <c r="X1076" s="198"/>
      <c r="Y1076" s="198"/>
      <c r="Z1076" s="198"/>
      <c r="AA1076" s="198"/>
      <c r="AB1076" s="198"/>
      <c r="AC1076" s="198"/>
      <c r="AD1076" s="198"/>
      <c r="AE1076" s="198"/>
      <c r="AF1076" s="198"/>
      <c r="AG1076" s="194"/>
      <c r="AH1076" s="194"/>
      <c r="AI1076" s="194"/>
      <c r="AJ1076" s="198"/>
      <c r="AK1076" s="198"/>
      <c r="AL1076" s="21"/>
      <c r="AM1076" s="30"/>
      <c r="AN1076" s="30"/>
      <c r="AO1076" s="30"/>
      <c r="AP1076" s="30"/>
      <c r="AQ1076" s="30"/>
      <c r="AR1076" s="30"/>
      <c r="AS1076" s="30"/>
      <c r="AT1076" s="30"/>
      <c r="AU1076" s="30"/>
      <c r="AV1076" s="30"/>
      <c r="AW1076" s="30"/>
      <c r="AX1076" s="30"/>
      <c r="AY1076" s="30"/>
      <c r="AZ1076" s="30"/>
      <c r="BA1076" s="30"/>
      <c r="BB1076" s="30"/>
      <c r="BC1076" s="30"/>
      <c r="BD1076" s="30"/>
      <c r="BE1076" s="30"/>
      <c r="BF1076" s="30"/>
      <c r="BG1076" s="30"/>
      <c r="BH1076" s="30"/>
      <c r="BI1076" s="30"/>
    </row>
    <row r="1077" spans="1:61" s="422" customFormat="1" ht="17.100000000000001" customHeight="1">
      <c r="A1077" s="414"/>
      <c r="B1077" s="414" t="s">
        <v>1454</v>
      </c>
      <c r="C1077" s="164"/>
      <c r="D1077" s="164"/>
      <c r="E1077" s="164"/>
      <c r="F1077" s="164"/>
      <c r="G1077" s="164"/>
      <c r="H1077" s="164"/>
      <c r="I1077" s="164"/>
      <c r="J1077" s="164"/>
      <c r="K1077" s="164"/>
      <c r="L1077" s="421"/>
      <c r="M1077" s="421"/>
      <c r="N1077" s="421"/>
      <c r="O1077" s="421"/>
      <c r="P1077" s="421"/>
      <c r="Q1077" s="421"/>
      <c r="R1077" s="421"/>
      <c r="S1077" s="421"/>
      <c r="T1077" s="421"/>
      <c r="U1077" s="421"/>
      <c r="V1077" s="421"/>
      <c r="W1077" s="421"/>
      <c r="X1077" s="421"/>
      <c r="Y1077" s="421" t="s">
        <v>604</v>
      </c>
      <c r="Z1077" s="421"/>
      <c r="AA1077" s="421"/>
      <c r="AB1077" s="421"/>
      <c r="AC1077" s="421"/>
      <c r="AD1077" s="421"/>
      <c r="AE1077" s="421"/>
      <c r="AF1077" s="421"/>
      <c r="AG1077" s="163"/>
      <c r="AH1077" s="163"/>
      <c r="AI1077" s="163"/>
      <c r="AJ1077" s="421"/>
      <c r="AK1077" s="421"/>
      <c r="AL1077" s="21"/>
      <c r="AM1077" s="30"/>
      <c r="AN1077" s="30"/>
      <c r="AO1077" s="30"/>
      <c r="AP1077" s="30"/>
      <c r="AQ1077" s="30"/>
      <c r="AR1077" s="30"/>
      <c r="AS1077" s="30"/>
      <c r="AT1077" s="30"/>
      <c r="AU1077" s="30"/>
      <c r="AV1077" s="30"/>
      <c r="AW1077" s="30"/>
      <c r="AX1077" s="30"/>
      <c r="AY1077" s="30"/>
      <c r="AZ1077" s="30"/>
      <c r="BA1077" s="30"/>
      <c r="BB1077" s="30"/>
      <c r="BC1077" s="30"/>
      <c r="BD1077" s="30"/>
      <c r="BE1077" s="30"/>
      <c r="BF1077" s="30"/>
      <c r="BG1077" s="30"/>
      <c r="BH1077" s="30"/>
      <c r="BI1077" s="30"/>
    </row>
    <row r="1078" spans="1:61" s="21" customFormat="1" ht="45" customHeight="1">
      <c r="A1078" s="172"/>
      <c r="B1078" s="401" t="s">
        <v>79</v>
      </c>
      <c r="C1078" s="607" t="s">
        <v>978</v>
      </c>
      <c r="D1078" s="608"/>
      <c r="E1078" s="608"/>
      <c r="F1078" s="608"/>
      <c r="G1078" s="608"/>
      <c r="H1078" s="608"/>
      <c r="I1078" s="608"/>
      <c r="J1078" s="608"/>
      <c r="K1078" s="608"/>
      <c r="L1078" s="608"/>
      <c r="M1078" s="608"/>
      <c r="N1078" s="608"/>
      <c r="O1078" s="608"/>
      <c r="P1078" s="608"/>
      <c r="Q1078" s="608"/>
      <c r="R1078" s="608"/>
      <c r="S1078" s="608"/>
      <c r="T1078" s="608"/>
      <c r="U1078" s="608"/>
      <c r="V1078" s="608"/>
      <c r="W1078" s="608"/>
      <c r="X1078" s="608"/>
      <c r="Y1078" s="608"/>
      <c r="Z1078" s="608"/>
      <c r="AA1078" s="608"/>
      <c r="AB1078" s="608"/>
      <c r="AC1078" s="608"/>
      <c r="AD1078" s="608"/>
      <c r="AE1078" s="608"/>
      <c r="AF1078" s="609"/>
      <c r="AG1078" s="621"/>
      <c r="AH1078" s="622"/>
      <c r="AI1078" s="623"/>
      <c r="AJ1078" s="172"/>
      <c r="AK1078" s="172"/>
    </row>
    <row r="1079" spans="1:61" s="33" customFormat="1" ht="30" customHeight="1">
      <c r="A1079" s="198"/>
      <c r="B1079" s="619" t="s">
        <v>71</v>
      </c>
      <c r="C1079" s="588" t="s">
        <v>486</v>
      </c>
      <c r="D1079" s="589"/>
      <c r="E1079" s="589"/>
      <c r="F1079" s="589"/>
      <c r="G1079" s="589"/>
      <c r="H1079" s="589"/>
      <c r="I1079" s="589"/>
      <c r="J1079" s="589"/>
      <c r="K1079" s="589"/>
      <c r="L1079" s="589"/>
      <c r="M1079" s="589"/>
      <c r="N1079" s="589"/>
      <c r="O1079" s="589"/>
      <c r="P1079" s="589"/>
      <c r="Q1079" s="589"/>
      <c r="R1079" s="589"/>
      <c r="S1079" s="589"/>
      <c r="T1079" s="589"/>
      <c r="U1079" s="589"/>
      <c r="V1079" s="589"/>
      <c r="W1079" s="589"/>
      <c r="X1079" s="589"/>
      <c r="Y1079" s="589"/>
      <c r="Z1079" s="589"/>
      <c r="AA1079" s="589"/>
      <c r="AB1079" s="589"/>
      <c r="AC1079" s="589"/>
      <c r="AD1079" s="589"/>
      <c r="AE1079" s="589"/>
      <c r="AF1079" s="590"/>
      <c r="AG1079" s="621"/>
      <c r="AH1079" s="622"/>
      <c r="AI1079" s="623"/>
      <c r="AJ1079" s="198"/>
      <c r="AK1079" s="198"/>
    </row>
    <row r="1080" spans="1:61" s="33" customFormat="1" ht="29.25" customHeight="1">
      <c r="A1080" s="198"/>
      <c r="B1080" s="620"/>
      <c r="C1080" s="591"/>
      <c r="D1080" s="592"/>
      <c r="E1080" s="592"/>
      <c r="F1080" s="592"/>
      <c r="G1080" s="592"/>
      <c r="H1080" s="592"/>
      <c r="I1080" s="592"/>
      <c r="J1080" s="592"/>
      <c r="K1080" s="592"/>
      <c r="L1080" s="592"/>
      <c r="M1080" s="592"/>
      <c r="N1080" s="592"/>
      <c r="O1080" s="592"/>
      <c r="P1080" s="592"/>
      <c r="Q1080" s="592"/>
      <c r="R1080" s="592"/>
      <c r="S1080" s="592"/>
      <c r="T1080" s="592"/>
      <c r="U1080" s="592"/>
      <c r="V1080" s="592"/>
      <c r="W1080" s="592"/>
      <c r="X1080" s="592"/>
      <c r="Y1080" s="592"/>
      <c r="Z1080" s="592"/>
      <c r="AA1080" s="592"/>
      <c r="AB1080" s="592"/>
      <c r="AC1080" s="592"/>
      <c r="AD1080" s="592"/>
      <c r="AE1080" s="592"/>
      <c r="AF1080" s="593"/>
      <c r="AG1080" s="624"/>
      <c r="AH1080" s="625"/>
      <c r="AI1080" s="626"/>
      <c r="AJ1080" s="198"/>
      <c r="AK1080" s="198"/>
    </row>
    <row r="1081" spans="1:61" s="33" customFormat="1" ht="29.25" customHeight="1">
      <c r="A1081" s="198"/>
      <c r="B1081" s="403" t="s">
        <v>74</v>
      </c>
      <c r="C1081" s="733" t="s">
        <v>979</v>
      </c>
      <c r="D1081" s="734"/>
      <c r="E1081" s="734"/>
      <c r="F1081" s="734"/>
      <c r="G1081" s="734"/>
      <c r="H1081" s="734"/>
      <c r="I1081" s="734"/>
      <c r="J1081" s="734"/>
      <c r="K1081" s="734"/>
      <c r="L1081" s="734"/>
      <c r="M1081" s="734"/>
      <c r="N1081" s="734"/>
      <c r="O1081" s="734"/>
      <c r="P1081" s="734"/>
      <c r="Q1081" s="734"/>
      <c r="R1081" s="734"/>
      <c r="S1081" s="734"/>
      <c r="T1081" s="734"/>
      <c r="U1081" s="734"/>
      <c r="V1081" s="734"/>
      <c r="W1081" s="734"/>
      <c r="X1081" s="734"/>
      <c r="Y1081" s="734"/>
      <c r="Z1081" s="734"/>
      <c r="AA1081" s="734"/>
      <c r="AB1081" s="734"/>
      <c r="AC1081" s="734"/>
      <c r="AD1081" s="734"/>
      <c r="AE1081" s="734"/>
      <c r="AF1081" s="735"/>
      <c r="AG1081" s="604"/>
      <c r="AH1081" s="605"/>
      <c r="AI1081" s="606"/>
      <c r="AJ1081" s="198"/>
      <c r="AK1081" s="198"/>
    </row>
    <row r="1082" spans="1:61" s="21" customFormat="1" ht="38.25" customHeight="1">
      <c r="A1082" s="172"/>
      <c r="B1082" s="401" t="s">
        <v>76</v>
      </c>
      <c r="C1082" s="607" t="s">
        <v>487</v>
      </c>
      <c r="D1082" s="608"/>
      <c r="E1082" s="608"/>
      <c r="F1082" s="608"/>
      <c r="G1082" s="608"/>
      <c r="H1082" s="608"/>
      <c r="I1082" s="608"/>
      <c r="J1082" s="608"/>
      <c r="K1082" s="608"/>
      <c r="L1082" s="608"/>
      <c r="M1082" s="608"/>
      <c r="N1082" s="608"/>
      <c r="O1082" s="608"/>
      <c r="P1082" s="608"/>
      <c r="Q1082" s="608"/>
      <c r="R1082" s="608"/>
      <c r="S1082" s="608"/>
      <c r="T1082" s="608"/>
      <c r="U1082" s="608"/>
      <c r="V1082" s="608"/>
      <c r="W1082" s="608"/>
      <c r="X1082" s="608"/>
      <c r="Y1082" s="608"/>
      <c r="Z1082" s="608"/>
      <c r="AA1082" s="608"/>
      <c r="AB1082" s="608"/>
      <c r="AC1082" s="608"/>
      <c r="AD1082" s="608"/>
      <c r="AE1082" s="608"/>
      <c r="AF1082" s="609"/>
      <c r="AG1082" s="621"/>
      <c r="AH1082" s="622"/>
      <c r="AI1082" s="623"/>
      <c r="AJ1082" s="172"/>
      <c r="AK1082" s="172"/>
      <c r="AL1082" s="33"/>
      <c r="AM1082" s="33"/>
      <c r="AN1082" s="33"/>
      <c r="AO1082" s="33"/>
      <c r="AP1082" s="33"/>
      <c r="AQ1082" s="33"/>
      <c r="AR1082" s="33"/>
      <c r="AS1082" s="33"/>
      <c r="AT1082" s="33"/>
      <c r="AU1082" s="33"/>
      <c r="AV1082" s="33"/>
      <c r="AW1082" s="33"/>
      <c r="AX1082" s="33"/>
      <c r="AY1082" s="33"/>
      <c r="AZ1082" s="33"/>
      <c r="BA1082" s="33"/>
      <c r="BB1082" s="33"/>
      <c r="BC1082" s="33"/>
      <c r="BD1082" s="33"/>
      <c r="BE1082" s="33"/>
      <c r="BF1082" s="33"/>
      <c r="BG1082" s="33"/>
      <c r="BH1082" s="33"/>
      <c r="BI1082" s="33"/>
    </row>
    <row r="1083" spans="1:61" s="21" customFormat="1" ht="53.25" customHeight="1">
      <c r="A1083" s="172"/>
      <c r="B1083" s="401" t="s">
        <v>25</v>
      </c>
      <c r="C1083" s="607" t="s">
        <v>488</v>
      </c>
      <c r="D1083" s="608"/>
      <c r="E1083" s="608"/>
      <c r="F1083" s="608"/>
      <c r="G1083" s="608"/>
      <c r="H1083" s="608"/>
      <c r="I1083" s="608"/>
      <c r="J1083" s="608"/>
      <c r="K1083" s="608"/>
      <c r="L1083" s="608"/>
      <c r="M1083" s="608"/>
      <c r="N1083" s="608"/>
      <c r="O1083" s="608"/>
      <c r="P1083" s="608"/>
      <c r="Q1083" s="608"/>
      <c r="R1083" s="608"/>
      <c r="S1083" s="608"/>
      <c r="T1083" s="608"/>
      <c r="U1083" s="608"/>
      <c r="V1083" s="608"/>
      <c r="W1083" s="608"/>
      <c r="X1083" s="608"/>
      <c r="Y1083" s="608"/>
      <c r="Z1083" s="608"/>
      <c r="AA1083" s="608"/>
      <c r="AB1083" s="608"/>
      <c r="AC1083" s="608"/>
      <c r="AD1083" s="608"/>
      <c r="AE1083" s="608"/>
      <c r="AF1083" s="609"/>
      <c r="AG1083" s="621"/>
      <c r="AH1083" s="622"/>
      <c r="AI1083" s="623"/>
      <c r="AJ1083" s="172"/>
      <c r="AK1083" s="172"/>
      <c r="AL1083" s="33"/>
      <c r="AM1083" s="33"/>
      <c r="AN1083" s="33"/>
      <c r="AO1083" s="33"/>
      <c r="AP1083" s="33"/>
      <c r="AQ1083" s="33"/>
      <c r="AR1083" s="33"/>
      <c r="AS1083" s="33"/>
      <c r="AT1083" s="33"/>
      <c r="AU1083" s="33"/>
      <c r="AV1083" s="33"/>
      <c r="AW1083" s="33"/>
      <c r="AX1083" s="33"/>
      <c r="AY1083" s="33"/>
      <c r="AZ1083" s="33"/>
      <c r="BA1083" s="33"/>
      <c r="BB1083" s="33"/>
      <c r="BC1083" s="33"/>
      <c r="BD1083" s="33"/>
      <c r="BE1083" s="33"/>
      <c r="BF1083" s="33"/>
      <c r="BG1083" s="33"/>
      <c r="BH1083" s="33"/>
      <c r="BI1083" s="33"/>
    </row>
    <row r="1084" spans="1:61" s="21" customFormat="1" ht="60" customHeight="1">
      <c r="A1084" s="172"/>
      <c r="B1084" s="401" t="s">
        <v>27</v>
      </c>
      <c r="C1084" s="607" t="s">
        <v>980</v>
      </c>
      <c r="D1084" s="608"/>
      <c r="E1084" s="608"/>
      <c r="F1084" s="608"/>
      <c r="G1084" s="608"/>
      <c r="H1084" s="608"/>
      <c r="I1084" s="608"/>
      <c r="J1084" s="608"/>
      <c r="K1084" s="608"/>
      <c r="L1084" s="608"/>
      <c r="M1084" s="608"/>
      <c r="N1084" s="608"/>
      <c r="O1084" s="608"/>
      <c r="P1084" s="608"/>
      <c r="Q1084" s="608"/>
      <c r="R1084" s="608"/>
      <c r="S1084" s="608"/>
      <c r="T1084" s="608"/>
      <c r="U1084" s="608"/>
      <c r="V1084" s="608"/>
      <c r="W1084" s="608"/>
      <c r="X1084" s="608"/>
      <c r="Y1084" s="608"/>
      <c r="Z1084" s="608"/>
      <c r="AA1084" s="608"/>
      <c r="AB1084" s="608"/>
      <c r="AC1084" s="608"/>
      <c r="AD1084" s="608"/>
      <c r="AE1084" s="608"/>
      <c r="AF1084" s="609"/>
      <c r="AG1084" s="621"/>
      <c r="AH1084" s="622"/>
      <c r="AI1084" s="623"/>
      <c r="AJ1084" s="172"/>
      <c r="AK1084" s="172"/>
      <c r="AL1084" s="33"/>
      <c r="AM1084" s="33"/>
      <c r="AN1084" s="33"/>
      <c r="AO1084" s="33"/>
      <c r="AP1084" s="33"/>
      <c r="AQ1084" s="33"/>
      <c r="AR1084" s="33"/>
      <c r="AS1084" s="33"/>
      <c r="AT1084" s="33"/>
      <c r="AU1084" s="33"/>
      <c r="AV1084" s="33"/>
      <c r="AW1084" s="33"/>
      <c r="AX1084" s="33"/>
      <c r="AY1084" s="33"/>
      <c r="AZ1084" s="33"/>
      <c r="BA1084" s="33"/>
      <c r="BB1084" s="33"/>
      <c r="BC1084" s="33"/>
      <c r="BD1084" s="33"/>
      <c r="BE1084" s="33"/>
      <c r="BF1084" s="33"/>
      <c r="BG1084" s="33"/>
      <c r="BH1084" s="33"/>
      <c r="BI1084" s="33"/>
    </row>
    <row r="1085" spans="1:61" s="21" customFormat="1" ht="38.25" customHeight="1">
      <c r="A1085" s="172"/>
      <c r="B1085" s="401" t="s">
        <v>33</v>
      </c>
      <c r="C1085" s="607" t="s">
        <v>498</v>
      </c>
      <c r="D1085" s="608"/>
      <c r="E1085" s="608"/>
      <c r="F1085" s="608"/>
      <c r="G1085" s="608"/>
      <c r="H1085" s="608"/>
      <c r="I1085" s="608"/>
      <c r="J1085" s="608"/>
      <c r="K1085" s="608"/>
      <c r="L1085" s="608"/>
      <c r="M1085" s="608"/>
      <c r="N1085" s="608"/>
      <c r="O1085" s="608"/>
      <c r="P1085" s="608"/>
      <c r="Q1085" s="608"/>
      <c r="R1085" s="608"/>
      <c r="S1085" s="608"/>
      <c r="T1085" s="608"/>
      <c r="U1085" s="608"/>
      <c r="V1085" s="608"/>
      <c r="W1085" s="608"/>
      <c r="X1085" s="608"/>
      <c r="Y1085" s="608"/>
      <c r="Z1085" s="608"/>
      <c r="AA1085" s="608"/>
      <c r="AB1085" s="608"/>
      <c r="AC1085" s="608"/>
      <c r="AD1085" s="608"/>
      <c r="AE1085" s="608"/>
      <c r="AF1085" s="609"/>
      <c r="AG1085" s="621"/>
      <c r="AH1085" s="622"/>
      <c r="AI1085" s="623"/>
      <c r="AJ1085" s="172"/>
      <c r="AK1085" s="172"/>
      <c r="AL1085" s="33"/>
      <c r="AM1085" s="33"/>
      <c r="AN1085" s="33"/>
      <c r="AO1085" s="33"/>
      <c r="AP1085" s="33"/>
      <c r="AQ1085" s="33"/>
      <c r="AR1085" s="33"/>
      <c r="AS1085" s="33"/>
      <c r="AT1085" s="33"/>
      <c r="AU1085" s="33"/>
      <c r="AV1085" s="33"/>
      <c r="AW1085" s="33"/>
      <c r="AX1085" s="33"/>
      <c r="AY1085" s="33"/>
      <c r="AZ1085" s="33"/>
      <c r="BA1085" s="33"/>
      <c r="BB1085" s="33"/>
      <c r="BC1085" s="33"/>
      <c r="BD1085" s="33"/>
      <c r="BE1085" s="33"/>
      <c r="BF1085" s="33"/>
      <c r="BG1085" s="33"/>
      <c r="BH1085" s="33"/>
      <c r="BI1085" s="33"/>
    </row>
    <row r="1086" spans="1:61" s="21" customFormat="1" ht="82.5" customHeight="1">
      <c r="A1086" s="172"/>
      <c r="B1086" s="401" t="s">
        <v>41</v>
      </c>
      <c r="C1086" s="733" t="s">
        <v>982</v>
      </c>
      <c r="D1086" s="734"/>
      <c r="E1086" s="734"/>
      <c r="F1086" s="734"/>
      <c r="G1086" s="734"/>
      <c r="H1086" s="734"/>
      <c r="I1086" s="734"/>
      <c r="J1086" s="734"/>
      <c r="K1086" s="734"/>
      <c r="L1086" s="734"/>
      <c r="M1086" s="734"/>
      <c r="N1086" s="734"/>
      <c r="O1086" s="734"/>
      <c r="P1086" s="734"/>
      <c r="Q1086" s="734"/>
      <c r="R1086" s="734"/>
      <c r="S1086" s="734"/>
      <c r="T1086" s="734"/>
      <c r="U1086" s="734"/>
      <c r="V1086" s="734"/>
      <c r="W1086" s="734"/>
      <c r="X1086" s="734"/>
      <c r="Y1086" s="734"/>
      <c r="Z1086" s="734"/>
      <c r="AA1086" s="734"/>
      <c r="AB1086" s="734"/>
      <c r="AC1086" s="734"/>
      <c r="AD1086" s="734"/>
      <c r="AE1086" s="734"/>
      <c r="AF1086" s="735"/>
      <c r="AG1086" s="604"/>
      <c r="AH1086" s="605"/>
      <c r="AI1086" s="606"/>
      <c r="AJ1086" s="172"/>
      <c r="AK1086" s="172"/>
      <c r="AL1086" s="33"/>
      <c r="AM1086" s="33"/>
      <c r="AN1086" s="33"/>
      <c r="AO1086" s="33"/>
      <c r="AP1086" s="33"/>
      <c r="AQ1086" s="33"/>
      <c r="AR1086" s="33"/>
      <c r="AS1086" s="33"/>
      <c r="AT1086" s="33"/>
      <c r="AU1086" s="33"/>
      <c r="AV1086" s="33"/>
      <c r="AW1086" s="33"/>
      <c r="AX1086" s="33"/>
      <c r="AY1086" s="33"/>
      <c r="AZ1086" s="33"/>
      <c r="BA1086" s="33"/>
      <c r="BB1086" s="33"/>
      <c r="BC1086" s="33"/>
      <c r="BD1086" s="33"/>
      <c r="BE1086" s="33"/>
      <c r="BF1086" s="33"/>
      <c r="BG1086" s="33"/>
      <c r="BH1086" s="33"/>
      <c r="BI1086" s="33"/>
    </row>
    <row r="1087" spans="1:61" s="33" customFormat="1" ht="38.25" customHeight="1">
      <c r="A1087" s="198"/>
      <c r="B1087" s="401" t="s">
        <v>518</v>
      </c>
      <c r="C1087" s="607" t="s">
        <v>499</v>
      </c>
      <c r="D1087" s="608"/>
      <c r="E1087" s="608"/>
      <c r="F1087" s="608"/>
      <c r="G1087" s="608"/>
      <c r="H1087" s="608"/>
      <c r="I1087" s="608"/>
      <c r="J1087" s="608"/>
      <c r="K1087" s="608"/>
      <c r="L1087" s="608"/>
      <c r="M1087" s="608"/>
      <c r="N1087" s="608"/>
      <c r="O1087" s="608"/>
      <c r="P1087" s="608"/>
      <c r="Q1087" s="608"/>
      <c r="R1087" s="608"/>
      <c r="S1087" s="608"/>
      <c r="T1087" s="608"/>
      <c r="U1087" s="608"/>
      <c r="V1087" s="608"/>
      <c r="W1087" s="608"/>
      <c r="X1087" s="608"/>
      <c r="Y1087" s="608"/>
      <c r="Z1087" s="608"/>
      <c r="AA1087" s="608"/>
      <c r="AB1087" s="608"/>
      <c r="AC1087" s="608"/>
      <c r="AD1087" s="608"/>
      <c r="AE1087" s="608"/>
      <c r="AF1087" s="609"/>
      <c r="AG1087" s="621"/>
      <c r="AH1087" s="622"/>
      <c r="AI1087" s="623"/>
      <c r="AJ1087" s="198"/>
      <c r="AK1087" s="198"/>
    </row>
    <row r="1088" spans="1:61" s="33" customFormat="1" ht="50.25" customHeight="1">
      <c r="A1088" s="198"/>
      <c r="B1088" s="401" t="s">
        <v>519</v>
      </c>
      <c r="C1088" s="607" t="s">
        <v>489</v>
      </c>
      <c r="D1088" s="608"/>
      <c r="E1088" s="608"/>
      <c r="F1088" s="608"/>
      <c r="G1088" s="608"/>
      <c r="H1088" s="608"/>
      <c r="I1088" s="608"/>
      <c r="J1088" s="608"/>
      <c r="K1088" s="608"/>
      <c r="L1088" s="608"/>
      <c r="M1088" s="608"/>
      <c r="N1088" s="608"/>
      <c r="O1088" s="608"/>
      <c r="P1088" s="608"/>
      <c r="Q1088" s="608"/>
      <c r="R1088" s="608"/>
      <c r="S1088" s="608"/>
      <c r="T1088" s="608"/>
      <c r="U1088" s="608"/>
      <c r="V1088" s="608"/>
      <c r="W1088" s="608"/>
      <c r="X1088" s="608"/>
      <c r="Y1088" s="608"/>
      <c r="Z1088" s="608"/>
      <c r="AA1088" s="608"/>
      <c r="AB1088" s="608"/>
      <c r="AC1088" s="608"/>
      <c r="AD1088" s="608"/>
      <c r="AE1088" s="608"/>
      <c r="AF1088" s="609"/>
      <c r="AG1088" s="621"/>
      <c r="AH1088" s="622"/>
      <c r="AI1088" s="623"/>
      <c r="AJ1088" s="198"/>
      <c r="AK1088" s="198"/>
    </row>
    <row r="1089" spans="1:61" s="33" customFormat="1" ht="38.25" customHeight="1">
      <c r="A1089" s="198"/>
      <c r="B1089" s="401" t="s">
        <v>520</v>
      </c>
      <c r="C1089" s="607" t="s">
        <v>490</v>
      </c>
      <c r="D1089" s="608"/>
      <c r="E1089" s="608"/>
      <c r="F1089" s="608"/>
      <c r="G1089" s="608"/>
      <c r="H1089" s="608"/>
      <c r="I1089" s="608"/>
      <c r="J1089" s="608"/>
      <c r="K1089" s="608"/>
      <c r="L1089" s="608"/>
      <c r="M1089" s="608"/>
      <c r="N1089" s="608"/>
      <c r="O1089" s="608"/>
      <c r="P1089" s="608"/>
      <c r="Q1089" s="608"/>
      <c r="R1089" s="608"/>
      <c r="S1089" s="608"/>
      <c r="T1089" s="608"/>
      <c r="U1089" s="608"/>
      <c r="V1089" s="608"/>
      <c r="W1089" s="608"/>
      <c r="X1089" s="608"/>
      <c r="Y1089" s="608"/>
      <c r="Z1089" s="608"/>
      <c r="AA1089" s="608"/>
      <c r="AB1089" s="608"/>
      <c r="AC1089" s="608"/>
      <c r="AD1089" s="608"/>
      <c r="AE1089" s="608"/>
      <c r="AF1089" s="609"/>
      <c r="AG1089" s="621"/>
      <c r="AH1089" s="622"/>
      <c r="AI1089" s="623"/>
      <c r="AJ1089" s="198"/>
      <c r="AK1089" s="198"/>
    </row>
    <row r="1090" spans="1:61" s="33" customFormat="1" ht="38.25" customHeight="1">
      <c r="A1090" s="198"/>
      <c r="B1090" s="424" t="s">
        <v>981</v>
      </c>
      <c r="C1090" s="607" t="s">
        <v>157</v>
      </c>
      <c r="D1090" s="608"/>
      <c r="E1090" s="608"/>
      <c r="F1090" s="608"/>
      <c r="G1090" s="608"/>
      <c r="H1090" s="608"/>
      <c r="I1090" s="608"/>
      <c r="J1090" s="608"/>
      <c r="K1090" s="608"/>
      <c r="L1090" s="608"/>
      <c r="M1090" s="608"/>
      <c r="N1090" s="608"/>
      <c r="O1090" s="608"/>
      <c r="P1090" s="608"/>
      <c r="Q1090" s="608"/>
      <c r="R1090" s="608"/>
      <c r="S1090" s="608"/>
      <c r="T1090" s="608"/>
      <c r="U1090" s="608"/>
      <c r="V1090" s="608"/>
      <c r="W1090" s="608"/>
      <c r="X1090" s="608"/>
      <c r="Y1090" s="608"/>
      <c r="Z1090" s="608"/>
      <c r="AA1090" s="608"/>
      <c r="AB1090" s="608"/>
      <c r="AC1090" s="608"/>
      <c r="AD1090" s="608"/>
      <c r="AE1090" s="608"/>
      <c r="AF1090" s="609"/>
      <c r="AG1090" s="604"/>
      <c r="AH1090" s="605"/>
      <c r="AI1090" s="606"/>
      <c r="AJ1090" s="198"/>
      <c r="AK1090" s="198"/>
    </row>
    <row r="1091" spans="1:61" s="21" customFormat="1" ht="12">
      <c r="A1091" s="172"/>
      <c r="B1091" s="77"/>
      <c r="C1091" s="186"/>
      <c r="D1091" s="186"/>
      <c r="E1091" s="186"/>
      <c r="F1091" s="186"/>
      <c r="G1091" s="186"/>
      <c r="H1091" s="186"/>
      <c r="I1091" s="186"/>
      <c r="J1091" s="186"/>
      <c r="K1091" s="186"/>
      <c r="L1091" s="186"/>
      <c r="M1091" s="186"/>
      <c r="N1091" s="186"/>
      <c r="O1091" s="186"/>
      <c r="P1091" s="186"/>
      <c r="Q1091" s="186"/>
      <c r="R1091" s="186"/>
      <c r="S1091" s="186"/>
      <c r="T1091" s="186"/>
      <c r="U1091" s="186"/>
      <c r="V1091" s="186"/>
      <c r="W1091" s="186"/>
      <c r="X1091" s="186"/>
      <c r="Y1091" s="186"/>
      <c r="Z1091" s="186"/>
      <c r="AA1091" s="186"/>
      <c r="AB1091" s="186"/>
      <c r="AC1091" s="186"/>
      <c r="AD1091" s="186"/>
      <c r="AE1091" s="186"/>
      <c r="AF1091" s="186"/>
      <c r="AG1091" s="164"/>
      <c r="AH1091" s="164"/>
      <c r="AI1091" s="164"/>
      <c r="AJ1091" s="172"/>
      <c r="AK1091" s="172"/>
      <c r="AL1091" s="33"/>
      <c r="AM1091" s="33"/>
      <c r="AN1091" s="33"/>
      <c r="AO1091" s="33"/>
      <c r="AP1091" s="33"/>
      <c r="AQ1091" s="33"/>
      <c r="AR1091" s="33"/>
      <c r="AS1091" s="33"/>
      <c r="AT1091" s="33"/>
      <c r="AU1091" s="33"/>
      <c r="AV1091" s="33"/>
      <c r="AW1091" s="33"/>
      <c r="AX1091" s="33"/>
      <c r="AY1091" s="33"/>
      <c r="AZ1091" s="33"/>
      <c r="BA1091" s="33"/>
      <c r="BB1091" s="33"/>
      <c r="BC1091" s="33"/>
      <c r="BD1091" s="33"/>
      <c r="BE1091" s="33"/>
      <c r="BF1091" s="33"/>
      <c r="BG1091" s="33"/>
      <c r="BH1091" s="33"/>
      <c r="BI1091" s="33"/>
    </row>
    <row r="1092" spans="1:61" s="422" customFormat="1" ht="17.100000000000001" customHeight="1">
      <c r="A1092" s="414"/>
      <c r="B1092" s="414" t="s">
        <v>1455</v>
      </c>
      <c r="C1092" s="164"/>
      <c r="D1092" s="164"/>
      <c r="E1092" s="164"/>
      <c r="F1092" s="164"/>
      <c r="G1092" s="164"/>
      <c r="H1092" s="164"/>
      <c r="I1092" s="164"/>
      <c r="J1092" s="164"/>
      <c r="K1092" s="164"/>
      <c r="L1092" s="421"/>
      <c r="M1092" s="421"/>
      <c r="N1092" s="421"/>
      <c r="O1092" s="421"/>
      <c r="P1092" s="421"/>
      <c r="Q1092" s="421"/>
      <c r="R1092" s="421"/>
      <c r="S1092" s="421"/>
      <c r="T1092" s="421"/>
      <c r="U1092" s="421"/>
      <c r="V1092" s="421"/>
      <c r="W1092" s="421"/>
      <c r="X1092" s="421" t="s">
        <v>604</v>
      </c>
      <c r="Y1092" s="421"/>
      <c r="Z1092" s="421"/>
      <c r="AA1092" s="421"/>
      <c r="AB1092" s="421"/>
      <c r="AC1092" s="421"/>
      <c r="AD1092" s="421"/>
      <c r="AE1092" s="421"/>
      <c r="AF1092" s="421"/>
      <c r="AG1092" s="163"/>
      <c r="AH1092" s="163"/>
      <c r="AI1092" s="163"/>
      <c r="AJ1092" s="421"/>
      <c r="AK1092" s="421"/>
      <c r="AL1092" s="33"/>
      <c r="AM1092" s="33"/>
      <c r="AN1092" s="33"/>
      <c r="AO1092" s="33"/>
      <c r="AP1092" s="33"/>
      <c r="AQ1092" s="33"/>
      <c r="AR1092" s="33"/>
      <c r="AS1092" s="33"/>
      <c r="AT1092" s="33"/>
      <c r="AU1092" s="33"/>
      <c r="AV1092" s="33"/>
      <c r="AW1092" s="33"/>
      <c r="AX1092" s="33"/>
      <c r="AY1092" s="33"/>
      <c r="AZ1092" s="33"/>
      <c r="BA1092" s="33"/>
      <c r="BB1092" s="33"/>
      <c r="BC1092" s="33"/>
      <c r="BD1092" s="33"/>
      <c r="BE1092" s="33"/>
      <c r="BF1092" s="33"/>
      <c r="BG1092" s="33"/>
      <c r="BH1092" s="33"/>
      <c r="BI1092" s="33"/>
    </row>
    <row r="1093" spans="1:61" s="33" customFormat="1" ht="41.25" customHeight="1">
      <c r="A1093" s="198"/>
      <c r="B1093" s="401" t="s">
        <v>93</v>
      </c>
      <c r="C1093" s="607" t="s">
        <v>983</v>
      </c>
      <c r="D1093" s="608"/>
      <c r="E1093" s="608"/>
      <c r="F1093" s="608"/>
      <c r="G1093" s="608"/>
      <c r="H1093" s="608"/>
      <c r="I1093" s="608"/>
      <c r="J1093" s="608"/>
      <c r="K1093" s="608"/>
      <c r="L1093" s="608"/>
      <c r="M1093" s="608"/>
      <c r="N1093" s="608"/>
      <c r="O1093" s="608"/>
      <c r="P1093" s="608"/>
      <c r="Q1093" s="608"/>
      <c r="R1093" s="608"/>
      <c r="S1093" s="608"/>
      <c r="T1093" s="608"/>
      <c r="U1093" s="608"/>
      <c r="V1093" s="608"/>
      <c r="W1093" s="608"/>
      <c r="X1093" s="608"/>
      <c r="Y1093" s="608"/>
      <c r="Z1093" s="608"/>
      <c r="AA1093" s="608"/>
      <c r="AB1093" s="608"/>
      <c r="AC1093" s="608"/>
      <c r="AD1093" s="608"/>
      <c r="AE1093" s="608"/>
      <c r="AF1093" s="609"/>
      <c r="AG1093" s="621"/>
      <c r="AH1093" s="622"/>
      <c r="AI1093" s="623"/>
      <c r="AJ1093" s="198"/>
      <c r="AK1093" s="198"/>
    </row>
    <row r="1094" spans="1:61" s="33" customFormat="1" ht="41.25" customHeight="1">
      <c r="A1094" s="198"/>
      <c r="B1094" s="401" t="s">
        <v>71</v>
      </c>
      <c r="C1094" s="607" t="s">
        <v>985</v>
      </c>
      <c r="D1094" s="608"/>
      <c r="E1094" s="608"/>
      <c r="F1094" s="608"/>
      <c r="G1094" s="608"/>
      <c r="H1094" s="608"/>
      <c r="I1094" s="608"/>
      <c r="J1094" s="608"/>
      <c r="K1094" s="608"/>
      <c r="L1094" s="608"/>
      <c r="M1094" s="608"/>
      <c r="N1094" s="608"/>
      <c r="O1094" s="608"/>
      <c r="P1094" s="608"/>
      <c r="Q1094" s="608"/>
      <c r="R1094" s="608"/>
      <c r="S1094" s="608"/>
      <c r="T1094" s="608"/>
      <c r="U1094" s="608"/>
      <c r="V1094" s="608"/>
      <c r="W1094" s="608"/>
      <c r="X1094" s="608"/>
      <c r="Y1094" s="608"/>
      <c r="Z1094" s="608"/>
      <c r="AA1094" s="608"/>
      <c r="AB1094" s="608"/>
      <c r="AC1094" s="608"/>
      <c r="AD1094" s="608"/>
      <c r="AE1094" s="608"/>
      <c r="AF1094" s="609"/>
      <c r="AG1094" s="604"/>
      <c r="AH1094" s="605"/>
      <c r="AI1094" s="606"/>
      <c r="AJ1094" s="198"/>
      <c r="AK1094" s="198"/>
    </row>
    <row r="1095" spans="1:61" s="21" customFormat="1" ht="63.75" customHeight="1">
      <c r="A1095" s="172"/>
      <c r="B1095" s="401" t="s">
        <v>74</v>
      </c>
      <c r="C1095" s="607" t="s">
        <v>984</v>
      </c>
      <c r="D1095" s="608"/>
      <c r="E1095" s="608"/>
      <c r="F1095" s="608"/>
      <c r="G1095" s="608"/>
      <c r="H1095" s="608"/>
      <c r="I1095" s="608"/>
      <c r="J1095" s="608"/>
      <c r="K1095" s="608"/>
      <c r="L1095" s="608"/>
      <c r="M1095" s="608"/>
      <c r="N1095" s="608"/>
      <c r="O1095" s="608"/>
      <c r="P1095" s="608"/>
      <c r="Q1095" s="608"/>
      <c r="R1095" s="608"/>
      <c r="S1095" s="608"/>
      <c r="T1095" s="608"/>
      <c r="U1095" s="608"/>
      <c r="V1095" s="608"/>
      <c r="W1095" s="608"/>
      <c r="X1095" s="608"/>
      <c r="Y1095" s="608"/>
      <c r="Z1095" s="608"/>
      <c r="AA1095" s="608"/>
      <c r="AB1095" s="608"/>
      <c r="AC1095" s="608"/>
      <c r="AD1095" s="608"/>
      <c r="AE1095" s="608"/>
      <c r="AF1095" s="609"/>
      <c r="AG1095" s="621"/>
      <c r="AH1095" s="622"/>
      <c r="AI1095" s="623"/>
      <c r="AJ1095" s="172"/>
      <c r="AK1095" s="172"/>
      <c r="AL1095" s="422"/>
      <c r="AM1095" s="422"/>
      <c r="AN1095" s="422"/>
      <c r="AO1095" s="422"/>
      <c r="AP1095" s="422"/>
      <c r="AQ1095" s="422"/>
      <c r="AR1095" s="422"/>
      <c r="AS1095" s="422"/>
      <c r="AT1095" s="422"/>
      <c r="AU1095" s="422"/>
      <c r="AV1095" s="422"/>
      <c r="AW1095" s="422"/>
      <c r="AX1095" s="422"/>
      <c r="AY1095" s="422"/>
      <c r="AZ1095" s="422"/>
      <c r="BA1095" s="422"/>
      <c r="BB1095" s="422"/>
      <c r="BC1095" s="422"/>
      <c r="BD1095" s="422"/>
      <c r="BE1095" s="422"/>
      <c r="BF1095" s="422"/>
      <c r="BG1095" s="422"/>
      <c r="BH1095" s="422"/>
      <c r="BI1095" s="422"/>
    </row>
    <row r="1096" spans="1:61" s="21" customFormat="1" ht="62.25" customHeight="1">
      <c r="A1096" s="172"/>
      <c r="B1096" s="401" t="s">
        <v>76</v>
      </c>
      <c r="C1096" s="607" t="s">
        <v>515</v>
      </c>
      <c r="D1096" s="608"/>
      <c r="E1096" s="608"/>
      <c r="F1096" s="608"/>
      <c r="G1096" s="608"/>
      <c r="H1096" s="608"/>
      <c r="I1096" s="608"/>
      <c r="J1096" s="608"/>
      <c r="K1096" s="608"/>
      <c r="L1096" s="608"/>
      <c r="M1096" s="608"/>
      <c r="N1096" s="608"/>
      <c r="O1096" s="608"/>
      <c r="P1096" s="608"/>
      <c r="Q1096" s="608"/>
      <c r="R1096" s="608"/>
      <c r="S1096" s="608"/>
      <c r="T1096" s="608"/>
      <c r="U1096" s="608"/>
      <c r="V1096" s="608"/>
      <c r="W1096" s="608"/>
      <c r="X1096" s="608"/>
      <c r="Y1096" s="608"/>
      <c r="Z1096" s="608"/>
      <c r="AA1096" s="608"/>
      <c r="AB1096" s="608"/>
      <c r="AC1096" s="608"/>
      <c r="AD1096" s="608"/>
      <c r="AE1096" s="608"/>
      <c r="AF1096" s="609"/>
      <c r="AG1096" s="621"/>
      <c r="AH1096" s="622"/>
      <c r="AI1096" s="623"/>
      <c r="AJ1096" s="172"/>
      <c r="AK1096" s="172"/>
      <c r="AL1096" s="422"/>
      <c r="AM1096" s="422"/>
      <c r="AN1096" s="422"/>
      <c r="AO1096" s="422"/>
      <c r="AP1096" s="422"/>
      <c r="AQ1096" s="422"/>
      <c r="AR1096" s="422"/>
      <c r="AS1096" s="422"/>
      <c r="AT1096" s="422"/>
      <c r="AU1096" s="422"/>
      <c r="AV1096" s="422"/>
      <c r="AW1096" s="422"/>
      <c r="AX1096" s="422"/>
      <c r="AY1096" s="422"/>
      <c r="AZ1096" s="422"/>
      <c r="BA1096" s="422"/>
      <c r="BB1096" s="422"/>
      <c r="BC1096" s="422"/>
      <c r="BD1096" s="422"/>
      <c r="BE1096" s="422"/>
      <c r="BF1096" s="422"/>
      <c r="BG1096" s="422"/>
      <c r="BH1096" s="422"/>
      <c r="BI1096" s="422"/>
    </row>
    <row r="1097" spans="1:61" s="21" customFormat="1" ht="38.25" customHeight="1">
      <c r="A1097" s="172"/>
      <c r="B1097" s="424" t="s">
        <v>89</v>
      </c>
      <c r="C1097" s="607" t="s">
        <v>491</v>
      </c>
      <c r="D1097" s="608"/>
      <c r="E1097" s="608"/>
      <c r="F1097" s="608"/>
      <c r="G1097" s="608"/>
      <c r="H1097" s="608"/>
      <c r="I1097" s="608"/>
      <c r="J1097" s="608"/>
      <c r="K1097" s="608"/>
      <c r="L1097" s="608"/>
      <c r="M1097" s="608"/>
      <c r="N1097" s="608"/>
      <c r="O1097" s="608"/>
      <c r="P1097" s="608"/>
      <c r="Q1097" s="608"/>
      <c r="R1097" s="608"/>
      <c r="S1097" s="608"/>
      <c r="T1097" s="608"/>
      <c r="U1097" s="608"/>
      <c r="V1097" s="608"/>
      <c r="W1097" s="608"/>
      <c r="X1097" s="608"/>
      <c r="Y1097" s="608"/>
      <c r="Z1097" s="608"/>
      <c r="AA1097" s="608"/>
      <c r="AB1097" s="608"/>
      <c r="AC1097" s="608"/>
      <c r="AD1097" s="608"/>
      <c r="AE1097" s="608"/>
      <c r="AF1097" s="609"/>
      <c r="AG1097" s="642"/>
      <c r="AH1097" s="642"/>
      <c r="AI1097" s="642"/>
      <c r="AJ1097" s="172"/>
      <c r="AK1097" s="172"/>
      <c r="AL1097" s="33"/>
      <c r="AM1097" s="33"/>
      <c r="AN1097" s="33"/>
      <c r="AO1097" s="33"/>
      <c r="AP1097" s="33"/>
      <c r="AQ1097" s="33"/>
      <c r="AR1097" s="33"/>
      <c r="AS1097" s="33"/>
      <c r="AT1097" s="33"/>
      <c r="AU1097" s="33"/>
      <c r="AV1097" s="33"/>
      <c r="AW1097" s="33"/>
      <c r="AX1097" s="33"/>
      <c r="AY1097" s="33"/>
      <c r="AZ1097" s="33"/>
      <c r="BA1097" s="33"/>
      <c r="BB1097" s="33"/>
      <c r="BC1097" s="33"/>
      <c r="BD1097" s="33"/>
      <c r="BE1097" s="33"/>
      <c r="BF1097" s="33"/>
      <c r="BG1097" s="33"/>
      <c r="BH1097" s="33"/>
      <c r="BI1097" s="33"/>
    </row>
    <row r="1098" spans="1:61" s="21" customFormat="1" ht="51" customHeight="1">
      <c r="A1098" s="172"/>
      <c r="B1098" s="424" t="s">
        <v>987</v>
      </c>
      <c r="C1098" s="607" t="s">
        <v>492</v>
      </c>
      <c r="D1098" s="608"/>
      <c r="E1098" s="608"/>
      <c r="F1098" s="608"/>
      <c r="G1098" s="608"/>
      <c r="H1098" s="608"/>
      <c r="I1098" s="608"/>
      <c r="J1098" s="608"/>
      <c r="K1098" s="608"/>
      <c r="L1098" s="608"/>
      <c r="M1098" s="608"/>
      <c r="N1098" s="608"/>
      <c r="O1098" s="608"/>
      <c r="P1098" s="608"/>
      <c r="Q1098" s="608"/>
      <c r="R1098" s="608"/>
      <c r="S1098" s="608"/>
      <c r="T1098" s="608"/>
      <c r="U1098" s="608"/>
      <c r="V1098" s="608"/>
      <c r="W1098" s="608"/>
      <c r="X1098" s="608"/>
      <c r="Y1098" s="608"/>
      <c r="Z1098" s="608"/>
      <c r="AA1098" s="608"/>
      <c r="AB1098" s="608"/>
      <c r="AC1098" s="608"/>
      <c r="AD1098" s="608"/>
      <c r="AE1098" s="608"/>
      <c r="AF1098" s="609"/>
      <c r="AG1098" s="642"/>
      <c r="AH1098" s="642"/>
      <c r="AI1098" s="642"/>
      <c r="AJ1098" s="172"/>
      <c r="AK1098" s="172"/>
      <c r="AL1098" s="33"/>
      <c r="AM1098" s="33"/>
      <c r="AN1098" s="33"/>
      <c r="AO1098" s="33"/>
      <c r="AP1098" s="33"/>
      <c r="AQ1098" s="33"/>
      <c r="AR1098" s="33"/>
      <c r="AS1098" s="33"/>
      <c r="AT1098" s="33"/>
      <c r="AU1098" s="33"/>
      <c r="AV1098" s="33"/>
      <c r="AW1098" s="33"/>
      <c r="AX1098" s="33"/>
      <c r="AY1098" s="33"/>
      <c r="AZ1098" s="33"/>
      <c r="BA1098" s="33"/>
      <c r="BB1098" s="33"/>
      <c r="BC1098" s="33"/>
      <c r="BD1098" s="33"/>
      <c r="BE1098" s="33"/>
      <c r="BF1098" s="33"/>
      <c r="BG1098" s="33"/>
      <c r="BH1098" s="33"/>
      <c r="BI1098" s="33"/>
    </row>
    <row r="1099" spans="1:61" s="33" customFormat="1" ht="38.25" customHeight="1">
      <c r="A1099" s="198"/>
      <c r="B1099" s="401" t="s">
        <v>988</v>
      </c>
      <c r="C1099" s="607" t="s">
        <v>864</v>
      </c>
      <c r="D1099" s="608"/>
      <c r="E1099" s="608"/>
      <c r="F1099" s="608"/>
      <c r="G1099" s="608"/>
      <c r="H1099" s="608"/>
      <c r="I1099" s="608"/>
      <c r="J1099" s="608"/>
      <c r="K1099" s="608"/>
      <c r="L1099" s="608"/>
      <c r="M1099" s="608"/>
      <c r="N1099" s="608"/>
      <c r="O1099" s="608"/>
      <c r="P1099" s="608"/>
      <c r="Q1099" s="608"/>
      <c r="R1099" s="608"/>
      <c r="S1099" s="608"/>
      <c r="T1099" s="608"/>
      <c r="U1099" s="608"/>
      <c r="V1099" s="608"/>
      <c r="W1099" s="608"/>
      <c r="X1099" s="608"/>
      <c r="Y1099" s="608"/>
      <c r="Z1099" s="608"/>
      <c r="AA1099" s="608"/>
      <c r="AB1099" s="608"/>
      <c r="AC1099" s="608"/>
      <c r="AD1099" s="608"/>
      <c r="AE1099" s="608"/>
      <c r="AF1099" s="609"/>
      <c r="AG1099" s="621"/>
      <c r="AH1099" s="622"/>
      <c r="AI1099" s="623"/>
      <c r="AJ1099" s="198"/>
      <c r="AK1099" s="198"/>
    </row>
    <row r="1100" spans="1:61" s="21" customFormat="1" ht="38.25" customHeight="1">
      <c r="A1100" s="172"/>
      <c r="B1100" s="401" t="s">
        <v>989</v>
      </c>
      <c r="C1100" s="607" t="s">
        <v>865</v>
      </c>
      <c r="D1100" s="608"/>
      <c r="E1100" s="608"/>
      <c r="F1100" s="608"/>
      <c r="G1100" s="608"/>
      <c r="H1100" s="608"/>
      <c r="I1100" s="608"/>
      <c r="J1100" s="608"/>
      <c r="K1100" s="608"/>
      <c r="L1100" s="608"/>
      <c r="M1100" s="608"/>
      <c r="N1100" s="608"/>
      <c r="O1100" s="608"/>
      <c r="P1100" s="608"/>
      <c r="Q1100" s="608"/>
      <c r="R1100" s="608"/>
      <c r="S1100" s="608"/>
      <c r="T1100" s="608"/>
      <c r="U1100" s="608"/>
      <c r="V1100" s="608"/>
      <c r="W1100" s="608"/>
      <c r="X1100" s="608"/>
      <c r="Y1100" s="608"/>
      <c r="Z1100" s="608"/>
      <c r="AA1100" s="608"/>
      <c r="AB1100" s="608"/>
      <c r="AC1100" s="608"/>
      <c r="AD1100" s="608"/>
      <c r="AE1100" s="608"/>
      <c r="AF1100" s="609"/>
      <c r="AG1100" s="621"/>
      <c r="AH1100" s="622"/>
      <c r="AI1100" s="623"/>
      <c r="AJ1100" s="172"/>
      <c r="AK1100" s="172"/>
    </row>
    <row r="1101" spans="1:61" s="21" customFormat="1" ht="52.5" customHeight="1">
      <c r="A1101" s="172"/>
      <c r="B1101" s="424" t="s">
        <v>990</v>
      </c>
      <c r="C1101" s="607" t="s">
        <v>493</v>
      </c>
      <c r="D1101" s="608"/>
      <c r="E1101" s="608"/>
      <c r="F1101" s="608"/>
      <c r="G1101" s="608"/>
      <c r="H1101" s="608"/>
      <c r="I1101" s="608"/>
      <c r="J1101" s="608"/>
      <c r="K1101" s="608"/>
      <c r="L1101" s="608"/>
      <c r="M1101" s="608"/>
      <c r="N1101" s="608"/>
      <c r="O1101" s="608"/>
      <c r="P1101" s="608"/>
      <c r="Q1101" s="608"/>
      <c r="R1101" s="608"/>
      <c r="S1101" s="608"/>
      <c r="T1101" s="608"/>
      <c r="U1101" s="608"/>
      <c r="V1101" s="608"/>
      <c r="W1101" s="608"/>
      <c r="X1101" s="608"/>
      <c r="Y1101" s="608"/>
      <c r="Z1101" s="608"/>
      <c r="AA1101" s="608"/>
      <c r="AB1101" s="608"/>
      <c r="AC1101" s="608"/>
      <c r="AD1101" s="608"/>
      <c r="AE1101" s="608"/>
      <c r="AF1101" s="609"/>
      <c r="AG1101" s="604"/>
      <c r="AH1101" s="756"/>
      <c r="AI1101" s="757"/>
      <c r="AJ1101" s="172"/>
      <c r="AK1101" s="172"/>
    </row>
    <row r="1102" spans="1:61" s="21" customFormat="1" ht="45" customHeight="1">
      <c r="A1102" s="172"/>
      <c r="B1102" s="401" t="s">
        <v>101</v>
      </c>
      <c r="C1102" s="607" t="s">
        <v>494</v>
      </c>
      <c r="D1102" s="608"/>
      <c r="E1102" s="608"/>
      <c r="F1102" s="608"/>
      <c r="G1102" s="608"/>
      <c r="H1102" s="608"/>
      <c r="I1102" s="608"/>
      <c r="J1102" s="608"/>
      <c r="K1102" s="608"/>
      <c r="L1102" s="608"/>
      <c r="M1102" s="608"/>
      <c r="N1102" s="608"/>
      <c r="O1102" s="608"/>
      <c r="P1102" s="608"/>
      <c r="Q1102" s="608"/>
      <c r="R1102" s="608"/>
      <c r="S1102" s="608"/>
      <c r="T1102" s="608"/>
      <c r="U1102" s="608"/>
      <c r="V1102" s="608"/>
      <c r="W1102" s="608"/>
      <c r="X1102" s="608"/>
      <c r="Y1102" s="608"/>
      <c r="Z1102" s="608"/>
      <c r="AA1102" s="608"/>
      <c r="AB1102" s="608"/>
      <c r="AC1102" s="608"/>
      <c r="AD1102" s="608"/>
      <c r="AE1102" s="608"/>
      <c r="AF1102" s="609"/>
      <c r="AG1102" s="621"/>
      <c r="AH1102" s="643"/>
      <c r="AI1102" s="644"/>
      <c r="AJ1102" s="172"/>
      <c r="AK1102" s="172"/>
    </row>
    <row r="1103" spans="1:61" s="21" customFormat="1" ht="27.75" customHeight="1">
      <c r="A1103" s="172"/>
      <c r="B1103" s="401" t="s">
        <v>991</v>
      </c>
      <c r="C1103" s="607" t="s">
        <v>1609</v>
      </c>
      <c r="D1103" s="608"/>
      <c r="E1103" s="608"/>
      <c r="F1103" s="608"/>
      <c r="G1103" s="608"/>
      <c r="H1103" s="608"/>
      <c r="I1103" s="608"/>
      <c r="J1103" s="608"/>
      <c r="K1103" s="608"/>
      <c r="L1103" s="608"/>
      <c r="M1103" s="608"/>
      <c r="N1103" s="608"/>
      <c r="O1103" s="608"/>
      <c r="P1103" s="608"/>
      <c r="Q1103" s="608"/>
      <c r="R1103" s="608"/>
      <c r="S1103" s="608"/>
      <c r="T1103" s="608"/>
      <c r="U1103" s="608"/>
      <c r="V1103" s="608"/>
      <c r="W1103" s="608"/>
      <c r="X1103" s="608"/>
      <c r="Y1103" s="608"/>
      <c r="Z1103" s="608"/>
      <c r="AA1103" s="608"/>
      <c r="AB1103" s="608"/>
      <c r="AC1103" s="608"/>
      <c r="AD1103" s="608"/>
      <c r="AE1103" s="608"/>
      <c r="AF1103" s="609"/>
      <c r="AG1103" s="621"/>
      <c r="AH1103" s="643"/>
      <c r="AI1103" s="644"/>
      <c r="AJ1103" s="172"/>
      <c r="AK1103" s="172"/>
    </row>
    <row r="1104" spans="1:61" s="21" customFormat="1" ht="64.5" customHeight="1">
      <c r="A1104" s="172"/>
      <c r="B1104" s="401" t="s">
        <v>104</v>
      </c>
      <c r="C1104" s="607" t="s">
        <v>866</v>
      </c>
      <c r="D1104" s="608"/>
      <c r="E1104" s="608"/>
      <c r="F1104" s="608"/>
      <c r="G1104" s="608"/>
      <c r="H1104" s="608"/>
      <c r="I1104" s="608"/>
      <c r="J1104" s="608"/>
      <c r="K1104" s="608"/>
      <c r="L1104" s="608"/>
      <c r="M1104" s="608"/>
      <c r="N1104" s="608"/>
      <c r="O1104" s="608"/>
      <c r="P1104" s="608"/>
      <c r="Q1104" s="608"/>
      <c r="R1104" s="608"/>
      <c r="S1104" s="608"/>
      <c r="T1104" s="608"/>
      <c r="U1104" s="608"/>
      <c r="V1104" s="608"/>
      <c r="W1104" s="608"/>
      <c r="X1104" s="608"/>
      <c r="Y1104" s="608"/>
      <c r="Z1104" s="608"/>
      <c r="AA1104" s="608"/>
      <c r="AB1104" s="608"/>
      <c r="AC1104" s="608"/>
      <c r="AD1104" s="608"/>
      <c r="AE1104" s="608"/>
      <c r="AF1104" s="609"/>
      <c r="AG1104" s="621"/>
      <c r="AH1104" s="643"/>
      <c r="AI1104" s="644"/>
      <c r="AJ1104" s="172"/>
      <c r="AK1104" s="172"/>
    </row>
    <row r="1105" spans="1:61" s="21" customFormat="1" ht="27.75" customHeight="1">
      <c r="A1105" s="172"/>
      <c r="B1105" s="401" t="s">
        <v>992</v>
      </c>
      <c r="C1105" s="607" t="s">
        <v>615</v>
      </c>
      <c r="D1105" s="608"/>
      <c r="E1105" s="608"/>
      <c r="F1105" s="608"/>
      <c r="G1105" s="608"/>
      <c r="H1105" s="608"/>
      <c r="I1105" s="608"/>
      <c r="J1105" s="608"/>
      <c r="K1105" s="608"/>
      <c r="L1105" s="608"/>
      <c r="M1105" s="608"/>
      <c r="N1105" s="608"/>
      <c r="O1105" s="608"/>
      <c r="P1105" s="608"/>
      <c r="Q1105" s="608"/>
      <c r="R1105" s="608"/>
      <c r="S1105" s="608"/>
      <c r="T1105" s="608"/>
      <c r="U1105" s="608"/>
      <c r="V1105" s="608"/>
      <c r="W1105" s="608"/>
      <c r="X1105" s="608"/>
      <c r="Y1105" s="608"/>
      <c r="Z1105" s="608"/>
      <c r="AA1105" s="608"/>
      <c r="AB1105" s="608"/>
      <c r="AC1105" s="608"/>
      <c r="AD1105" s="608"/>
      <c r="AE1105" s="608"/>
      <c r="AF1105" s="609"/>
      <c r="AG1105" s="621"/>
      <c r="AH1105" s="643"/>
      <c r="AI1105" s="644"/>
      <c r="AJ1105" s="172"/>
      <c r="AK1105" s="172"/>
    </row>
    <row r="1106" spans="1:61" s="21" customFormat="1" ht="27.75" customHeight="1">
      <c r="A1106" s="172"/>
      <c r="B1106" s="401" t="s">
        <v>993</v>
      </c>
      <c r="C1106" s="607" t="s">
        <v>986</v>
      </c>
      <c r="D1106" s="608"/>
      <c r="E1106" s="608"/>
      <c r="F1106" s="608"/>
      <c r="G1106" s="608"/>
      <c r="H1106" s="608"/>
      <c r="I1106" s="608"/>
      <c r="J1106" s="608"/>
      <c r="K1106" s="608"/>
      <c r="L1106" s="608"/>
      <c r="M1106" s="608"/>
      <c r="N1106" s="608"/>
      <c r="O1106" s="608"/>
      <c r="P1106" s="608"/>
      <c r="Q1106" s="608"/>
      <c r="R1106" s="608"/>
      <c r="S1106" s="608"/>
      <c r="T1106" s="608"/>
      <c r="U1106" s="608"/>
      <c r="V1106" s="608"/>
      <c r="W1106" s="608"/>
      <c r="X1106" s="608"/>
      <c r="Y1106" s="608"/>
      <c r="Z1106" s="608"/>
      <c r="AA1106" s="608"/>
      <c r="AB1106" s="608"/>
      <c r="AC1106" s="608"/>
      <c r="AD1106" s="608"/>
      <c r="AE1106" s="608"/>
      <c r="AF1106" s="609"/>
      <c r="AG1106" s="621"/>
      <c r="AH1106" s="643"/>
      <c r="AI1106" s="644"/>
      <c r="AJ1106" s="172"/>
      <c r="AK1106" s="172"/>
    </row>
    <row r="1107" spans="1:61" s="21" customFormat="1" ht="35.25" customHeight="1">
      <c r="A1107" s="172"/>
      <c r="B1107" s="401" t="s">
        <v>521</v>
      </c>
      <c r="C1107" s="607" t="s">
        <v>495</v>
      </c>
      <c r="D1107" s="608"/>
      <c r="E1107" s="608"/>
      <c r="F1107" s="608"/>
      <c r="G1107" s="608"/>
      <c r="H1107" s="608"/>
      <c r="I1107" s="608"/>
      <c r="J1107" s="608"/>
      <c r="K1107" s="608"/>
      <c r="L1107" s="608"/>
      <c r="M1107" s="608"/>
      <c r="N1107" s="608"/>
      <c r="O1107" s="608"/>
      <c r="P1107" s="608"/>
      <c r="Q1107" s="608"/>
      <c r="R1107" s="608"/>
      <c r="S1107" s="608"/>
      <c r="T1107" s="608"/>
      <c r="U1107" s="608"/>
      <c r="V1107" s="608"/>
      <c r="W1107" s="608"/>
      <c r="X1107" s="608"/>
      <c r="Y1107" s="608"/>
      <c r="Z1107" s="608"/>
      <c r="AA1107" s="608"/>
      <c r="AB1107" s="608"/>
      <c r="AC1107" s="608"/>
      <c r="AD1107" s="608"/>
      <c r="AE1107" s="608"/>
      <c r="AF1107" s="609"/>
      <c r="AG1107" s="621"/>
      <c r="AH1107" s="643"/>
      <c r="AI1107" s="644"/>
      <c r="AJ1107" s="172"/>
      <c r="AK1107" s="172"/>
    </row>
    <row r="1108" spans="1:61" s="21" customFormat="1" ht="32.25" customHeight="1">
      <c r="A1108" s="172"/>
      <c r="B1108" s="424" t="s">
        <v>522</v>
      </c>
      <c r="C1108" s="607" t="s">
        <v>644</v>
      </c>
      <c r="D1108" s="608"/>
      <c r="E1108" s="608"/>
      <c r="F1108" s="608"/>
      <c r="G1108" s="608"/>
      <c r="H1108" s="608"/>
      <c r="I1108" s="608"/>
      <c r="J1108" s="608"/>
      <c r="K1108" s="608"/>
      <c r="L1108" s="608"/>
      <c r="M1108" s="608"/>
      <c r="N1108" s="608"/>
      <c r="O1108" s="608"/>
      <c r="P1108" s="608"/>
      <c r="Q1108" s="608"/>
      <c r="R1108" s="608"/>
      <c r="S1108" s="608"/>
      <c r="T1108" s="608"/>
      <c r="U1108" s="608"/>
      <c r="V1108" s="608"/>
      <c r="W1108" s="608"/>
      <c r="X1108" s="608"/>
      <c r="Y1108" s="608"/>
      <c r="Z1108" s="608"/>
      <c r="AA1108" s="608"/>
      <c r="AB1108" s="608"/>
      <c r="AC1108" s="608"/>
      <c r="AD1108" s="608"/>
      <c r="AE1108" s="608"/>
      <c r="AF1108" s="609"/>
      <c r="AG1108" s="604"/>
      <c r="AH1108" s="756"/>
      <c r="AI1108" s="757"/>
      <c r="AJ1108" s="172"/>
      <c r="AK1108" s="172"/>
    </row>
    <row r="1109" spans="1:61" s="21" customFormat="1" ht="17.100000000000001" customHeight="1">
      <c r="A1109" s="172"/>
      <c r="B1109" s="77"/>
      <c r="C1109" s="186"/>
      <c r="D1109" s="186"/>
      <c r="E1109" s="186"/>
      <c r="F1109" s="186"/>
      <c r="G1109" s="186"/>
      <c r="H1109" s="186"/>
      <c r="I1109" s="186"/>
      <c r="J1109" s="186"/>
      <c r="K1109" s="186"/>
      <c r="L1109" s="186"/>
      <c r="M1109" s="186"/>
      <c r="N1109" s="186"/>
      <c r="O1109" s="186"/>
      <c r="P1109" s="186"/>
      <c r="Q1109" s="186"/>
      <c r="R1109" s="186"/>
      <c r="S1109" s="186"/>
      <c r="T1109" s="186"/>
      <c r="U1109" s="186"/>
      <c r="V1109" s="186"/>
      <c r="W1109" s="186"/>
      <c r="X1109" s="186"/>
      <c r="Y1109" s="186"/>
      <c r="Z1109" s="186"/>
      <c r="AA1109" s="186"/>
      <c r="AB1109" s="186"/>
      <c r="AC1109" s="186"/>
      <c r="AD1109" s="186"/>
      <c r="AE1109" s="186"/>
      <c r="AF1109" s="186"/>
      <c r="AG1109" s="164"/>
      <c r="AH1109" s="164"/>
      <c r="AI1109" s="164"/>
      <c r="AJ1109" s="172"/>
      <c r="AK1109" s="172"/>
    </row>
    <row r="1110" spans="1:61" s="422" customFormat="1" ht="15.75" customHeight="1">
      <c r="A1110" s="414"/>
      <c r="B1110" s="414" t="s">
        <v>1456</v>
      </c>
      <c r="C1110" s="164"/>
      <c r="D1110" s="164"/>
      <c r="E1110" s="164"/>
      <c r="F1110" s="164"/>
      <c r="G1110" s="164"/>
      <c r="H1110" s="164"/>
      <c r="I1110" s="164"/>
      <c r="J1110" s="164"/>
      <c r="K1110" s="164"/>
      <c r="L1110" s="421"/>
      <c r="M1110" s="421"/>
      <c r="N1110" s="421"/>
      <c r="O1110" s="421"/>
      <c r="P1110" s="421"/>
      <c r="Q1110" s="421"/>
      <c r="R1110" s="421"/>
      <c r="S1110" s="421"/>
      <c r="T1110" s="421"/>
      <c r="U1110" s="421"/>
      <c r="V1110" s="421"/>
      <c r="W1110" s="421"/>
      <c r="X1110" s="421" t="s">
        <v>604</v>
      </c>
      <c r="Y1110" s="421"/>
      <c r="Z1110" s="421"/>
      <c r="AA1110" s="421"/>
      <c r="AB1110" s="421"/>
      <c r="AC1110" s="421"/>
      <c r="AD1110" s="421"/>
      <c r="AE1110" s="421"/>
      <c r="AF1110" s="421"/>
      <c r="AG1110" s="163"/>
      <c r="AH1110" s="163"/>
      <c r="AI1110" s="163"/>
      <c r="AJ1110" s="421"/>
      <c r="AK1110" s="421"/>
      <c r="AL1110" s="21"/>
      <c r="AM1110" s="21"/>
      <c r="AN1110" s="21"/>
      <c r="AO1110" s="21"/>
      <c r="AP1110" s="21"/>
      <c r="AQ1110" s="21"/>
      <c r="AR1110" s="21"/>
      <c r="AS1110" s="21"/>
      <c r="AT1110" s="21"/>
      <c r="AU1110" s="21"/>
      <c r="AV1110" s="21"/>
      <c r="AW1110" s="21"/>
      <c r="AX1110" s="21"/>
      <c r="AY1110" s="21"/>
      <c r="AZ1110" s="21"/>
      <c r="BA1110" s="21"/>
      <c r="BB1110" s="21"/>
      <c r="BC1110" s="21"/>
      <c r="BD1110" s="21"/>
      <c r="BE1110" s="21"/>
      <c r="BF1110" s="21"/>
      <c r="BG1110" s="21"/>
      <c r="BH1110" s="21"/>
      <c r="BI1110" s="21"/>
    </row>
    <row r="1111" spans="1:61" s="33" customFormat="1" ht="37.5" customHeight="1">
      <c r="A1111" s="198"/>
      <c r="B1111" s="424" t="s">
        <v>93</v>
      </c>
      <c r="C1111" s="607" t="s">
        <v>994</v>
      </c>
      <c r="D1111" s="608"/>
      <c r="E1111" s="608"/>
      <c r="F1111" s="608"/>
      <c r="G1111" s="608"/>
      <c r="H1111" s="608"/>
      <c r="I1111" s="608"/>
      <c r="J1111" s="608"/>
      <c r="K1111" s="608"/>
      <c r="L1111" s="608"/>
      <c r="M1111" s="608"/>
      <c r="N1111" s="608"/>
      <c r="O1111" s="608"/>
      <c r="P1111" s="608"/>
      <c r="Q1111" s="608"/>
      <c r="R1111" s="608"/>
      <c r="S1111" s="608"/>
      <c r="T1111" s="608"/>
      <c r="U1111" s="608"/>
      <c r="V1111" s="608"/>
      <c r="W1111" s="608"/>
      <c r="X1111" s="608"/>
      <c r="Y1111" s="608"/>
      <c r="Z1111" s="608"/>
      <c r="AA1111" s="608"/>
      <c r="AB1111" s="608"/>
      <c r="AC1111" s="608"/>
      <c r="AD1111" s="608"/>
      <c r="AE1111" s="608"/>
      <c r="AF1111" s="609"/>
      <c r="AG1111" s="642"/>
      <c r="AH1111" s="642"/>
      <c r="AI1111" s="642"/>
      <c r="AJ1111" s="198"/>
      <c r="AK1111" s="198"/>
      <c r="AL1111" s="21"/>
      <c r="AM1111" s="21"/>
      <c r="AN1111" s="21"/>
      <c r="AO1111" s="21"/>
      <c r="AP1111" s="21"/>
      <c r="AQ1111" s="21"/>
      <c r="AR1111" s="21"/>
      <c r="AS1111" s="21"/>
      <c r="AT1111" s="21"/>
      <c r="AU1111" s="21"/>
      <c r="AV1111" s="21"/>
      <c r="AW1111" s="21"/>
      <c r="AX1111" s="21"/>
      <c r="AY1111" s="21"/>
      <c r="AZ1111" s="21"/>
      <c r="BA1111" s="21"/>
      <c r="BB1111" s="21"/>
      <c r="BC1111" s="21"/>
      <c r="BD1111" s="21"/>
      <c r="BE1111" s="21"/>
      <c r="BF1111" s="21"/>
      <c r="BG1111" s="21"/>
      <c r="BH1111" s="21"/>
      <c r="BI1111" s="21"/>
    </row>
    <row r="1112" spans="1:61" s="21" customFormat="1" ht="45" customHeight="1">
      <c r="A1112" s="172"/>
      <c r="B1112" s="424" t="s">
        <v>388</v>
      </c>
      <c r="C1112" s="607" t="s">
        <v>516</v>
      </c>
      <c r="D1112" s="608"/>
      <c r="E1112" s="608"/>
      <c r="F1112" s="608"/>
      <c r="G1112" s="608"/>
      <c r="H1112" s="608"/>
      <c r="I1112" s="608"/>
      <c r="J1112" s="608"/>
      <c r="K1112" s="608"/>
      <c r="L1112" s="608"/>
      <c r="M1112" s="608"/>
      <c r="N1112" s="608"/>
      <c r="O1112" s="608"/>
      <c r="P1112" s="608"/>
      <c r="Q1112" s="608"/>
      <c r="R1112" s="608"/>
      <c r="S1112" s="608"/>
      <c r="T1112" s="608"/>
      <c r="U1112" s="608"/>
      <c r="V1112" s="608"/>
      <c r="W1112" s="608"/>
      <c r="X1112" s="608"/>
      <c r="Y1112" s="608"/>
      <c r="Z1112" s="608"/>
      <c r="AA1112" s="608"/>
      <c r="AB1112" s="608"/>
      <c r="AC1112" s="608"/>
      <c r="AD1112" s="608"/>
      <c r="AE1112" s="608"/>
      <c r="AF1112" s="609"/>
      <c r="AG1112" s="642"/>
      <c r="AH1112" s="642"/>
      <c r="AI1112" s="642"/>
      <c r="AJ1112" s="172"/>
      <c r="AK1112" s="172"/>
    </row>
    <row r="1113" spans="1:61" s="21" customFormat="1" ht="45" customHeight="1">
      <c r="A1113" s="172"/>
      <c r="B1113" s="424" t="s">
        <v>74</v>
      </c>
      <c r="C1113" s="607" t="s">
        <v>495</v>
      </c>
      <c r="D1113" s="608"/>
      <c r="E1113" s="608"/>
      <c r="F1113" s="608"/>
      <c r="G1113" s="608"/>
      <c r="H1113" s="608"/>
      <c r="I1113" s="608"/>
      <c r="J1113" s="608"/>
      <c r="K1113" s="608"/>
      <c r="L1113" s="608"/>
      <c r="M1113" s="608"/>
      <c r="N1113" s="608"/>
      <c r="O1113" s="608"/>
      <c r="P1113" s="608"/>
      <c r="Q1113" s="608"/>
      <c r="R1113" s="608"/>
      <c r="S1113" s="608"/>
      <c r="T1113" s="608"/>
      <c r="U1113" s="608"/>
      <c r="V1113" s="608"/>
      <c r="W1113" s="608"/>
      <c r="X1113" s="608"/>
      <c r="Y1113" s="608"/>
      <c r="Z1113" s="608"/>
      <c r="AA1113" s="608"/>
      <c r="AB1113" s="608"/>
      <c r="AC1113" s="608"/>
      <c r="AD1113" s="608"/>
      <c r="AE1113" s="608"/>
      <c r="AF1113" s="609"/>
      <c r="AG1113" s="642"/>
      <c r="AH1113" s="642"/>
      <c r="AI1113" s="642"/>
      <c r="AJ1113" s="172"/>
      <c r="AK1113" s="172"/>
      <c r="AL1113" s="33"/>
      <c r="AM1113" s="33"/>
      <c r="AN1113" s="33"/>
      <c r="AO1113" s="33"/>
      <c r="AP1113" s="33"/>
      <c r="AQ1113" s="33"/>
      <c r="AR1113" s="33"/>
      <c r="AS1113" s="33"/>
      <c r="AT1113" s="33"/>
      <c r="AU1113" s="33"/>
      <c r="AV1113" s="33"/>
      <c r="AW1113" s="33"/>
      <c r="AX1113" s="33"/>
      <c r="AY1113" s="33"/>
      <c r="AZ1113" s="33"/>
      <c r="BA1113" s="33"/>
      <c r="BB1113" s="33"/>
      <c r="BC1113" s="33"/>
      <c r="BD1113" s="33"/>
      <c r="BE1113" s="33"/>
      <c r="BF1113" s="33"/>
      <c r="BG1113" s="33"/>
      <c r="BH1113" s="33"/>
      <c r="BI1113" s="33"/>
    </row>
    <row r="1114" spans="1:61" s="21" customFormat="1" ht="37.5" customHeight="1">
      <c r="A1114" s="172"/>
      <c r="B1114" s="424" t="s">
        <v>76</v>
      </c>
      <c r="C1114" s="607" t="s">
        <v>496</v>
      </c>
      <c r="D1114" s="608"/>
      <c r="E1114" s="608"/>
      <c r="F1114" s="608"/>
      <c r="G1114" s="608"/>
      <c r="H1114" s="608"/>
      <c r="I1114" s="608"/>
      <c r="J1114" s="608"/>
      <c r="K1114" s="608"/>
      <c r="L1114" s="608"/>
      <c r="M1114" s="608"/>
      <c r="N1114" s="608"/>
      <c r="O1114" s="608"/>
      <c r="P1114" s="608"/>
      <c r="Q1114" s="608"/>
      <c r="R1114" s="608"/>
      <c r="S1114" s="608"/>
      <c r="T1114" s="608"/>
      <c r="U1114" s="608"/>
      <c r="V1114" s="608"/>
      <c r="W1114" s="608"/>
      <c r="X1114" s="608"/>
      <c r="Y1114" s="608"/>
      <c r="Z1114" s="608"/>
      <c r="AA1114" s="608"/>
      <c r="AB1114" s="608"/>
      <c r="AC1114" s="608"/>
      <c r="AD1114" s="608"/>
      <c r="AE1114" s="608"/>
      <c r="AF1114" s="609"/>
      <c r="AG1114" s="642"/>
      <c r="AH1114" s="642"/>
      <c r="AI1114" s="642"/>
      <c r="AJ1114" s="172"/>
      <c r="AK1114" s="172"/>
      <c r="AL1114" s="422"/>
      <c r="AM1114" s="422"/>
      <c r="AN1114" s="422"/>
      <c r="AO1114" s="422"/>
      <c r="AP1114" s="422"/>
      <c r="AQ1114" s="422"/>
      <c r="AR1114" s="422"/>
      <c r="AS1114" s="422"/>
      <c r="AT1114" s="422"/>
      <c r="AU1114" s="422"/>
      <c r="AV1114" s="422"/>
      <c r="AW1114" s="422"/>
      <c r="AX1114" s="422"/>
      <c r="AY1114" s="422"/>
      <c r="AZ1114" s="422"/>
      <c r="BA1114" s="422"/>
      <c r="BB1114" s="422"/>
      <c r="BC1114" s="422"/>
      <c r="BD1114" s="422"/>
      <c r="BE1114" s="422"/>
      <c r="BF1114" s="422"/>
      <c r="BG1114" s="422"/>
      <c r="BH1114" s="422"/>
      <c r="BI1114" s="422"/>
    </row>
    <row r="1115" spans="1:61" s="33" customFormat="1" ht="17.100000000000001" customHeight="1">
      <c r="A1115" s="194"/>
      <c r="B1115" s="194"/>
      <c r="C1115" s="195"/>
      <c r="D1115" s="195"/>
      <c r="E1115" s="198"/>
      <c r="F1115" s="194"/>
      <c r="G1115" s="194"/>
      <c r="H1115" s="194"/>
      <c r="I1115" s="198"/>
      <c r="J1115" s="198"/>
      <c r="K1115" s="198"/>
      <c r="L1115" s="198"/>
      <c r="M1115" s="198"/>
      <c r="N1115" s="198"/>
      <c r="O1115" s="198"/>
      <c r="P1115" s="198"/>
      <c r="Q1115" s="198"/>
      <c r="R1115" s="198"/>
      <c r="S1115" s="198"/>
      <c r="T1115" s="198"/>
      <c r="U1115" s="198"/>
      <c r="V1115" s="198"/>
      <c r="W1115" s="198"/>
      <c r="X1115" s="198"/>
      <c r="Y1115" s="198"/>
      <c r="Z1115" s="198"/>
      <c r="AA1115" s="198"/>
      <c r="AB1115" s="198"/>
      <c r="AC1115" s="198"/>
      <c r="AD1115" s="198"/>
      <c r="AE1115" s="198"/>
      <c r="AF1115" s="198"/>
      <c r="AG1115" s="194"/>
      <c r="AH1115" s="194"/>
      <c r="AI1115" s="194"/>
      <c r="AJ1115" s="198"/>
      <c r="AK1115" s="198"/>
      <c r="AL1115" s="21"/>
      <c r="AM1115" s="21"/>
      <c r="AN1115" s="21"/>
      <c r="AO1115" s="21"/>
      <c r="AP1115" s="21"/>
      <c r="AQ1115" s="21"/>
      <c r="AR1115" s="21"/>
      <c r="AS1115" s="21"/>
      <c r="AT1115" s="21"/>
      <c r="AU1115" s="21"/>
      <c r="AV1115" s="21"/>
      <c r="AW1115" s="21"/>
      <c r="AX1115" s="21"/>
      <c r="AY1115" s="21"/>
      <c r="AZ1115" s="21"/>
      <c r="BA1115" s="21"/>
      <c r="BB1115" s="21"/>
      <c r="BC1115" s="21"/>
      <c r="BD1115" s="21"/>
      <c r="BE1115" s="21"/>
      <c r="BF1115" s="21"/>
      <c r="BG1115" s="21"/>
      <c r="BH1115" s="21"/>
      <c r="BI1115" s="21"/>
    </row>
    <row r="1116" spans="1:61" s="33" customFormat="1" ht="17.100000000000001" customHeight="1">
      <c r="A1116" s="194"/>
      <c r="B1116" s="414" t="s">
        <v>1457</v>
      </c>
      <c r="C1116" s="195"/>
      <c r="D1116" s="195"/>
      <c r="E1116" s="198"/>
      <c r="F1116" s="194"/>
      <c r="G1116" s="194"/>
      <c r="H1116" s="194"/>
      <c r="I1116" s="198"/>
      <c r="J1116" s="198"/>
      <c r="K1116" s="198"/>
      <c r="L1116" s="198"/>
      <c r="M1116" s="198"/>
      <c r="N1116" s="198"/>
      <c r="O1116" s="198"/>
      <c r="P1116" s="198"/>
      <c r="Q1116" s="198"/>
      <c r="R1116" s="198"/>
      <c r="S1116" s="198"/>
      <c r="T1116" s="198"/>
      <c r="U1116" s="198"/>
      <c r="V1116" s="198"/>
      <c r="W1116" s="198"/>
      <c r="X1116" s="421" t="s">
        <v>604</v>
      </c>
      <c r="Y1116" s="198"/>
      <c r="Z1116" s="198"/>
      <c r="AA1116" s="198"/>
      <c r="AB1116" s="198"/>
      <c r="AC1116" s="198"/>
      <c r="AD1116" s="198"/>
      <c r="AE1116" s="198"/>
      <c r="AF1116" s="198"/>
      <c r="AG1116" s="194"/>
      <c r="AH1116" s="194"/>
      <c r="AI1116" s="194"/>
      <c r="AJ1116" s="198"/>
      <c r="AK1116" s="198"/>
      <c r="AL1116" s="21"/>
      <c r="AM1116" s="21"/>
      <c r="AN1116" s="21"/>
      <c r="AO1116" s="21"/>
      <c r="AP1116" s="21"/>
      <c r="AQ1116" s="21"/>
      <c r="AR1116" s="21"/>
      <c r="AS1116" s="21"/>
      <c r="AT1116" s="21"/>
      <c r="AU1116" s="21"/>
      <c r="AV1116" s="21"/>
      <c r="AW1116" s="21"/>
      <c r="AX1116" s="21"/>
      <c r="AY1116" s="21"/>
      <c r="AZ1116" s="21"/>
      <c r="BA1116" s="21"/>
      <c r="BB1116" s="21"/>
      <c r="BC1116" s="21"/>
      <c r="BD1116" s="21"/>
      <c r="BE1116" s="21"/>
      <c r="BF1116" s="21"/>
      <c r="BG1116" s="21"/>
      <c r="BH1116" s="21"/>
      <c r="BI1116" s="21"/>
    </row>
    <row r="1117" spans="1:61" s="33" customFormat="1" ht="37.5" customHeight="1">
      <c r="A1117" s="194"/>
      <c r="B1117" s="401" t="s">
        <v>79</v>
      </c>
      <c r="C1117" s="607" t="s">
        <v>671</v>
      </c>
      <c r="D1117" s="608"/>
      <c r="E1117" s="608"/>
      <c r="F1117" s="608"/>
      <c r="G1117" s="608"/>
      <c r="H1117" s="608"/>
      <c r="I1117" s="608"/>
      <c r="J1117" s="608"/>
      <c r="K1117" s="608"/>
      <c r="L1117" s="608"/>
      <c r="M1117" s="608"/>
      <c r="N1117" s="608"/>
      <c r="O1117" s="608"/>
      <c r="P1117" s="608"/>
      <c r="Q1117" s="608"/>
      <c r="R1117" s="608"/>
      <c r="S1117" s="608"/>
      <c r="T1117" s="608"/>
      <c r="U1117" s="608"/>
      <c r="V1117" s="608"/>
      <c r="W1117" s="608"/>
      <c r="X1117" s="608"/>
      <c r="Y1117" s="608"/>
      <c r="Z1117" s="608"/>
      <c r="AA1117" s="608"/>
      <c r="AB1117" s="608"/>
      <c r="AC1117" s="608"/>
      <c r="AD1117" s="608"/>
      <c r="AE1117" s="608"/>
      <c r="AF1117" s="609"/>
      <c r="AG1117" s="621"/>
      <c r="AH1117" s="622"/>
      <c r="AI1117" s="623"/>
      <c r="AJ1117" s="198"/>
      <c r="AK1117" s="198"/>
      <c r="AL1117" s="21"/>
      <c r="AM1117" s="21"/>
      <c r="AN1117" s="21"/>
      <c r="AO1117" s="21"/>
      <c r="AP1117" s="21"/>
      <c r="AQ1117" s="21"/>
      <c r="AR1117" s="21"/>
      <c r="AS1117" s="21"/>
      <c r="AT1117" s="21"/>
      <c r="AU1117" s="21"/>
      <c r="AV1117" s="21"/>
      <c r="AW1117" s="21"/>
      <c r="AX1117" s="21"/>
      <c r="AY1117" s="21"/>
      <c r="AZ1117" s="21"/>
      <c r="BA1117" s="21"/>
      <c r="BB1117" s="21"/>
      <c r="BC1117" s="21"/>
      <c r="BD1117" s="21"/>
      <c r="BE1117" s="21"/>
      <c r="BF1117" s="21"/>
      <c r="BG1117" s="21"/>
      <c r="BH1117" s="21"/>
      <c r="BI1117" s="21"/>
    </row>
    <row r="1118" spans="1:61" s="33" customFormat="1" ht="37.5" customHeight="1">
      <c r="A1118" s="194"/>
      <c r="B1118" s="401" t="s">
        <v>158</v>
      </c>
      <c r="C1118" s="607" t="s">
        <v>673</v>
      </c>
      <c r="D1118" s="608"/>
      <c r="E1118" s="608"/>
      <c r="F1118" s="608"/>
      <c r="G1118" s="608"/>
      <c r="H1118" s="608"/>
      <c r="I1118" s="608"/>
      <c r="J1118" s="608"/>
      <c r="K1118" s="608"/>
      <c r="L1118" s="608"/>
      <c r="M1118" s="608"/>
      <c r="N1118" s="608"/>
      <c r="O1118" s="608"/>
      <c r="P1118" s="608"/>
      <c r="Q1118" s="608"/>
      <c r="R1118" s="608"/>
      <c r="S1118" s="608"/>
      <c r="T1118" s="608"/>
      <c r="U1118" s="608"/>
      <c r="V1118" s="608"/>
      <c r="W1118" s="608"/>
      <c r="X1118" s="608"/>
      <c r="Y1118" s="608"/>
      <c r="Z1118" s="608"/>
      <c r="AA1118" s="608"/>
      <c r="AB1118" s="608"/>
      <c r="AC1118" s="608"/>
      <c r="AD1118" s="608"/>
      <c r="AE1118" s="608"/>
      <c r="AF1118" s="609"/>
      <c r="AG1118" s="621"/>
      <c r="AH1118" s="622"/>
      <c r="AI1118" s="623"/>
      <c r="AJ1118" s="198"/>
      <c r="AK1118" s="198"/>
      <c r="AL1118" s="21"/>
      <c r="AM1118" s="21"/>
      <c r="AN1118" s="21"/>
      <c r="AO1118" s="21"/>
      <c r="AP1118" s="21"/>
      <c r="AQ1118" s="21"/>
      <c r="AR1118" s="21"/>
      <c r="AS1118" s="21"/>
      <c r="AT1118" s="21"/>
      <c r="AU1118" s="21"/>
      <c r="AV1118" s="21"/>
      <c r="AW1118" s="21"/>
      <c r="AX1118" s="21"/>
      <c r="AY1118" s="21"/>
      <c r="AZ1118" s="21"/>
      <c r="BA1118" s="21"/>
      <c r="BB1118" s="21"/>
      <c r="BC1118" s="21"/>
      <c r="BD1118" s="21"/>
      <c r="BE1118" s="21"/>
      <c r="BF1118" s="21"/>
      <c r="BG1118" s="21"/>
      <c r="BH1118" s="21"/>
      <c r="BI1118" s="21"/>
    </row>
    <row r="1119" spans="1:61" s="33" customFormat="1" ht="41.25" customHeight="1">
      <c r="A1119" s="194"/>
      <c r="B1119" s="401" t="s">
        <v>74</v>
      </c>
      <c r="C1119" s="607" t="s">
        <v>674</v>
      </c>
      <c r="D1119" s="608"/>
      <c r="E1119" s="608"/>
      <c r="F1119" s="608"/>
      <c r="G1119" s="608"/>
      <c r="H1119" s="608"/>
      <c r="I1119" s="608"/>
      <c r="J1119" s="608"/>
      <c r="K1119" s="608"/>
      <c r="L1119" s="608"/>
      <c r="M1119" s="608"/>
      <c r="N1119" s="608"/>
      <c r="O1119" s="608"/>
      <c r="P1119" s="608"/>
      <c r="Q1119" s="608"/>
      <c r="R1119" s="608"/>
      <c r="S1119" s="608"/>
      <c r="T1119" s="608"/>
      <c r="U1119" s="608"/>
      <c r="V1119" s="608"/>
      <c r="W1119" s="608"/>
      <c r="X1119" s="608"/>
      <c r="Y1119" s="608"/>
      <c r="Z1119" s="608"/>
      <c r="AA1119" s="608"/>
      <c r="AB1119" s="608"/>
      <c r="AC1119" s="608"/>
      <c r="AD1119" s="608"/>
      <c r="AE1119" s="608"/>
      <c r="AF1119" s="609"/>
      <c r="AG1119" s="604"/>
      <c r="AH1119" s="605"/>
      <c r="AI1119" s="606"/>
      <c r="AJ1119" s="198"/>
      <c r="AK1119" s="198"/>
      <c r="AL1119" s="21"/>
      <c r="AM1119" s="21"/>
      <c r="AN1119" s="21"/>
      <c r="AO1119" s="21"/>
      <c r="AP1119" s="21"/>
      <c r="AQ1119" s="21"/>
      <c r="AR1119" s="21"/>
      <c r="AS1119" s="21"/>
      <c r="AT1119" s="21"/>
      <c r="AU1119" s="21"/>
      <c r="AV1119" s="21"/>
      <c r="AW1119" s="21"/>
      <c r="AX1119" s="21"/>
      <c r="AY1119" s="21"/>
      <c r="AZ1119" s="21"/>
      <c r="BA1119" s="21"/>
      <c r="BB1119" s="21"/>
      <c r="BC1119" s="21"/>
      <c r="BD1119" s="21"/>
      <c r="BE1119" s="21"/>
      <c r="BF1119" s="21"/>
      <c r="BG1119" s="21"/>
      <c r="BH1119" s="21"/>
      <c r="BI1119" s="21"/>
    </row>
    <row r="1120" spans="1:61" s="33" customFormat="1" ht="37.5" customHeight="1">
      <c r="A1120" s="194"/>
      <c r="B1120" s="401" t="s">
        <v>76</v>
      </c>
      <c r="C1120" s="607" t="s">
        <v>672</v>
      </c>
      <c r="D1120" s="608"/>
      <c r="E1120" s="608"/>
      <c r="F1120" s="608"/>
      <c r="G1120" s="608"/>
      <c r="H1120" s="608"/>
      <c r="I1120" s="608"/>
      <c r="J1120" s="608"/>
      <c r="K1120" s="608"/>
      <c r="L1120" s="608"/>
      <c r="M1120" s="608"/>
      <c r="N1120" s="608"/>
      <c r="O1120" s="608"/>
      <c r="P1120" s="608"/>
      <c r="Q1120" s="608"/>
      <c r="R1120" s="608"/>
      <c r="S1120" s="608"/>
      <c r="T1120" s="608"/>
      <c r="U1120" s="608"/>
      <c r="V1120" s="608"/>
      <c r="W1120" s="608"/>
      <c r="X1120" s="608"/>
      <c r="Y1120" s="608"/>
      <c r="Z1120" s="608"/>
      <c r="AA1120" s="608"/>
      <c r="AB1120" s="608"/>
      <c r="AC1120" s="608"/>
      <c r="AD1120" s="608"/>
      <c r="AE1120" s="608"/>
      <c r="AF1120" s="609"/>
      <c r="AG1120" s="604"/>
      <c r="AH1120" s="605"/>
      <c r="AI1120" s="606"/>
      <c r="AJ1120" s="198"/>
      <c r="AK1120" s="198"/>
      <c r="AL1120" s="422"/>
      <c r="AM1120" s="422"/>
      <c r="AN1120" s="422"/>
      <c r="AO1120" s="422"/>
      <c r="AP1120" s="422"/>
      <c r="AQ1120" s="422"/>
      <c r="AR1120" s="422"/>
      <c r="AS1120" s="422"/>
      <c r="AT1120" s="422"/>
      <c r="AU1120" s="422"/>
      <c r="AV1120" s="422"/>
      <c r="AW1120" s="422"/>
      <c r="AX1120" s="422"/>
      <c r="AY1120" s="422"/>
      <c r="AZ1120" s="422"/>
      <c r="BA1120" s="422"/>
      <c r="BB1120" s="422"/>
      <c r="BC1120" s="422"/>
      <c r="BD1120" s="422"/>
      <c r="BE1120" s="422"/>
      <c r="BF1120" s="422"/>
      <c r="BG1120" s="422"/>
      <c r="BH1120" s="422"/>
      <c r="BI1120" s="422"/>
    </row>
    <row r="1121" spans="1:61" s="33" customFormat="1" ht="17.100000000000001" customHeight="1">
      <c r="A1121" s="194"/>
      <c r="B1121" s="619" t="s">
        <v>540</v>
      </c>
      <c r="C1121" s="588" t="s">
        <v>632</v>
      </c>
      <c r="D1121" s="589"/>
      <c r="E1121" s="589"/>
      <c r="F1121" s="589"/>
      <c r="G1121" s="589"/>
      <c r="H1121" s="589"/>
      <c r="I1121" s="589"/>
      <c r="J1121" s="589"/>
      <c r="K1121" s="589"/>
      <c r="L1121" s="589"/>
      <c r="M1121" s="589"/>
      <c r="N1121" s="589"/>
      <c r="O1121" s="589"/>
      <c r="P1121" s="589"/>
      <c r="Q1121" s="589"/>
      <c r="R1121" s="589"/>
      <c r="S1121" s="589"/>
      <c r="T1121" s="589"/>
      <c r="U1121" s="589"/>
      <c r="V1121" s="589"/>
      <c r="W1121" s="589"/>
      <c r="X1121" s="589"/>
      <c r="Y1121" s="589"/>
      <c r="Z1121" s="589"/>
      <c r="AA1121" s="589"/>
      <c r="AB1121" s="589"/>
      <c r="AC1121" s="589"/>
      <c r="AD1121" s="589"/>
      <c r="AE1121" s="589"/>
      <c r="AF1121" s="590"/>
      <c r="AG1121" s="621"/>
      <c r="AH1121" s="643"/>
      <c r="AI1121" s="644"/>
      <c r="AJ1121" s="198"/>
      <c r="AK1121" s="198"/>
    </row>
    <row r="1122" spans="1:61" s="33" customFormat="1" ht="15.95" customHeight="1">
      <c r="A1122" s="194"/>
      <c r="B1122" s="631"/>
      <c r="C1122" s="599"/>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1"/>
      <c r="AG1122" s="956"/>
      <c r="AH1122" s="957"/>
      <c r="AI1122" s="958"/>
      <c r="AJ1122" s="198"/>
      <c r="AK1122" s="198"/>
      <c r="AL1122" s="21"/>
      <c r="AM1122" s="21"/>
      <c r="AN1122" s="21"/>
      <c r="AO1122" s="21"/>
      <c r="AP1122" s="21"/>
      <c r="AQ1122" s="21"/>
      <c r="AR1122" s="21"/>
      <c r="AS1122" s="21"/>
      <c r="AT1122" s="21"/>
      <c r="AU1122" s="21"/>
      <c r="AV1122" s="21"/>
      <c r="AW1122" s="21"/>
      <c r="AX1122" s="21"/>
      <c r="AY1122" s="21"/>
      <c r="AZ1122" s="21"/>
      <c r="BA1122" s="21"/>
      <c r="BB1122" s="21"/>
      <c r="BC1122" s="21"/>
      <c r="BD1122" s="21"/>
      <c r="BE1122" s="21"/>
      <c r="BF1122" s="21"/>
      <c r="BG1122" s="21"/>
      <c r="BH1122" s="21"/>
      <c r="BI1122" s="21"/>
    </row>
    <row r="1123" spans="1:61" s="33" customFormat="1" ht="15.95" customHeight="1">
      <c r="A1123" s="194"/>
      <c r="B1123" s="620"/>
      <c r="C1123" s="591"/>
      <c r="D1123" s="592"/>
      <c r="E1123" s="592"/>
      <c r="F1123" s="592"/>
      <c r="G1123" s="592"/>
      <c r="H1123" s="592"/>
      <c r="I1123" s="592"/>
      <c r="J1123" s="592"/>
      <c r="K1123" s="592"/>
      <c r="L1123" s="592"/>
      <c r="M1123" s="592"/>
      <c r="N1123" s="592"/>
      <c r="O1123" s="592"/>
      <c r="P1123" s="592"/>
      <c r="Q1123" s="592"/>
      <c r="R1123" s="592"/>
      <c r="S1123" s="592"/>
      <c r="T1123" s="592"/>
      <c r="U1123" s="592"/>
      <c r="V1123" s="592"/>
      <c r="W1123" s="592"/>
      <c r="X1123" s="592"/>
      <c r="Y1123" s="592"/>
      <c r="Z1123" s="592"/>
      <c r="AA1123" s="592"/>
      <c r="AB1123" s="592"/>
      <c r="AC1123" s="592"/>
      <c r="AD1123" s="592"/>
      <c r="AE1123" s="592"/>
      <c r="AF1123" s="593"/>
      <c r="AG1123" s="959"/>
      <c r="AH1123" s="960"/>
      <c r="AI1123" s="961"/>
      <c r="AJ1123" s="198"/>
      <c r="AK1123" s="198"/>
      <c r="AL1123" s="21"/>
      <c r="AM1123" s="21"/>
      <c r="AN1123" s="21"/>
      <c r="AO1123" s="21"/>
      <c r="AP1123" s="21"/>
      <c r="AQ1123" s="21"/>
      <c r="AR1123" s="21"/>
      <c r="AS1123" s="21"/>
      <c r="AT1123" s="21"/>
      <c r="AU1123" s="21"/>
      <c r="AV1123" s="21"/>
      <c r="AW1123" s="21"/>
      <c r="AX1123" s="21"/>
      <c r="AY1123" s="21"/>
      <c r="AZ1123" s="21"/>
      <c r="BA1123" s="21"/>
      <c r="BB1123" s="21"/>
      <c r="BC1123" s="21"/>
      <c r="BD1123" s="21"/>
      <c r="BE1123" s="21"/>
      <c r="BF1123" s="21"/>
      <c r="BG1123" s="21"/>
      <c r="BH1123" s="21"/>
      <c r="BI1123" s="21"/>
    </row>
    <row r="1124" spans="1:61" s="33" customFormat="1" ht="27" customHeight="1">
      <c r="A1124" s="194"/>
      <c r="B1124" s="619" t="s">
        <v>27</v>
      </c>
      <c r="C1124" s="763" t="s">
        <v>1536</v>
      </c>
      <c r="D1124" s="764"/>
      <c r="E1124" s="764"/>
      <c r="F1124" s="764"/>
      <c r="G1124" s="764"/>
      <c r="H1124" s="764"/>
      <c r="I1124" s="764"/>
      <c r="J1124" s="764"/>
      <c r="K1124" s="764"/>
      <c r="L1124" s="764"/>
      <c r="M1124" s="764"/>
      <c r="N1124" s="764"/>
      <c r="O1124" s="764"/>
      <c r="P1124" s="764"/>
      <c r="Q1124" s="764"/>
      <c r="R1124" s="764"/>
      <c r="S1124" s="764"/>
      <c r="T1124" s="764"/>
      <c r="U1124" s="764"/>
      <c r="V1124" s="764"/>
      <c r="W1124" s="764"/>
      <c r="X1124" s="764"/>
      <c r="Y1124" s="764"/>
      <c r="Z1124" s="764"/>
      <c r="AA1124" s="764"/>
      <c r="AB1124" s="764"/>
      <c r="AC1124" s="764"/>
      <c r="AD1124" s="764"/>
      <c r="AE1124" s="764"/>
      <c r="AF1124" s="765"/>
      <c r="AG1124" s="621"/>
      <c r="AH1124" s="643"/>
      <c r="AI1124" s="644"/>
      <c r="AJ1124" s="198"/>
      <c r="AK1124" s="198"/>
      <c r="AL1124" s="21"/>
      <c r="AM1124" s="21"/>
      <c r="AN1124" s="21"/>
      <c r="AO1124" s="21"/>
      <c r="AP1124" s="21"/>
      <c r="AQ1124" s="21"/>
      <c r="AR1124" s="21"/>
      <c r="AS1124" s="21"/>
      <c r="AT1124" s="21"/>
      <c r="AU1124" s="21"/>
      <c r="AV1124" s="21"/>
      <c r="AW1124" s="21"/>
      <c r="AX1124" s="21"/>
      <c r="AY1124" s="21"/>
      <c r="AZ1124" s="21"/>
      <c r="BA1124" s="21"/>
      <c r="BB1124" s="21"/>
      <c r="BC1124" s="21"/>
      <c r="BD1124" s="21"/>
      <c r="BE1124" s="21"/>
      <c r="BF1124" s="21"/>
      <c r="BG1124" s="21"/>
      <c r="BH1124" s="21"/>
      <c r="BI1124" s="21"/>
    </row>
    <row r="1125" spans="1:61" s="33" customFormat="1" ht="22.5" customHeight="1">
      <c r="A1125" s="194"/>
      <c r="B1125" s="631"/>
      <c r="C1125" s="766"/>
      <c r="D1125" s="767"/>
      <c r="E1125" s="767"/>
      <c r="F1125" s="767"/>
      <c r="G1125" s="767"/>
      <c r="H1125" s="767"/>
      <c r="I1125" s="767"/>
      <c r="J1125" s="767"/>
      <c r="K1125" s="767"/>
      <c r="L1125" s="767"/>
      <c r="M1125" s="767"/>
      <c r="N1125" s="767"/>
      <c r="O1125" s="767"/>
      <c r="P1125" s="767"/>
      <c r="Q1125" s="767"/>
      <c r="R1125" s="767"/>
      <c r="S1125" s="767"/>
      <c r="T1125" s="767"/>
      <c r="U1125" s="767"/>
      <c r="V1125" s="767"/>
      <c r="W1125" s="767"/>
      <c r="X1125" s="767"/>
      <c r="Y1125" s="767"/>
      <c r="Z1125" s="767"/>
      <c r="AA1125" s="767"/>
      <c r="AB1125" s="767"/>
      <c r="AC1125" s="767"/>
      <c r="AD1125" s="767"/>
      <c r="AE1125" s="767"/>
      <c r="AF1125" s="768"/>
      <c r="AG1125" s="624"/>
      <c r="AH1125" s="957"/>
      <c r="AI1125" s="958"/>
      <c r="AJ1125" s="198"/>
      <c r="AK1125" s="198"/>
      <c r="AL1125" s="21"/>
      <c r="AM1125" s="21"/>
      <c r="AN1125" s="21"/>
      <c r="AO1125" s="21"/>
      <c r="AP1125" s="21"/>
      <c r="AQ1125" s="21"/>
      <c r="AR1125" s="21"/>
      <c r="AS1125" s="21"/>
      <c r="AT1125" s="21"/>
      <c r="AU1125" s="21"/>
      <c r="AV1125" s="21"/>
      <c r="AW1125" s="21"/>
      <c r="AX1125" s="21"/>
      <c r="AY1125" s="21"/>
      <c r="AZ1125" s="21"/>
      <c r="BA1125" s="21"/>
      <c r="BB1125" s="21"/>
      <c r="BC1125" s="21"/>
      <c r="BD1125" s="21"/>
      <c r="BE1125" s="21"/>
      <c r="BF1125" s="21"/>
      <c r="BG1125" s="21"/>
      <c r="BH1125" s="21"/>
      <c r="BI1125" s="21"/>
    </row>
    <row r="1126" spans="1:61" s="33" customFormat="1" ht="22.5" customHeight="1">
      <c r="A1126" s="194"/>
      <c r="B1126" s="631"/>
      <c r="C1126" s="766"/>
      <c r="D1126" s="767"/>
      <c r="E1126" s="767"/>
      <c r="F1126" s="767"/>
      <c r="G1126" s="767"/>
      <c r="H1126" s="767"/>
      <c r="I1126" s="767"/>
      <c r="J1126" s="767"/>
      <c r="K1126" s="767"/>
      <c r="L1126" s="767"/>
      <c r="M1126" s="767"/>
      <c r="N1126" s="767"/>
      <c r="O1126" s="767"/>
      <c r="P1126" s="767"/>
      <c r="Q1126" s="767"/>
      <c r="R1126" s="767"/>
      <c r="S1126" s="767"/>
      <c r="T1126" s="767"/>
      <c r="U1126" s="767"/>
      <c r="V1126" s="767"/>
      <c r="W1126" s="767"/>
      <c r="X1126" s="767"/>
      <c r="Y1126" s="767"/>
      <c r="Z1126" s="767"/>
      <c r="AA1126" s="767"/>
      <c r="AB1126" s="767"/>
      <c r="AC1126" s="767"/>
      <c r="AD1126" s="767"/>
      <c r="AE1126" s="767"/>
      <c r="AF1126" s="768"/>
      <c r="AG1126" s="624"/>
      <c r="AH1126" s="957"/>
      <c r="AI1126" s="958"/>
      <c r="AJ1126" s="198"/>
      <c r="AK1126" s="198"/>
      <c r="AL1126" s="21"/>
      <c r="AM1126" s="21"/>
      <c r="AN1126" s="21"/>
      <c r="AO1126" s="21"/>
      <c r="AP1126" s="21"/>
      <c r="AQ1126" s="21"/>
      <c r="AR1126" s="21"/>
      <c r="AS1126" s="21"/>
      <c r="AT1126" s="21"/>
      <c r="AU1126" s="21"/>
      <c r="AV1126" s="21"/>
      <c r="AW1126" s="21"/>
      <c r="AX1126" s="21"/>
      <c r="AY1126" s="21"/>
      <c r="AZ1126" s="21"/>
      <c r="BA1126" s="21"/>
      <c r="BB1126" s="21"/>
      <c r="BC1126" s="21"/>
      <c r="BD1126" s="21"/>
      <c r="BE1126" s="21"/>
      <c r="BF1126" s="21"/>
      <c r="BG1126" s="21"/>
      <c r="BH1126" s="21"/>
      <c r="BI1126" s="21"/>
    </row>
    <row r="1127" spans="1:61" s="33" customFormat="1" ht="40.5" customHeight="1">
      <c r="A1127" s="194"/>
      <c r="B1127" s="620"/>
      <c r="C1127" s="769"/>
      <c r="D1127" s="770"/>
      <c r="E1127" s="770"/>
      <c r="F1127" s="770"/>
      <c r="G1127" s="770"/>
      <c r="H1127" s="770"/>
      <c r="I1127" s="770"/>
      <c r="J1127" s="770"/>
      <c r="K1127" s="770"/>
      <c r="L1127" s="770"/>
      <c r="M1127" s="770"/>
      <c r="N1127" s="770"/>
      <c r="O1127" s="770"/>
      <c r="P1127" s="770"/>
      <c r="Q1127" s="770"/>
      <c r="R1127" s="770"/>
      <c r="S1127" s="770"/>
      <c r="T1127" s="770"/>
      <c r="U1127" s="770"/>
      <c r="V1127" s="770"/>
      <c r="W1127" s="770"/>
      <c r="X1127" s="770"/>
      <c r="Y1127" s="770"/>
      <c r="Z1127" s="770"/>
      <c r="AA1127" s="770"/>
      <c r="AB1127" s="770"/>
      <c r="AC1127" s="770"/>
      <c r="AD1127" s="770"/>
      <c r="AE1127" s="770"/>
      <c r="AF1127" s="771"/>
      <c r="AG1127" s="959"/>
      <c r="AH1127" s="960"/>
      <c r="AI1127" s="961"/>
      <c r="AJ1127" s="198"/>
      <c r="AK1127" s="198"/>
    </row>
    <row r="1128" spans="1:61" s="33" customFormat="1" ht="48.75" customHeight="1">
      <c r="A1128" s="194"/>
      <c r="B1128" s="403" t="s">
        <v>33</v>
      </c>
      <c r="C1128" s="607" t="s">
        <v>611</v>
      </c>
      <c r="D1128" s="608"/>
      <c r="E1128" s="608"/>
      <c r="F1128" s="608"/>
      <c r="G1128" s="608"/>
      <c r="H1128" s="608"/>
      <c r="I1128" s="608"/>
      <c r="J1128" s="608"/>
      <c r="K1128" s="608"/>
      <c r="L1128" s="608"/>
      <c r="M1128" s="608"/>
      <c r="N1128" s="608"/>
      <c r="O1128" s="608"/>
      <c r="P1128" s="608"/>
      <c r="Q1128" s="608"/>
      <c r="R1128" s="608"/>
      <c r="S1128" s="608"/>
      <c r="T1128" s="608"/>
      <c r="U1128" s="608"/>
      <c r="V1128" s="608"/>
      <c r="W1128" s="608"/>
      <c r="X1128" s="608"/>
      <c r="Y1128" s="608"/>
      <c r="Z1128" s="608"/>
      <c r="AA1128" s="608"/>
      <c r="AB1128" s="608"/>
      <c r="AC1128" s="608"/>
      <c r="AD1128" s="608"/>
      <c r="AE1128" s="608"/>
      <c r="AF1128" s="609"/>
      <c r="AG1128" s="755"/>
      <c r="AH1128" s="756"/>
      <c r="AI1128" s="757"/>
      <c r="AJ1128" s="198"/>
      <c r="AK1128" s="198"/>
    </row>
    <row r="1129" spans="1:61" s="33" customFormat="1" ht="60" customHeight="1">
      <c r="A1129" s="194"/>
      <c r="B1129" s="401" t="s">
        <v>41</v>
      </c>
      <c r="C1129" s="733" t="s">
        <v>539</v>
      </c>
      <c r="D1129" s="734"/>
      <c r="E1129" s="734"/>
      <c r="F1129" s="734"/>
      <c r="G1129" s="734"/>
      <c r="H1129" s="734"/>
      <c r="I1129" s="734"/>
      <c r="J1129" s="734"/>
      <c r="K1129" s="734"/>
      <c r="L1129" s="734"/>
      <c r="M1129" s="734"/>
      <c r="N1129" s="734"/>
      <c r="O1129" s="734"/>
      <c r="P1129" s="734"/>
      <c r="Q1129" s="734"/>
      <c r="R1129" s="734"/>
      <c r="S1129" s="734"/>
      <c r="T1129" s="734"/>
      <c r="U1129" s="734"/>
      <c r="V1129" s="734"/>
      <c r="W1129" s="734"/>
      <c r="X1129" s="734"/>
      <c r="Y1129" s="734"/>
      <c r="Z1129" s="734"/>
      <c r="AA1129" s="734"/>
      <c r="AB1129" s="734"/>
      <c r="AC1129" s="734"/>
      <c r="AD1129" s="734"/>
      <c r="AE1129" s="734"/>
      <c r="AF1129" s="735"/>
      <c r="AG1129" s="621"/>
      <c r="AH1129" s="643"/>
      <c r="AI1129" s="644"/>
      <c r="AJ1129" s="198"/>
      <c r="AK1129" s="198"/>
      <c r="AL1129" s="422"/>
      <c r="AM1129" s="422"/>
      <c r="AN1129" s="422"/>
      <c r="AO1129" s="422"/>
      <c r="AP1129" s="422"/>
      <c r="AQ1129" s="422"/>
      <c r="AR1129" s="422"/>
      <c r="AS1129" s="422"/>
      <c r="AT1129" s="422"/>
      <c r="AU1129" s="422"/>
      <c r="AV1129" s="422"/>
      <c r="AW1129" s="422"/>
      <c r="AX1129" s="422"/>
      <c r="AY1129" s="422"/>
      <c r="AZ1129" s="422"/>
      <c r="BA1129" s="422"/>
      <c r="BB1129" s="422"/>
      <c r="BC1129" s="422"/>
      <c r="BD1129" s="422"/>
      <c r="BE1129" s="422"/>
      <c r="BF1129" s="422"/>
      <c r="BG1129" s="422"/>
      <c r="BH1129" s="422"/>
      <c r="BI1129" s="422"/>
    </row>
    <row r="1130" spans="1:61" s="33" customFormat="1" ht="33.75" customHeight="1">
      <c r="A1130" s="194"/>
      <c r="B1130" s="424" t="s">
        <v>43</v>
      </c>
      <c r="C1130" s="733" t="s">
        <v>157</v>
      </c>
      <c r="D1130" s="734"/>
      <c r="E1130" s="734"/>
      <c r="F1130" s="734"/>
      <c r="G1130" s="734"/>
      <c r="H1130" s="734"/>
      <c r="I1130" s="734"/>
      <c r="J1130" s="734"/>
      <c r="K1130" s="734"/>
      <c r="L1130" s="734"/>
      <c r="M1130" s="734"/>
      <c r="N1130" s="734"/>
      <c r="O1130" s="734"/>
      <c r="P1130" s="734"/>
      <c r="Q1130" s="734"/>
      <c r="R1130" s="734"/>
      <c r="S1130" s="734"/>
      <c r="T1130" s="734"/>
      <c r="U1130" s="734"/>
      <c r="V1130" s="734"/>
      <c r="W1130" s="734"/>
      <c r="X1130" s="734"/>
      <c r="Y1130" s="734"/>
      <c r="Z1130" s="734"/>
      <c r="AA1130" s="734"/>
      <c r="AB1130" s="734"/>
      <c r="AC1130" s="734"/>
      <c r="AD1130" s="734"/>
      <c r="AE1130" s="734"/>
      <c r="AF1130" s="735"/>
      <c r="AG1130" s="604"/>
      <c r="AH1130" s="605"/>
      <c r="AI1130" s="606"/>
      <c r="AJ1130" s="198"/>
      <c r="AK1130" s="198"/>
    </row>
    <row r="1131" spans="1:61" s="33" customFormat="1" ht="16.5" customHeight="1">
      <c r="A1131" s="194"/>
      <c r="B1131" s="77"/>
      <c r="C1131" s="148"/>
      <c r="D1131" s="148"/>
      <c r="E1131" s="148"/>
      <c r="F1131" s="148"/>
      <c r="G1131" s="148"/>
      <c r="H1131" s="148"/>
      <c r="I1131" s="148"/>
      <c r="J1131" s="148"/>
      <c r="K1131" s="148"/>
      <c r="L1131" s="148"/>
      <c r="M1131" s="148"/>
      <c r="N1131" s="148"/>
      <c r="O1131" s="148"/>
      <c r="P1131" s="148"/>
      <c r="Q1131" s="148"/>
      <c r="R1131" s="148"/>
      <c r="S1131" s="148"/>
      <c r="T1131" s="148"/>
      <c r="U1131" s="148"/>
      <c r="V1131" s="148"/>
      <c r="W1131" s="148"/>
      <c r="X1131" s="148"/>
      <c r="Y1131" s="148"/>
      <c r="Z1131" s="148"/>
      <c r="AA1131" s="148"/>
      <c r="AB1131" s="148"/>
      <c r="AC1131" s="148"/>
      <c r="AD1131" s="148"/>
      <c r="AE1131" s="148"/>
      <c r="AF1131" s="148"/>
      <c r="AG1131" s="164"/>
      <c r="AH1131" s="164"/>
      <c r="AI1131" s="164"/>
      <c r="AJ1131" s="198"/>
      <c r="AK1131" s="198"/>
    </row>
    <row r="1132" spans="1:61" s="33" customFormat="1" ht="16.5" customHeight="1">
      <c r="A1132" s="194"/>
      <c r="B1132" s="448" t="s">
        <v>1458</v>
      </c>
      <c r="C1132" s="448"/>
      <c r="D1132" s="448"/>
      <c r="E1132" s="448"/>
      <c r="F1132" s="448"/>
      <c r="G1132" s="448"/>
      <c r="H1132" s="448"/>
      <c r="I1132" s="448"/>
      <c r="J1132" s="448"/>
      <c r="K1132" s="448"/>
      <c r="L1132" s="448"/>
      <c r="M1132" s="186"/>
      <c r="N1132" s="148"/>
      <c r="O1132" s="148"/>
      <c r="P1132" s="148"/>
      <c r="Q1132" s="148"/>
      <c r="R1132" s="148"/>
      <c r="S1132" s="148"/>
      <c r="T1132" s="148"/>
      <c r="U1132" s="148"/>
      <c r="V1132" s="148"/>
      <c r="W1132" s="148"/>
      <c r="X1132" s="148"/>
      <c r="Y1132" s="148"/>
      <c r="Z1132" s="148"/>
      <c r="AA1132" s="148"/>
      <c r="AB1132" s="148"/>
      <c r="AC1132" s="148"/>
      <c r="AD1132" s="148"/>
      <c r="AE1132" s="148"/>
      <c r="AF1132" s="148"/>
      <c r="AG1132" s="164"/>
      <c r="AH1132" s="164"/>
      <c r="AI1132" s="164"/>
      <c r="AJ1132" s="198"/>
      <c r="AK1132" s="198"/>
    </row>
    <row r="1133" spans="1:61" s="33" customFormat="1" ht="33.75" customHeight="1">
      <c r="A1133" s="194"/>
      <c r="B1133" s="449" t="s">
        <v>79</v>
      </c>
      <c r="C1133" s="645" t="s">
        <v>867</v>
      </c>
      <c r="D1133" s="646"/>
      <c r="E1133" s="646"/>
      <c r="F1133" s="646"/>
      <c r="G1133" s="646"/>
      <c r="H1133" s="646"/>
      <c r="I1133" s="646"/>
      <c r="J1133" s="646"/>
      <c r="K1133" s="646"/>
      <c r="L1133" s="646"/>
      <c r="M1133" s="646"/>
      <c r="N1133" s="646"/>
      <c r="O1133" s="646"/>
      <c r="P1133" s="646"/>
      <c r="Q1133" s="646"/>
      <c r="R1133" s="646"/>
      <c r="S1133" s="646"/>
      <c r="T1133" s="646"/>
      <c r="U1133" s="646"/>
      <c r="V1133" s="646"/>
      <c r="W1133" s="646"/>
      <c r="X1133" s="646"/>
      <c r="Y1133" s="646"/>
      <c r="Z1133" s="646"/>
      <c r="AA1133" s="646"/>
      <c r="AB1133" s="646"/>
      <c r="AC1133" s="646"/>
      <c r="AD1133" s="646"/>
      <c r="AE1133" s="646"/>
      <c r="AF1133" s="647"/>
      <c r="AG1133" s="604"/>
      <c r="AH1133" s="605"/>
      <c r="AI1133" s="606"/>
      <c r="AJ1133" s="198"/>
      <c r="AK1133" s="198"/>
    </row>
    <row r="1134" spans="1:61" s="33" customFormat="1" ht="22.5" customHeight="1">
      <c r="A1134" s="194"/>
      <c r="B1134" s="619" t="s">
        <v>675</v>
      </c>
      <c r="C1134" s="588" t="s">
        <v>1674</v>
      </c>
      <c r="D1134" s="589"/>
      <c r="E1134" s="589"/>
      <c r="F1134" s="589"/>
      <c r="G1134" s="589"/>
      <c r="H1134" s="589"/>
      <c r="I1134" s="589"/>
      <c r="J1134" s="589"/>
      <c r="K1134" s="589"/>
      <c r="L1134" s="589"/>
      <c r="M1134" s="589"/>
      <c r="N1134" s="589"/>
      <c r="O1134" s="589"/>
      <c r="P1134" s="589"/>
      <c r="Q1134" s="589"/>
      <c r="R1134" s="589"/>
      <c r="S1134" s="589"/>
      <c r="T1134" s="589"/>
      <c r="U1134" s="589"/>
      <c r="V1134" s="589"/>
      <c r="W1134" s="589"/>
      <c r="X1134" s="589"/>
      <c r="Y1134" s="589"/>
      <c r="Z1134" s="589"/>
      <c r="AA1134" s="589"/>
      <c r="AB1134" s="589"/>
      <c r="AC1134" s="589"/>
      <c r="AD1134" s="589"/>
      <c r="AE1134" s="589"/>
      <c r="AF1134" s="590"/>
      <c r="AG1134" s="621"/>
      <c r="AH1134" s="622"/>
      <c r="AI1134" s="623"/>
      <c r="AJ1134" s="198"/>
      <c r="AK1134" s="198"/>
    </row>
    <row r="1135" spans="1:61" s="33" customFormat="1" ht="22.5" customHeight="1">
      <c r="A1135" s="194"/>
      <c r="B1135" s="620"/>
      <c r="C1135" s="591"/>
      <c r="D1135" s="592"/>
      <c r="E1135" s="592"/>
      <c r="F1135" s="592"/>
      <c r="G1135" s="592"/>
      <c r="H1135" s="592"/>
      <c r="I1135" s="592"/>
      <c r="J1135" s="592"/>
      <c r="K1135" s="592"/>
      <c r="L1135" s="592"/>
      <c r="M1135" s="592"/>
      <c r="N1135" s="592"/>
      <c r="O1135" s="592"/>
      <c r="P1135" s="592"/>
      <c r="Q1135" s="592"/>
      <c r="R1135" s="592"/>
      <c r="S1135" s="592"/>
      <c r="T1135" s="592"/>
      <c r="U1135" s="592"/>
      <c r="V1135" s="592"/>
      <c r="W1135" s="592"/>
      <c r="X1135" s="592"/>
      <c r="Y1135" s="592"/>
      <c r="Z1135" s="592"/>
      <c r="AA1135" s="592"/>
      <c r="AB1135" s="592"/>
      <c r="AC1135" s="592"/>
      <c r="AD1135" s="592"/>
      <c r="AE1135" s="592"/>
      <c r="AF1135" s="593"/>
      <c r="AG1135" s="627"/>
      <c r="AH1135" s="628"/>
      <c r="AI1135" s="629"/>
      <c r="AJ1135" s="198"/>
      <c r="AK1135" s="198"/>
    </row>
    <row r="1136" spans="1:61" s="33" customFormat="1" ht="15" customHeight="1">
      <c r="A1136" s="194"/>
      <c r="B1136" s="194"/>
      <c r="C1136" s="195"/>
      <c r="D1136" s="195"/>
      <c r="E1136" s="198"/>
      <c r="F1136" s="194"/>
      <c r="G1136" s="194"/>
      <c r="H1136" s="194"/>
      <c r="I1136" s="198"/>
      <c r="J1136" s="198"/>
      <c r="K1136" s="198"/>
      <c r="L1136" s="198"/>
      <c r="M1136" s="198"/>
      <c r="N1136" s="198"/>
      <c r="O1136" s="198"/>
      <c r="P1136" s="198"/>
      <c r="Q1136" s="198"/>
      <c r="R1136" s="198"/>
      <c r="S1136" s="198"/>
      <c r="T1136" s="198"/>
      <c r="U1136" s="198"/>
      <c r="V1136" s="198"/>
      <c r="W1136" s="198"/>
      <c r="X1136" s="198"/>
      <c r="Y1136" s="198"/>
      <c r="Z1136" s="198"/>
      <c r="AA1136" s="198"/>
      <c r="AB1136" s="198"/>
      <c r="AC1136" s="198"/>
      <c r="AD1136" s="198"/>
      <c r="AE1136" s="198"/>
      <c r="AF1136" s="198"/>
      <c r="AG1136" s="194"/>
      <c r="AH1136" s="194"/>
      <c r="AI1136" s="194"/>
      <c r="AJ1136" s="198"/>
      <c r="AK1136" s="198"/>
      <c r="AL1136" s="21"/>
      <c r="AM1136" s="21"/>
      <c r="AN1136" s="21"/>
      <c r="AO1136" s="21"/>
      <c r="AP1136" s="21"/>
      <c r="AQ1136" s="21"/>
      <c r="AR1136" s="21"/>
      <c r="AS1136" s="21"/>
      <c r="AT1136" s="21"/>
      <c r="AU1136" s="21"/>
      <c r="AV1136" s="21"/>
      <c r="AW1136" s="21"/>
      <c r="AX1136" s="21"/>
      <c r="AY1136" s="21"/>
      <c r="AZ1136" s="21"/>
      <c r="BA1136" s="21"/>
      <c r="BB1136" s="21"/>
      <c r="BC1136" s="21"/>
      <c r="BD1136" s="21"/>
      <c r="BE1136" s="21"/>
      <c r="BF1136" s="21"/>
      <c r="BG1136" s="21"/>
      <c r="BH1136" s="21"/>
      <c r="BI1136" s="21"/>
    </row>
    <row r="1137" spans="1:61" s="422" customFormat="1" ht="17.100000000000001" customHeight="1">
      <c r="A1137" s="414"/>
      <c r="B1137" s="414" t="s">
        <v>1459</v>
      </c>
      <c r="C1137" s="164"/>
      <c r="D1137" s="164"/>
      <c r="E1137" s="164"/>
      <c r="F1137" s="164"/>
      <c r="G1137" s="164"/>
      <c r="H1137" s="164"/>
      <c r="I1137" s="164"/>
      <c r="J1137" s="164"/>
      <c r="K1137" s="164"/>
      <c r="L1137" s="421"/>
      <c r="M1137" s="421"/>
      <c r="N1137" s="421"/>
      <c r="O1137" s="421"/>
      <c r="P1137" s="421"/>
      <c r="Q1137" s="421"/>
      <c r="R1137" s="421"/>
      <c r="S1137" s="421"/>
      <c r="T1137" s="421"/>
      <c r="U1137" s="421"/>
      <c r="V1137" s="421"/>
      <c r="W1137" s="421"/>
      <c r="X1137" s="421"/>
      <c r="Y1137" s="421"/>
      <c r="Z1137" s="421"/>
      <c r="AA1137" s="421"/>
      <c r="AB1137" s="421"/>
      <c r="AC1137" s="421"/>
      <c r="AD1137" s="421"/>
      <c r="AE1137" s="421"/>
      <c r="AF1137" s="421"/>
      <c r="AG1137" s="163"/>
      <c r="AH1137" s="163"/>
      <c r="AI1137" s="163"/>
      <c r="AJ1137" s="421"/>
      <c r="AK1137" s="421"/>
      <c r="AL1137" s="21"/>
      <c r="AM1137" s="21"/>
      <c r="AN1137" s="21"/>
      <c r="AO1137" s="21"/>
      <c r="AP1137" s="21"/>
      <c r="AQ1137" s="21"/>
      <c r="AR1137" s="21"/>
      <c r="AS1137" s="21"/>
      <c r="AT1137" s="21"/>
      <c r="AU1137" s="21"/>
      <c r="AV1137" s="21"/>
      <c r="AW1137" s="21"/>
      <c r="AX1137" s="21"/>
      <c r="AY1137" s="21"/>
      <c r="AZ1137" s="21"/>
      <c r="BA1137" s="21"/>
      <c r="BB1137" s="21"/>
      <c r="BC1137" s="21"/>
      <c r="BD1137" s="21"/>
      <c r="BE1137" s="21"/>
      <c r="BF1137" s="21"/>
      <c r="BG1137" s="21"/>
      <c r="BH1137" s="21"/>
      <c r="BI1137" s="21"/>
    </row>
    <row r="1138" spans="1:61" s="422" customFormat="1" ht="37.5" customHeight="1">
      <c r="A1138" s="414"/>
      <c r="B1138" s="450" t="s">
        <v>79</v>
      </c>
      <c r="C1138" s="645" t="s">
        <v>541</v>
      </c>
      <c r="D1138" s="646"/>
      <c r="E1138" s="646"/>
      <c r="F1138" s="646"/>
      <c r="G1138" s="646"/>
      <c r="H1138" s="646"/>
      <c r="I1138" s="646"/>
      <c r="J1138" s="646"/>
      <c r="K1138" s="646"/>
      <c r="L1138" s="646"/>
      <c r="M1138" s="646"/>
      <c r="N1138" s="646"/>
      <c r="O1138" s="646"/>
      <c r="P1138" s="646"/>
      <c r="Q1138" s="646"/>
      <c r="R1138" s="646"/>
      <c r="S1138" s="646"/>
      <c r="T1138" s="646"/>
      <c r="U1138" s="646"/>
      <c r="V1138" s="646"/>
      <c r="W1138" s="646"/>
      <c r="X1138" s="646"/>
      <c r="Y1138" s="646"/>
      <c r="Z1138" s="646"/>
      <c r="AA1138" s="646"/>
      <c r="AB1138" s="646"/>
      <c r="AC1138" s="646"/>
      <c r="AD1138" s="646"/>
      <c r="AE1138" s="646"/>
      <c r="AF1138" s="647"/>
      <c r="AG1138" s="604"/>
      <c r="AH1138" s="605"/>
      <c r="AI1138" s="606"/>
      <c r="AJ1138" s="421"/>
      <c r="AK1138" s="421"/>
      <c r="AL1138" s="21"/>
      <c r="AM1138" s="21"/>
      <c r="AN1138" s="21"/>
      <c r="AO1138" s="21"/>
      <c r="AP1138" s="21"/>
      <c r="AQ1138" s="21"/>
      <c r="AR1138" s="21"/>
      <c r="AS1138" s="21"/>
      <c r="AT1138" s="21"/>
      <c r="AU1138" s="21"/>
      <c r="AV1138" s="21"/>
      <c r="AW1138" s="21"/>
      <c r="AX1138" s="21"/>
      <c r="AY1138" s="21"/>
      <c r="AZ1138" s="21"/>
      <c r="BA1138" s="21"/>
      <c r="BB1138" s="21"/>
      <c r="BC1138" s="21"/>
      <c r="BD1138" s="21"/>
      <c r="BE1138" s="21"/>
      <c r="BF1138" s="21"/>
      <c r="BG1138" s="21"/>
      <c r="BH1138" s="21"/>
      <c r="BI1138" s="21"/>
    </row>
    <row r="1139" spans="1:61" s="33" customFormat="1" ht="20.25" customHeight="1">
      <c r="A1139" s="198"/>
      <c r="B1139" s="619" t="s">
        <v>542</v>
      </c>
      <c r="C1139" s="588" t="s">
        <v>676</v>
      </c>
      <c r="D1139" s="589"/>
      <c r="E1139" s="589"/>
      <c r="F1139" s="589"/>
      <c r="G1139" s="589"/>
      <c r="H1139" s="589"/>
      <c r="I1139" s="589"/>
      <c r="J1139" s="589"/>
      <c r="K1139" s="589"/>
      <c r="L1139" s="589"/>
      <c r="M1139" s="589"/>
      <c r="N1139" s="589"/>
      <c r="O1139" s="589"/>
      <c r="P1139" s="589"/>
      <c r="Q1139" s="589"/>
      <c r="R1139" s="589"/>
      <c r="S1139" s="589"/>
      <c r="T1139" s="589"/>
      <c r="U1139" s="589"/>
      <c r="V1139" s="589"/>
      <c r="W1139" s="589"/>
      <c r="X1139" s="589"/>
      <c r="Y1139" s="589"/>
      <c r="Z1139" s="589"/>
      <c r="AA1139" s="589"/>
      <c r="AB1139" s="589"/>
      <c r="AC1139" s="589"/>
      <c r="AD1139" s="589"/>
      <c r="AE1139" s="589"/>
      <c r="AF1139" s="590"/>
      <c r="AG1139" s="621"/>
      <c r="AH1139" s="622"/>
      <c r="AI1139" s="623"/>
      <c r="AJ1139" s="198"/>
      <c r="AK1139" s="198"/>
      <c r="AL1139" s="21"/>
      <c r="AM1139" s="21"/>
      <c r="AN1139" s="21"/>
      <c r="AO1139" s="21"/>
      <c r="AP1139" s="21"/>
      <c r="AQ1139" s="21"/>
      <c r="AR1139" s="21"/>
      <c r="AS1139" s="21"/>
      <c r="AT1139" s="21"/>
      <c r="AU1139" s="21"/>
      <c r="AV1139" s="21"/>
      <c r="AW1139" s="21"/>
      <c r="AX1139" s="21"/>
      <c r="AY1139" s="21"/>
      <c r="AZ1139" s="21"/>
      <c r="BA1139" s="21"/>
      <c r="BB1139" s="21"/>
      <c r="BC1139" s="21"/>
      <c r="BD1139" s="21"/>
      <c r="BE1139" s="21"/>
      <c r="BF1139" s="21"/>
      <c r="BG1139" s="21"/>
      <c r="BH1139" s="21"/>
      <c r="BI1139" s="21"/>
    </row>
    <row r="1140" spans="1:61" s="33" customFormat="1" ht="18" customHeight="1">
      <c r="A1140" s="198"/>
      <c r="B1140" s="631"/>
      <c r="C1140" s="599"/>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1"/>
      <c r="AG1140" s="624"/>
      <c r="AH1140" s="625"/>
      <c r="AI1140" s="626"/>
      <c r="AJ1140" s="198"/>
      <c r="AK1140" s="198"/>
      <c r="AL1140" s="21"/>
      <c r="AM1140" s="21"/>
      <c r="AN1140" s="21"/>
      <c r="AO1140" s="21"/>
      <c r="AP1140" s="21"/>
      <c r="AQ1140" s="21"/>
      <c r="AR1140" s="21"/>
      <c r="AS1140" s="21"/>
      <c r="AT1140" s="21"/>
      <c r="AU1140" s="21"/>
      <c r="AV1140" s="21"/>
      <c r="AW1140" s="21"/>
      <c r="AX1140" s="21"/>
      <c r="AY1140" s="21"/>
      <c r="AZ1140" s="21"/>
      <c r="BA1140" s="21"/>
      <c r="BB1140" s="21"/>
      <c r="BC1140" s="21"/>
      <c r="BD1140" s="21"/>
      <c r="BE1140" s="21"/>
      <c r="BF1140" s="21"/>
      <c r="BG1140" s="21"/>
      <c r="BH1140" s="21"/>
      <c r="BI1140" s="21"/>
    </row>
    <row r="1141" spans="1:61" s="33" customFormat="1" ht="21" customHeight="1">
      <c r="A1141" s="198"/>
      <c r="B1141" s="620"/>
      <c r="C1141" s="591"/>
      <c r="D1141" s="592"/>
      <c r="E1141" s="592"/>
      <c r="F1141" s="592"/>
      <c r="G1141" s="592"/>
      <c r="H1141" s="592"/>
      <c r="I1141" s="592"/>
      <c r="J1141" s="592"/>
      <c r="K1141" s="592"/>
      <c r="L1141" s="592"/>
      <c r="M1141" s="592"/>
      <c r="N1141" s="592"/>
      <c r="O1141" s="592"/>
      <c r="P1141" s="592"/>
      <c r="Q1141" s="592"/>
      <c r="R1141" s="592"/>
      <c r="S1141" s="592"/>
      <c r="T1141" s="592"/>
      <c r="U1141" s="592"/>
      <c r="V1141" s="592"/>
      <c r="W1141" s="592"/>
      <c r="X1141" s="592"/>
      <c r="Y1141" s="592"/>
      <c r="Z1141" s="592"/>
      <c r="AA1141" s="592"/>
      <c r="AB1141" s="592"/>
      <c r="AC1141" s="592"/>
      <c r="AD1141" s="592"/>
      <c r="AE1141" s="592"/>
      <c r="AF1141" s="593"/>
      <c r="AG1141" s="627"/>
      <c r="AH1141" s="628"/>
      <c r="AI1141" s="629"/>
      <c r="AJ1141" s="198"/>
      <c r="AK1141" s="198"/>
      <c r="AL1141" s="21"/>
      <c r="AM1141" s="21"/>
      <c r="AN1141" s="21"/>
      <c r="AO1141" s="21"/>
      <c r="AP1141" s="21"/>
      <c r="AQ1141" s="21"/>
      <c r="AR1141" s="21"/>
      <c r="AS1141" s="21"/>
      <c r="AT1141" s="21"/>
      <c r="AU1141" s="21"/>
      <c r="AV1141" s="21"/>
      <c r="AW1141" s="21"/>
      <c r="AX1141" s="21"/>
      <c r="AY1141" s="21"/>
      <c r="AZ1141" s="21"/>
      <c r="BA1141" s="21"/>
      <c r="BB1141" s="21"/>
      <c r="BC1141" s="21"/>
      <c r="BD1141" s="21"/>
      <c r="BE1141" s="21"/>
      <c r="BF1141" s="21"/>
      <c r="BG1141" s="21"/>
      <c r="BH1141" s="21"/>
      <c r="BI1141" s="21"/>
    </row>
    <row r="1142" spans="1:61" s="21" customFormat="1" ht="33.75" customHeight="1">
      <c r="A1142" s="172"/>
      <c r="B1142" s="401" t="s">
        <v>74</v>
      </c>
      <c r="C1142" s="607" t="s">
        <v>161</v>
      </c>
      <c r="D1142" s="608"/>
      <c r="E1142" s="608"/>
      <c r="F1142" s="608"/>
      <c r="G1142" s="608"/>
      <c r="H1142" s="608"/>
      <c r="I1142" s="608"/>
      <c r="J1142" s="608"/>
      <c r="K1142" s="608"/>
      <c r="L1142" s="608"/>
      <c r="M1142" s="608"/>
      <c r="N1142" s="608"/>
      <c r="O1142" s="608"/>
      <c r="P1142" s="608"/>
      <c r="Q1142" s="608"/>
      <c r="R1142" s="608"/>
      <c r="S1142" s="608"/>
      <c r="T1142" s="608"/>
      <c r="U1142" s="608"/>
      <c r="V1142" s="608"/>
      <c r="W1142" s="608"/>
      <c r="X1142" s="608"/>
      <c r="Y1142" s="608"/>
      <c r="Z1142" s="608"/>
      <c r="AA1142" s="608"/>
      <c r="AB1142" s="608"/>
      <c r="AC1142" s="608"/>
      <c r="AD1142" s="608"/>
      <c r="AE1142" s="608"/>
      <c r="AF1142" s="609"/>
      <c r="AG1142" s="621"/>
      <c r="AH1142" s="622"/>
      <c r="AI1142" s="623"/>
      <c r="AJ1142" s="172"/>
      <c r="AK1142" s="172"/>
    </row>
    <row r="1143" spans="1:61" s="21" customFormat="1" ht="36.75" customHeight="1">
      <c r="A1143" s="172"/>
      <c r="B1143" s="401" t="s">
        <v>76</v>
      </c>
      <c r="C1143" s="607" t="s">
        <v>162</v>
      </c>
      <c r="D1143" s="608"/>
      <c r="E1143" s="608"/>
      <c r="F1143" s="608"/>
      <c r="G1143" s="608"/>
      <c r="H1143" s="608"/>
      <c r="I1143" s="608"/>
      <c r="J1143" s="608"/>
      <c r="K1143" s="608"/>
      <c r="L1143" s="608"/>
      <c r="M1143" s="608"/>
      <c r="N1143" s="608"/>
      <c r="O1143" s="608"/>
      <c r="P1143" s="608"/>
      <c r="Q1143" s="608"/>
      <c r="R1143" s="608"/>
      <c r="S1143" s="608"/>
      <c r="T1143" s="608"/>
      <c r="U1143" s="608"/>
      <c r="V1143" s="608"/>
      <c r="W1143" s="608"/>
      <c r="X1143" s="608"/>
      <c r="Y1143" s="608"/>
      <c r="Z1143" s="608"/>
      <c r="AA1143" s="608"/>
      <c r="AB1143" s="608"/>
      <c r="AC1143" s="608"/>
      <c r="AD1143" s="608"/>
      <c r="AE1143" s="608"/>
      <c r="AF1143" s="609"/>
      <c r="AG1143" s="621"/>
      <c r="AH1143" s="622"/>
      <c r="AI1143" s="623"/>
      <c r="AJ1143" s="172"/>
      <c r="AK1143" s="172"/>
      <c r="AL1143" s="33"/>
      <c r="AM1143" s="33"/>
      <c r="AN1143" s="33"/>
      <c r="AO1143" s="33"/>
      <c r="AP1143" s="33"/>
      <c r="AQ1143" s="33"/>
      <c r="AR1143" s="33"/>
      <c r="AS1143" s="33"/>
      <c r="AT1143" s="33"/>
      <c r="AU1143" s="33"/>
      <c r="AV1143" s="33"/>
      <c r="AW1143" s="33"/>
      <c r="AX1143" s="33"/>
      <c r="AY1143" s="33"/>
      <c r="AZ1143" s="33"/>
      <c r="BA1143" s="33"/>
      <c r="BB1143" s="33"/>
      <c r="BC1143" s="33"/>
      <c r="BD1143" s="33"/>
      <c r="BE1143" s="33"/>
      <c r="BF1143" s="33"/>
      <c r="BG1143" s="33"/>
      <c r="BH1143" s="33"/>
      <c r="BI1143" s="33"/>
    </row>
    <row r="1144" spans="1:61" s="21" customFormat="1" ht="36.75" customHeight="1">
      <c r="A1144" s="172"/>
      <c r="B1144" s="424" t="s">
        <v>25</v>
      </c>
      <c r="C1144" s="607" t="s">
        <v>157</v>
      </c>
      <c r="D1144" s="608"/>
      <c r="E1144" s="608"/>
      <c r="F1144" s="608"/>
      <c r="G1144" s="608"/>
      <c r="H1144" s="608"/>
      <c r="I1144" s="608"/>
      <c r="J1144" s="608"/>
      <c r="K1144" s="608"/>
      <c r="L1144" s="608"/>
      <c r="M1144" s="608"/>
      <c r="N1144" s="608"/>
      <c r="O1144" s="608"/>
      <c r="P1144" s="608"/>
      <c r="Q1144" s="608"/>
      <c r="R1144" s="608"/>
      <c r="S1144" s="608"/>
      <c r="T1144" s="608"/>
      <c r="U1144" s="608"/>
      <c r="V1144" s="608"/>
      <c r="W1144" s="608"/>
      <c r="X1144" s="608"/>
      <c r="Y1144" s="608"/>
      <c r="Z1144" s="608"/>
      <c r="AA1144" s="608"/>
      <c r="AB1144" s="608"/>
      <c r="AC1144" s="608"/>
      <c r="AD1144" s="608"/>
      <c r="AE1144" s="608"/>
      <c r="AF1144" s="609"/>
      <c r="AG1144" s="604"/>
      <c r="AH1144" s="605"/>
      <c r="AI1144" s="606"/>
      <c r="AJ1144" s="172"/>
      <c r="AK1144" s="172"/>
      <c r="AL1144" s="33"/>
      <c r="AM1144" s="33"/>
      <c r="AN1144" s="33"/>
      <c r="AO1144" s="33"/>
      <c r="AP1144" s="33"/>
      <c r="AQ1144" s="33"/>
      <c r="AR1144" s="33"/>
      <c r="AS1144" s="33"/>
      <c r="AT1144" s="33"/>
      <c r="AU1144" s="33"/>
      <c r="AV1144" s="33"/>
      <c r="AW1144" s="33"/>
      <c r="AX1144" s="33"/>
      <c r="AY1144" s="33"/>
      <c r="AZ1144" s="33"/>
      <c r="BA1144" s="33"/>
      <c r="BB1144" s="33"/>
      <c r="BC1144" s="33"/>
      <c r="BD1144" s="33"/>
      <c r="BE1144" s="33"/>
      <c r="BF1144" s="33"/>
      <c r="BG1144" s="33"/>
      <c r="BH1144" s="33"/>
      <c r="BI1144" s="33"/>
    </row>
    <row r="1145" spans="1:61" s="21" customFormat="1" ht="15" customHeight="1">
      <c r="A1145" s="172"/>
      <c r="B1145" s="77"/>
      <c r="C1145" s="186"/>
      <c r="D1145" s="186"/>
      <c r="E1145" s="186"/>
      <c r="F1145" s="186"/>
      <c r="G1145" s="186"/>
      <c r="H1145" s="186"/>
      <c r="I1145" s="186"/>
      <c r="J1145" s="186"/>
      <c r="K1145" s="186"/>
      <c r="L1145" s="186"/>
      <c r="M1145" s="186"/>
      <c r="N1145" s="186"/>
      <c r="O1145" s="186"/>
      <c r="P1145" s="186"/>
      <c r="Q1145" s="186"/>
      <c r="R1145" s="186"/>
      <c r="S1145" s="186"/>
      <c r="T1145" s="186"/>
      <c r="U1145" s="186"/>
      <c r="V1145" s="186"/>
      <c r="W1145" s="186"/>
      <c r="X1145" s="186"/>
      <c r="Y1145" s="186"/>
      <c r="Z1145" s="186"/>
      <c r="AA1145" s="186"/>
      <c r="AB1145" s="186"/>
      <c r="AC1145" s="186"/>
      <c r="AD1145" s="186"/>
      <c r="AE1145" s="186"/>
      <c r="AF1145" s="186"/>
      <c r="AG1145" s="164"/>
      <c r="AH1145" s="164"/>
      <c r="AI1145" s="164"/>
      <c r="AJ1145" s="172"/>
      <c r="AK1145" s="172"/>
      <c r="AL1145" s="33"/>
      <c r="AM1145" s="33"/>
      <c r="AN1145" s="33"/>
      <c r="AO1145" s="33"/>
      <c r="AP1145" s="33"/>
      <c r="AQ1145" s="33"/>
      <c r="AR1145" s="33"/>
      <c r="AS1145" s="33"/>
      <c r="AT1145" s="33"/>
      <c r="AU1145" s="33"/>
      <c r="AV1145" s="33"/>
      <c r="AW1145" s="33"/>
      <c r="AX1145" s="33"/>
      <c r="AY1145" s="33"/>
      <c r="AZ1145" s="33"/>
      <c r="BA1145" s="33"/>
      <c r="BB1145" s="33"/>
      <c r="BC1145" s="33"/>
      <c r="BD1145" s="33"/>
      <c r="BE1145" s="33"/>
      <c r="BF1145" s="33"/>
      <c r="BG1145" s="33"/>
      <c r="BH1145" s="33"/>
      <c r="BI1145" s="33"/>
    </row>
    <row r="1146" spans="1:61" s="21" customFormat="1" ht="16.5" customHeight="1">
      <c r="A1146" s="172"/>
      <c r="B1146" s="759" t="s">
        <v>1460</v>
      </c>
      <c r="C1146" s="759"/>
      <c r="D1146" s="759"/>
      <c r="E1146" s="759"/>
      <c r="F1146" s="759"/>
      <c r="G1146" s="759"/>
      <c r="H1146" s="759"/>
      <c r="I1146" s="759"/>
      <c r="J1146" s="759"/>
      <c r="K1146" s="759"/>
      <c r="L1146" s="759"/>
      <c r="M1146" s="759"/>
      <c r="N1146" s="759"/>
      <c r="O1146" s="759"/>
      <c r="P1146" s="759"/>
      <c r="Q1146" s="759"/>
      <c r="R1146" s="759"/>
      <c r="S1146" s="759"/>
      <c r="T1146" s="759"/>
      <c r="U1146" s="186"/>
      <c r="V1146" s="186"/>
      <c r="W1146" s="421" t="s">
        <v>604</v>
      </c>
      <c r="X1146" s="186"/>
      <c r="Y1146" s="186"/>
      <c r="Z1146" s="186"/>
      <c r="AA1146" s="186"/>
      <c r="AB1146" s="186"/>
      <c r="AC1146" s="186"/>
      <c r="AD1146" s="186"/>
      <c r="AE1146" s="186"/>
      <c r="AF1146" s="186"/>
      <c r="AG1146" s="164"/>
      <c r="AH1146" s="164"/>
      <c r="AI1146" s="164"/>
      <c r="AJ1146" s="172"/>
      <c r="AK1146" s="172"/>
      <c r="AL1146" s="33"/>
      <c r="AM1146" s="33"/>
      <c r="AN1146" s="33"/>
      <c r="AO1146" s="33"/>
      <c r="AP1146" s="33"/>
      <c r="AQ1146" s="33"/>
      <c r="AR1146" s="33"/>
      <c r="AS1146" s="33"/>
      <c r="AT1146" s="33"/>
      <c r="AU1146" s="33"/>
      <c r="AV1146" s="33"/>
      <c r="AW1146" s="33"/>
      <c r="AX1146" s="33"/>
      <c r="AY1146" s="33"/>
      <c r="AZ1146" s="33"/>
      <c r="BA1146" s="33"/>
      <c r="BB1146" s="33"/>
      <c r="BC1146" s="33"/>
      <c r="BD1146" s="33"/>
      <c r="BE1146" s="33"/>
      <c r="BF1146" s="33"/>
      <c r="BG1146" s="33"/>
      <c r="BH1146" s="33"/>
      <c r="BI1146" s="33"/>
    </row>
    <row r="1147" spans="1:61" s="21" customFormat="1" ht="27.75" customHeight="1">
      <c r="A1147" s="172"/>
      <c r="B1147" s="451" t="s">
        <v>79</v>
      </c>
      <c r="C1147" s="607" t="s">
        <v>677</v>
      </c>
      <c r="D1147" s="608"/>
      <c r="E1147" s="608"/>
      <c r="F1147" s="608"/>
      <c r="G1147" s="608"/>
      <c r="H1147" s="608"/>
      <c r="I1147" s="608"/>
      <c r="J1147" s="608"/>
      <c r="K1147" s="608"/>
      <c r="L1147" s="608"/>
      <c r="M1147" s="608"/>
      <c r="N1147" s="608"/>
      <c r="O1147" s="608"/>
      <c r="P1147" s="608"/>
      <c r="Q1147" s="608"/>
      <c r="R1147" s="608"/>
      <c r="S1147" s="608"/>
      <c r="T1147" s="608"/>
      <c r="U1147" s="608"/>
      <c r="V1147" s="608"/>
      <c r="W1147" s="608"/>
      <c r="X1147" s="608"/>
      <c r="Y1147" s="608"/>
      <c r="Z1147" s="608"/>
      <c r="AA1147" s="608"/>
      <c r="AB1147" s="608"/>
      <c r="AC1147" s="608"/>
      <c r="AD1147" s="608"/>
      <c r="AE1147" s="608"/>
      <c r="AF1147" s="609"/>
      <c r="AG1147" s="604"/>
      <c r="AH1147" s="605"/>
      <c r="AI1147" s="606"/>
      <c r="AJ1147" s="172"/>
      <c r="AK1147" s="172"/>
      <c r="AL1147" s="33"/>
      <c r="AM1147" s="33"/>
      <c r="AN1147" s="33"/>
      <c r="AO1147" s="33"/>
      <c r="AP1147" s="33"/>
      <c r="AQ1147" s="33"/>
      <c r="AR1147" s="33"/>
      <c r="AS1147" s="33"/>
      <c r="AT1147" s="33"/>
      <c r="AU1147" s="33"/>
      <c r="AV1147" s="33"/>
      <c r="AW1147" s="33"/>
      <c r="AX1147" s="33"/>
      <c r="AY1147" s="33"/>
      <c r="AZ1147" s="33"/>
      <c r="BA1147" s="33"/>
      <c r="BB1147" s="33"/>
      <c r="BC1147" s="33"/>
      <c r="BD1147" s="33"/>
      <c r="BE1147" s="33"/>
      <c r="BF1147" s="33"/>
      <c r="BG1147" s="33"/>
      <c r="BH1147" s="33"/>
      <c r="BI1147" s="33"/>
    </row>
    <row r="1148" spans="1:61" s="43" customFormat="1" ht="53.25" customHeight="1">
      <c r="A1148" s="172"/>
      <c r="B1148" s="424" t="s">
        <v>678</v>
      </c>
      <c r="C1148" s="607" t="s">
        <v>868</v>
      </c>
      <c r="D1148" s="608"/>
      <c r="E1148" s="608"/>
      <c r="F1148" s="608"/>
      <c r="G1148" s="608"/>
      <c r="H1148" s="608"/>
      <c r="I1148" s="608"/>
      <c r="J1148" s="608"/>
      <c r="K1148" s="608"/>
      <c r="L1148" s="608"/>
      <c r="M1148" s="608"/>
      <c r="N1148" s="608"/>
      <c r="O1148" s="608"/>
      <c r="P1148" s="608"/>
      <c r="Q1148" s="608"/>
      <c r="R1148" s="608"/>
      <c r="S1148" s="608"/>
      <c r="T1148" s="608"/>
      <c r="U1148" s="608"/>
      <c r="V1148" s="608"/>
      <c r="W1148" s="608"/>
      <c r="X1148" s="608"/>
      <c r="Y1148" s="608"/>
      <c r="Z1148" s="608"/>
      <c r="AA1148" s="608"/>
      <c r="AB1148" s="608"/>
      <c r="AC1148" s="608"/>
      <c r="AD1148" s="608"/>
      <c r="AE1148" s="608"/>
      <c r="AF1148" s="609"/>
      <c r="AG1148" s="604"/>
      <c r="AH1148" s="605"/>
      <c r="AI1148" s="606"/>
      <c r="AJ1148" s="172"/>
      <c r="AK1148" s="172"/>
      <c r="AL1148" s="452"/>
      <c r="AM1148" s="452"/>
      <c r="AN1148" s="452"/>
      <c r="AO1148" s="452"/>
      <c r="AP1148" s="452"/>
      <c r="AQ1148" s="452"/>
      <c r="AR1148" s="452"/>
      <c r="AS1148" s="452"/>
      <c r="AT1148" s="452"/>
      <c r="AU1148" s="452"/>
      <c r="AV1148" s="452"/>
      <c r="AW1148" s="452"/>
      <c r="AX1148" s="452"/>
      <c r="AY1148" s="452"/>
      <c r="AZ1148" s="452"/>
      <c r="BA1148" s="452"/>
      <c r="BB1148" s="452"/>
      <c r="BC1148" s="452"/>
      <c r="BD1148" s="452"/>
      <c r="BE1148" s="452"/>
      <c r="BF1148" s="452"/>
      <c r="BG1148" s="452"/>
      <c r="BH1148" s="452"/>
      <c r="BI1148" s="452"/>
    </row>
    <row r="1149" spans="1:61" s="43" customFormat="1" ht="49.5" customHeight="1">
      <c r="A1149" s="172"/>
      <c r="B1149" s="424" t="s">
        <v>74</v>
      </c>
      <c r="C1149" s="607" t="s">
        <v>1565</v>
      </c>
      <c r="D1149" s="608"/>
      <c r="E1149" s="608"/>
      <c r="F1149" s="608"/>
      <c r="G1149" s="608"/>
      <c r="H1149" s="608"/>
      <c r="I1149" s="608"/>
      <c r="J1149" s="608"/>
      <c r="K1149" s="608"/>
      <c r="L1149" s="608"/>
      <c r="M1149" s="608"/>
      <c r="N1149" s="608"/>
      <c r="O1149" s="608"/>
      <c r="P1149" s="608"/>
      <c r="Q1149" s="608"/>
      <c r="R1149" s="608"/>
      <c r="S1149" s="608"/>
      <c r="T1149" s="608"/>
      <c r="U1149" s="608"/>
      <c r="V1149" s="608"/>
      <c r="W1149" s="608"/>
      <c r="X1149" s="608"/>
      <c r="Y1149" s="608"/>
      <c r="Z1149" s="608"/>
      <c r="AA1149" s="608"/>
      <c r="AB1149" s="608"/>
      <c r="AC1149" s="608"/>
      <c r="AD1149" s="608"/>
      <c r="AE1149" s="608"/>
      <c r="AF1149" s="609"/>
      <c r="AG1149" s="604"/>
      <c r="AH1149" s="605"/>
      <c r="AI1149" s="606"/>
      <c r="AJ1149" s="172"/>
      <c r="AK1149" s="172"/>
      <c r="AL1149" s="452"/>
      <c r="AM1149" s="452"/>
      <c r="AN1149" s="452"/>
      <c r="AO1149" s="452"/>
      <c r="AP1149" s="452"/>
      <c r="AQ1149" s="452"/>
      <c r="AR1149" s="452"/>
      <c r="AS1149" s="452"/>
      <c r="AT1149" s="452"/>
      <c r="AU1149" s="452"/>
      <c r="AV1149" s="452"/>
      <c r="AW1149" s="452"/>
      <c r="AX1149" s="452"/>
      <c r="AY1149" s="452"/>
      <c r="AZ1149" s="452"/>
      <c r="BA1149" s="452"/>
      <c r="BB1149" s="452"/>
      <c r="BC1149" s="452"/>
      <c r="BD1149" s="452"/>
      <c r="BE1149" s="452"/>
      <c r="BF1149" s="452"/>
      <c r="BG1149" s="452"/>
      <c r="BH1149" s="452"/>
      <c r="BI1149" s="452"/>
    </row>
    <row r="1150" spans="1:61" s="43" customFormat="1" ht="39" customHeight="1">
      <c r="A1150" s="172"/>
      <c r="B1150" s="424" t="s">
        <v>76</v>
      </c>
      <c r="C1150" s="607" t="s">
        <v>1566</v>
      </c>
      <c r="D1150" s="608"/>
      <c r="E1150" s="608"/>
      <c r="F1150" s="608"/>
      <c r="G1150" s="608"/>
      <c r="H1150" s="608"/>
      <c r="I1150" s="608"/>
      <c r="J1150" s="608"/>
      <c r="K1150" s="608"/>
      <c r="L1150" s="608"/>
      <c r="M1150" s="608"/>
      <c r="N1150" s="608"/>
      <c r="O1150" s="608"/>
      <c r="P1150" s="608"/>
      <c r="Q1150" s="608"/>
      <c r="R1150" s="608"/>
      <c r="S1150" s="608"/>
      <c r="T1150" s="608"/>
      <c r="U1150" s="608"/>
      <c r="V1150" s="608"/>
      <c r="W1150" s="608"/>
      <c r="X1150" s="608"/>
      <c r="Y1150" s="608"/>
      <c r="Z1150" s="608"/>
      <c r="AA1150" s="608"/>
      <c r="AB1150" s="608"/>
      <c r="AC1150" s="608"/>
      <c r="AD1150" s="608"/>
      <c r="AE1150" s="608"/>
      <c r="AF1150" s="609"/>
      <c r="AG1150" s="604"/>
      <c r="AH1150" s="605"/>
      <c r="AI1150" s="606"/>
      <c r="AJ1150" s="172"/>
      <c r="AK1150" s="172"/>
      <c r="AL1150" s="452"/>
      <c r="AM1150" s="452"/>
      <c r="AN1150" s="452"/>
      <c r="AO1150" s="452"/>
      <c r="AP1150" s="452"/>
      <c r="AQ1150" s="452"/>
      <c r="AR1150" s="452"/>
      <c r="AS1150" s="452"/>
      <c r="AT1150" s="452"/>
      <c r="AU1150" s="452"/>
      <c r="AV1150" s="452"/>
      <c r="AW1150" s="452"/>
      <c r="AX1150" s="452"/>
      <c r="AY1150" s="452"/>
      <c r="AZ1150" s="452"/>
      <c r="BA1150" s="452"/>
      <c r="BB1150" s="452"/>
      <c r="BC1150" s="452"/>
      <c r="BD1150" s="452"/>
      <c r="BE1150" s="452"/>
      <c r="BF1150" s="452"/>
      <c r="BG1150" s="452"/>
      <c r="BH1150" s="452"/>
      <c r="BI1150" s="452"/>
    </row>
    <row r="1151" spans="1:61" s="43" customFormat="1" ht="39" customHeight="1">
      <c r="A1151" s="172"/>
      <c r="B1151" s="424" t="s">
        <v>1628</v>
      </c>
      <c r="C1151" s="632" t="s">
        <v>1627</v>
      </c>
      <c r="D1151" s="633"/>
      <c r="E1151" s="633"/>
      <c r="F1151" s="633"/>
      <c r="G1151" s="633"/>
      <c r="H1151" s="633"/>
      <c r="I1151" s="633"/>
      <c r="J1151" s="633"/>
      <c r="K1151" s="633"/>
      <c r="L1151" s="633"/>
      <c r="M1151" s="633"/>
      <c r="N1151" s="633"/>
      <c r="O1151" s="633"/>
      <c r="P1151" s="633"/>
      <c r="Q1151" s="633"/>
      <c r="R1151" s="633"/>
      <c r="S1151" s="633"/>
      <c r="T1151" s="633"/>
      <c r="U1151" s="633"/>
      <c r="V1151" s="633"/>
      <c r="W1151" s="633"/>
      <c r="X1151" s="633"/>
      <c r="Y1151" s="633"/>
      <c r="Z1151" s="633"/>
      <c r="AA1151" s="633"/>
      <c r="AB1151" s="633"/>
      <c r="AC1151" s="633"/>
      <c r="AD1151" s="633"/>
      <c r="AE1151" s="633"/>
      <c r="AF1151" s="634"/>
      <c r="AG1151" s="604"/>
      <c r="AH1151" s="605"/>
      <c r="AI1151" s="606"/>
      <c r="AJ1151" s="172"/>
      <c r="AK1151" s="172"/>
      <c r="AL1151" s="452"/>
      <c r="AM1151" s="452"/>
      <c r="AN1151" s="452"/>
      <c r="AO1151" s="452"/>
      <c r="AP1151" s="452"/>
      <c r="AQ1151" s="452"/>
      <c r="AR1151" s="452"/>
      <c r="AS1151" s="452"/>
      <c r="AT1151" s="452"/>
      <c r="AU1151" s="452"/>
      <c r="AV1151" s="452"/>
      <c r="AW1151" s="452"/>
      <c r="AX1151" s="452"/>
      <c r="AY1151" s="452"/>
      <c r="AZ1151" s="452"/>
      <c r="BA1151" s="452"/>
      <c r="BB1151" s="452"/>
      <c r="BC1151" s="452"/>
      <c r="BD1151" s="452"/>
      <c r="BE1151" s="452"/>
      <c r="BF1151" s="452"/>
      <c r="BG1151" s="452"/>
      <c r="BH1151" s="452"/>
      <c r="BI1151" s="452"/>
    </row>
    <row r="1152" spans="1:61" s="43" customFormat="1" ht="63" customHeight="1">
      <c r="A1152" s="172"/>
      <c r="B1152" s="424" t="s">
        <v>27</v>
      </c>
      <c r="C1152" s="607" t="s">
        <v>869</v>
      </c>
      <c r="D1152" s="608"/>
      <c r="E1152" s="608"/>
      <c r="F1152" s="608"/>
      <c r="G1152" s="608"/>
      <c r="H1152" s="608"/>
      <c r="I1152" s="608"/>
      <c r="J1152" s="608"/>
      <c r="K1152" s="608"/>
      <c r="L1152" s="608"/>
      <c r="M1152" s="608"/>
      <c r="N1152" s="608"/>
      <c r="O1152" s="608"/>
      <c r="P1152" s="608"/>
      <c r="Q1152" s="608"/>
      <c r="R1152" s="608"/>
      <c r="S1152" s="608"/>
      <c r="T1152" s="608"/>
      <c r="U1152" s="608"/>
      <c r="V1152" s="608"/>
      <c r="W1152" s="608"/>
      <c r="X1152" s="608"/>
      <c r="Y1152" s="608"/>
      <c r="Z1152" s="608"/>
      <c r="AA1152" s="608"/>
      <c r="AB1152" s="608"/>
      <c r="AC1152" s="608"/>
      <c r="AD1152" s="608"/>
      <c r="AE1152" s="608"/>
      <c r="AF1152" s="609"/>
      <c r="AG1152" s="604"/>
      <c r="AH1152" s="605"/>
      <c r="AI1152" s="606"/>
      <c r="AJ1152" s="172"/>
      <c r="AK1152" s="172"/>
      <c r="AL1152" s="452"/>
      <c r="AM1152" s="452"/>
      <c r="AN1152" s="452"/>
      <c r="AO1152" s="452"/>
      <c r="AP1152" s="452"/>
      <c r="AQ1152" s="452"/>
      <c r="AR1152" s="452"/>
      <c r="AS1152" s="452"/>
      <c r="AT1152" s="452"/>
      <c r="AU1152" s="452"/>
      <c r="AV1152" s="452"/>
      <c r="AW1152" s="452"/>
      <c r="AX1152" s="452"/>
      <c r="AY1152" s="452"/>
      <c r="AZ1152" s="452"/>
      <c r="BA1152" s="452"/>
      <c r="BB1152" s="452"/>
      <c r="BC1152" s="452"/>
      <c r="BD1152" s="452"/>
      <c r="BE1152" s="452"/>
      <c r="BF1152" s="452"/>
      <c r="BG1152" s="452"/>
      <c r="BH1152" s="452"/>
      <c r="BI1152" s="452"/>
    </row>
    <row r="1153" spans="1:61" s="43" customFormat="1" ht="53.25" customHeight="1">
      <c r="A1153" s="172"/>
      <c r="B1153" s="424" t="s">
        <v>33</v>
      </c>
      <c r="C1153" s="607" t="s">
        <v>1422</v>
      </c>
      <c r="D1153" s="608"/>
      <c r="E1153" s="608"/>
      <c r="F1153" s="608"/>
      <c r="G1153" s="608"/>
      <c r="H1153" s="608"/>
      <c r="I1153" s="608"/>
      <c r="J1153" s="608"/>
      <c r="K1153" s="608"/>
      <c r="L1153" s="608"/>
      <c r="M1153" s="608"/>
      <c r="N1153" s="608"/>
      <c r="O1153" s="608"/>
      <c r="P1153" s="608"/>
      <c r="Q1153" s="608"/>
      <c r="R1153" s="608"/>
      <c r="S1153" s="608"/>
      <c r="T1153" s="608"/>
      <c r="U1153" s="608"/>
      <c r="V1153" s="608"/>
      <c r="W1153" s="608"/>
      <c r="X1153" s="608"/>
      <c r="Y1153" s="608"/>
      <c r="Z1153" s="608"/>
      <c r="AA1153" s="608"/>
      <c r="AB1153" s="608"/>
      <c r="AC1153" s="608"/>
      <c r="AD1153" s="608"/>
      <c r="AE1153" s="608"/>
      <c r="AF1153" s="609"/>
      <c r="AG1153" s="604"/>
      <c r="AH1153" s="605"/>
      <c r="AI1153" s="606"/>
      <c r="AJ1153" s="172"/>
      <c r="AK1153" s="172"/>
      <c r="AL1153" s="452"/>
      <c r="AM1153" s="452"/>
      <c r="AN1153" s="452"/>
      <c r="AO1153" s="452"/>
      <c r="AP1153" s="452"/>
      <c r="AQ1153" s="452"/>
      <c r="AR1153" s="452"/>
      <c r="AS1153" s="452"/>
      <c r="AT1153" s="452"/>
      <c r="AU1153" s="452"/>
      <c r="AV1153" s="452"/>
      <c r="AW1153" s="452"/>
      <c r="AX1153" s="452"/>
      <c r="AY1153" s="452"/>
      <c r="AZ1153" s="452"/>
      <c r="BA1153" s="452"/>
      <c r="BB1153" s="452"/>
      <c r="BC1153" s="452"/>
      <c r="BD1153" s="452"/>
      <c r="BE1153" s="452"/>
      <c r="BF1153" s="452"/>
      <c r="BG1153" s="452"/>
      <c r="BH1153" s="452"/>
      <c r="BI1153" s="452"/>
    </row>
    <row r="1154" spans="1:61" s="43" customFormat="1" ht="58.5" customHeight="1">
      <c r="A1154" s="172"/>
      <c r="B1154" s="424" t="s">
        <v>41</v>
      </c>
      <c r="C1154" s="607" t="s">
        <v>870</v>
      </c>
      <c r="D1154" s="608"/>
      <c r="E1154" s="608"/>
      <c r="F1154" s="608"/>
      <c r="G1154" s="608"/>
      <c r="H1154" s="608"/>
      <c r="I1154" s="608"/>
      <c r="J1154" s="608"/>
      <c r="K1154" s="608"/>
      <c r="L1154" s="608"/>
      <c r="M1154" s="608"/>
      <c r="N1154" s="608"/>
      <c r="O1154" s="608"/>
      <c r="P1154" s="608"/>
      <c r="Q1154" s="608"/>
      <c r="R1154" s="608"/>
      <c r="S1154" s="608"/>
      <c r="T1154" s="608"/>
      <c r="U1154" s="608"/>
      <c r="V1154" s="608"/>
      <c r="W1154" s="608"/>
      <c r="X1154" s="608"/>
      <c r="Y1154" s="608"/>
      <c r="Z1154" s="608"/>
      <c r="AA1154" s="608"/>
      <c r="AB1154" s="608"/>
      <c r="AC1154" s="608"/>
      <c r="AD1154" s="608"/>
      <c r="AE1154" s="608"/>
      <c r="AF1154" s="609"/>
      <c r="AG1154" s="604"/>
      <c r="AH1154" s="605"/>
      <c r="AI1154" s="606"/>
      <c r="AJ1154" s="172"/>
      <c r="AK1154" s="172"/>
      <c r="AL1154" s="452"/>
      <c r="AM1154" s="452"/>
      <c r="AN1154" s="452"/>
      <c r="AO1154" s="452"/>
      <c r="AP1154" s="452"/>
      <c r="AQ1154" s="452"/>
      <c r="AR1154" s="452"/>
      <c r="AS1154" s="452"/>
      <c r="AT1154" s="452"/>
      <c r="AU1154" s="452"/>
      <c r="AV1154" s="452"/>
      <c r="AW1154" s="452"/>
      <c r="AX1154" s="452"/>
      <c r="AY1154" s="452"/>
      <c r="AZ1154" s="452"/>
      <c r="BA1154" s="452"/>
      <c r="BB1154" s="452"/>
      <c r="BC1154" s="452"/>
      <c r="BD1154" s="452"/>
      <c r="BE1154" s="452"/>
      <c r="BF1154" s="452"/>
      <c r="BG1154" s="452"/>
      <c r="BH1154" s="452"/>
      <c r="BI1154" s="452"/>
    </row>
    <row r="1155" spans="1:61" s="43" customFormat="1" ht="12">
      <c r="A1155" s="172"/>
      <c r="B1155" s="77"/>
      <c r="C1155" s="186"/>
      <c r="D1155" s="186"/>
      <c r="E1155" s="186"/>
      <c r="F1155" s="186"/>
      <c r="G1155" s="186"/>
      <c r="H1155" s="186"/>
      <c r="I1155" s="186"/>
      <c r="J1155" s="186"/>
      <c r="K1155" s="186"/>
      <c r="L1155" s="186"/>
      <c r="M1155" s="186"/>
      <c r="N1155" s="186"/>
      <c r="O1155" s="186"/>
      <c r="P1155" s="186"/>
      <c r="Q1155" s="186"/>
      <c r="R1155" s="186"/>
      <c r="S1155" s="186"/>
      <c r="T1155" s="186"/>
      <c r="U1155" s="186"/>
      <c r="V1155" s="186"/>
      <c r="W1155" s="186"/>
      <c r="X1155" s="186"/>
      <c r="Y1155" s="186"/>
      <c r="Z1155" s="186"/>
      <c r="AA1155" s="186"/>
      <c r="AB1155" s="186"/>
      <c r="AC1155" s="186"/>
      <c r="AD1155" s="186"/>
      <c r="AE1155" s="186"/>
      <c r="AF1155" s="186"/>
      <c r="AG1155" s="164"/>
      <c r="AH1155" s="164"/>
      <c r="AI1155" s="164"/>
      <c r="AJ1155" s="172"/>
      <c r="AK1155" s="172"/>
      <c r="AL1155" s="452"/>
      <c r="AM1155" s="452"/>
      <c r="AN1155" s="452"/>
      <c r="AO1155" s="452"/>
      <c r="AP1155" s="452"/>
      <c r="AQ1155" s="452"/>
      <c r="AR1155" s="452"/>
      <c r="AS1155" s="452"/>
      <c r="AT1155" s="452"/>
      <c r="AU1155" s="452"/>
      <c r="AV1155" s="452"/>
      <c r="AW1155" s="452"/>
      <c r="AX1155" s="452"/>
      <c r="AY1155" s="452"/>
      <c r="AZ1155" s="452"/>
      <c r="BA1155" s="452"/>
      <c r="BB1155" s="452"/>
      <c r="BC1155" s="452"/>
      <c r="BD1155" s="452"/>
      <c r="BE1155" s="452"/>
      <c r="BF1155" s="452"/>
      <c r="BG1155" s="452"/>
      <c r="BH1155" s="452"/>
      <c r="BI1155" s="452"/>
    </row>
    <row r="1156" spans="1:61" s="43" customFormat="1" ht="12">
      <c r="A1156" s="172"/>
      <c r="B1156" s="759" t="s">
        <v>1620</v>
      </c>
      <c r="C1156" s="759"/>
      <c r="D1156" s="759"/>
      <c r="E1156" s="759"/>
      <c r="F1156" s="759"/>
      <c r="G1156" s="759"/>
      <c r="H1156" s="759"/>
      <c r="I1156" s="759"/>
      <c r="J1156" s="759"/>
      <c r="K1156" s="759"/>
      <c r="L1156" s="759"/>
      <c r="M1156" s="759"/>
      <c r="N1156" s="759"/>
      <c r="O1156" s="759"/>
      <c r="P1156" s="759"/>
      <c r="Q1156" s="759"/>
      <c r="R1156" s="759"/>
      <c r="S1156" s="759"/>
      <c r="T1156" s="759"/>
      <c r="U1156" s="186"/>
      <c r="V1156" s="186"/>
      <c r="W1156" s="421" t="s">
        <v>604</v>
      </c>
      <c r="X1156" s="186"/>
      <c r="Y1156" s="186"/>
      <c r="Z1156" s="186"/>
      <c r="AA1156" s="186"/>
      <c r="AB1156" s="186"/>
      <c r="AC1156" s="186"/>
      <c r="AD1156" s="186"/>
      <c r="AE1156" s="186"/>
      <c r="AF1156" s="186"/>
      <c r="AG1156" s="164"/>
      <c r="AH1156" s="164"/>
      <c r="AI1156" s="164"/>
      <c r="AJ1156" s="172"/>
      <c r="AK1156" s="172"/>
      <c r="AL1156" s="452"/>
      <c r="AM1156" s="452"/>
      <c r="AN1156" s="452"/>
      <c r="AO1156" s="452"/>
      <c r="AP1156" s="452"/>
      <c r="AQ1156" s="452"/>
      <c r="AR1156" s="452"/>
      <c r="AS1156" s="452"/>
      <c r="AT1156" s="452"/>
      <c r="AU1156" s="452"/>
      <c r="AV1156" s="452"/>
      <c r="AW1156" s="452"/>
      <c r="AX1156" s="452"/>
      <c r="AY1156" s="452"/>
      <c r="AZ1156" s="452"/>
      <c r="BA1156" s="452"/>
      <c r="BB1156" s="452"/>
      <c r="BC1156" s="452"/>
      <c r="BD1156" s="452"/>
      <c r="BE1156" s="452"/>
      <c r="BF1156" s="452"/>
      <c r="BG1156" s="452"/>
      <c r="BH1156" s="452"/>
      <c r="BI1156" s="452"/>
    </row>
    <row r="1157" spans="1:61" s="43" customFormat="1" ht="30" customHeight="1">
      <c r="A1157" s="172"/>
      <c r="B1157" s="451" t="s">
        <v>79</v>
      </c>
      <c r="C1157" s="607" t="s">
        <v>677</v>
      </c>
      <c r="D1157" s="608"/>
      <c r="E1157" s="608"/>
      <c r="F1157" s="608"/>
      <c r="G1157" s="608"/>
      <c r="H1157" s="608"/>
      <c r="I1157" s="608"/>
      <c r="J1157" s="608"/>
      <c r="K1157" s="608"/>
      <c r="L1157" s="608"/>
      <c r="M1157" s="608"/>
      <c r="N1157" s="608"/>
      <c r="O1157" s="608"/>
      <c r="P1157" s="608"/>
      <c r="Q1157" s="608"/>
      <c r="R1157" s="608"/>
      <c r="S1157" s="608"/>
      <c r="T1157" s="608"/>
      <c r="U1157" s="608"/>
      <c r="V1157" s="608"/>
      <c r="W1157" s="608"/>
      <c r="X1157" s="608"/>
      <c r="Y1157" s="608"/>
      <c r="Z1157" s="608"/>
      <c r="AA1157" s="608"/>
      <c r="AB1157" s="608"/>
      <c r="AC1157" s="608"/>
      <c r="AD1157" s="608"/>
      <c r="AE1157" s="608"/>
      <c r="AF1157" s="609"/>
      <c r="AG1157" s="604"/>
      <c r="AH1157" s="605"/>
      <c r="AI1157" s="606"/>
      <c r="AJ1157" s="172"/>
      <c r="AK1157" s="172"/>
      <c r="AL1157" s="452"/>
      <c r="AM1157" s="452"/>
      <c r="AN1157" s="452"/>
      <c r="AO1157" s="452"/>
      <c r="AP1157" s="452"/>
      <c r="AQ1157" s="452"/>
      <c r="AR1157" s="452"/>
      <c r="AS1157" s="452"/>
      <c r="AT1157" s="452"/>
      <c r="AU1157" s="452"/>
      <c r="AV1157" s="452"/>
      <c r="AW1157" s="452"/>
      <c r="AX1157" s="452"/>
      <c r="AY1157" s="452"/>
      <c r="AZ1157" s="452"/>
      <c r="BA1157" s="452"/>
      <c r="BB1157" s="452"/>
      <c r="BC1157" s="452"/>
      <c r="BD1157" s="452"/>
      <c r="BE1157" s="452"/>
      <c r="BF1157" s="452"/>
      <c r="BG1157" s="452"/>
      <c r="BH1157" s="452"/>
      <c r="BI1157" s="452"/>
    </row>
    <row r="1158" spans="1:61" s="43" customFormat="1" ht="54" customHeight="1">
      <c r="A1158" s="172"/>
      <c r="B1158" s="424" t="s">
        <v>71</v>
      </c>
      <c r="C1158" s="607" t="s">
        <v>1422</v>
      </c>
      <c r="D1158" s="608"/>
      <c r="E1158" s="608"/>
      <c r="F1158" s="608"/>
      <c r="G1158" s="608"/>
      <c r="H1158" s="608"/>
      <c r="I1158" s="608"/>
      <c r="J1158" s="608"/>
      <c r="K1158" s="608"/>
      <c r="L1158" s="608"/>
      <c r="M1158" s="608"/>
      <c r="N1158" s="608"/>
      <c r="O1158" s="608"/>
      <c r="P1158" s="608"/>
      <c r="Q1158" s="608"/>
      <c r="R1158" s="608"/>
      <c r="S1158" s="608"/>
      <c r="T1158" s="608"/>
      <c r="U1158" s="608"/>
      <c r="V1158" s="608"/>
      <c r="W1158" s="608"/>
      <c r="X1158" s="608"/>
      <c r="Y1158" s="608"/>
      <c r="Z1158" s="608"/>
      <c r="AA1158" s="608"/>
      <c r="AB1158" s="608"/>
      <c r="AC1158" s="608"/>
      <c r="AD1158" s="608"/>
      <c r="AE1158" s="608"/>
      <c r="AF1158" s="609"/>
      <c r="AG1158" s="604"/>
      <c r="AH1158" s="605"/>
      <c r="AI1158" s="606"/>
      <c r="AJ1158" s="172"/>
      <c r="AK1158" s="172"/>
      <c r="AL1158" s="452"/>
      <c r="AM1158" s="452"/>
      <c r="AN1158" s="452"/>
      <c r="AO1158" s="452"/>
      <c r="AP1158" s="452"/>
      <c r="AQ1158" s="452"/>
      <c r="AR1158" s="452"/>
      <c r="AS1158" s="452"/>
      <c r="AT1158" s="452"/>
      <c r="AU1158" s="452"/>
      <c r="AV1158" s="452"/>
      <c r="AW1158" s="452"/>
      <c r="AX1158" s="452"/>
      <c r="AY1158" s="452"/>
      <c r="AZ1158" s="452"/>
      <c r="BA1158" s="452"/>
      <c r="BB1158" s="452"/>
      <c r="BC1158" s="452"/>
      <c r="BD1158" s="452"/>
      <c r="BE1158" s="452"/>
      <c r="BF1158" s="452"/>
      <c r="BG1158" s="452"/>
      <c r="BH1158" s="452"/>
      <c r="BI1158" s="452"/>
    </row>
    <row r="1159" spans="1:61" s="43" customFormat="1" ht="64.5" customHeight="1">
      <c r="A1159" s="172"/>
      <c r="B1159" s="424" t="s">
        <v>1420</v>
      </c>
      <c r="C1159" s="607" t="s">
        <v>1419</v>
      </c>
      <c r="D1159" s="608"/>
      <c r="E1159" s="608"/>
      <c r="F1159" s="608"/>
      <c r="G1159" s="608"/>
      <c r="H1159" s="608"/>
      <c r="I1159" s="608"/>
      <c r="J1159" s="608"/>
      <c r="K1159" s="608"/>
      <c r="L1159" s="608"/>
      <c r="M1159" s="608"/>
      <c r="N1159" s="608"/>
      <c r="O1159" s="608"/>
      <c r="P1159" s="608"/>
      <c r="Q1159" s="608"/>
      <c r="R1159" s="608"/>
      <c r="S1159" s="608"/>
      <c r="T1159" s="608"/>
      <c r="U1159" s="608"/>
      <c r="V1159" s="608"/>
      <c r="W1159" s="608"/>
      <c r="X1159" s="608"/>
      <c r="Y1159" s="608"/>
      <c r="Z1159" s="608"/>
      <c r="AA1159" s="608"/>
      <c r="AB1159" s="608"/>
      <c r="AC1159" s="608"/>
      <c r="AD1159" s="608"/>
      <c r="AE1159" s="608"/>
      <c r="AF1159" s="609"/>
      <c r="AG1159" s="604"/>
      <c r="AH1159" s="605"/>
      <c r="AI1159" s="606"/>
      <c r="AJ1159" s="172"/>
      <c r="AK1159" s="172"/>
      <c r="AL1159" s="452"/>
      <c r="AM1159" s="452"/>
      <c r="AN1159" s="452"/>
      <c r="AO1159" s="452"/>
      <c r="AP1159" s="452"/>
      <c r="AQ1159" s="452"/>
      <c r="AR1159" s="452"/>
      <c r="AS1159" s="452"/>
      <c r="AT1159" s="452"/>
      <c r="AU1159" s="452"/>
      <c r="AV1159" s="452"/>
      <c r="AW1159" s="452"/>
      <c r="AX1159" s="452"/>
      <c r="AY1159" s="452"/>
      <c r="AZ1159" s="452"/>
      <c r="BA1159" s="452"/>
      <c r="BB1159" s="452"/>
      <c r="BC1159" s="452"/>
      <c r="BD1159" s="452"/>
      <c r="BE1159" s="452"/>
      <c r="BF1159" s="452"/>
      <c r="BG1159" s="452"/>
      <c r="BH1159" s="452"/>
      <c r="BI1159" s="452"/>
    </row>
    <row r="1160" spans="1:61" s="43" customFormat="1" ht="56.25" customHeight="1">
      <c r="A1160" s="172"/>
      <c r="B1160" s="424" t="s">
        <v>1421</v>
      </c>
      <c r="C1160" s="607" t="s">
        <v>1564</v>
      </c>
      <c r="D1160" s="608"/>
      <c r="E1160" s="608"/>
      <c r="F1160" s="608"/>
      <c r="G1160" s="608"/>
      <c r="H1160" s="608"/>
      <c r="I1160" s="608"/>
      <c r="J1160" s="608"/>
      <c r="K1160" s="608"/>
      <c r="L1160" s="608"/>
      <c r="M1160" s="608"/>
      <c r="N1160" s="608"/>
      <c r="O1160" s="608"/>
      <c r="P1160" s="608"/>
      <c r="Q1160" s="608"/>
      <c r="R1160" s="608"/>
      <c r="S1160" s="608"/>
      <c r="T1160" s="608"/>
      <c r="U1160" s="608"/>
      <c r="V1160" s="608"/>
      <c r="W1160" s="608"/>
      <c r="X1160" s="608"/>
      <c r="Y1160" s="608"/>
      <c r="Z1160" s="608"/>
      <c r="AA1160" s="608"/>
      <c r="AB1160" s="608"/>
      <c r="AC1160" s="608"/>
      <c r="AD1160" s="608"/>
      <c r="AE1160" s="608"/>
      <c r="AF1160" s="609"/>
      <c r="AG1160" s="604"/>
      <c r="AH1160" s="605"/>
      <c r="AI1160" s="606"/>
      <c r="AJ1160" s="172"/>
      <c r="AK1160" s="172"/>
      <c r="AL1160" s="452"/>
      <c r="AM1160" s="452"/>
      <c r="AN1160" s="452"/>
      <c r="AO1160" s="452"/>
      <c r="AP1160" s="452"/>
      <c r="AQ1160" s="452"/>
      <c r="AR1160" s="452"/>
      <c r="AS1160" s="452"/>
      <c r="AT1160" s="452"/>
      <c r="AU1160" s="452"/>
      <c r="AV1160" s="452"/>
      <c r="AW1160" s="452"/>
      <c r="AX1160" s="452"/>
      <c r="AY1160" s="452"/>
      <c r="AZ1160" s="452"/>
      <c r="BA1160" s="452"/>
      <c r="BB1160" s="452"/>
      <c r="BC1160" s="452"/>
      <c r="BD1160" s="452"/>
      <c r="BE1160" s="452"/>
      <c r="BF1160" s="452"/>
      <c r="BG1160" s="452"/>
      <c r="BH1160" s="452"/>
      <c r="BI1160" s="452"/>
    </row>
    <row r="1161" spans="1:61" s="43" customFormat="1" ht="12">
      <c r="A1161" s="172"/>
      <c r="B1161" s="77"/>
      <c r="C1161" s="186"/>
      <c r="D1161" s="186"/>
      <c r="E1161" s="186"/>
      <c r="F1161" s="186"/>
      <c r="G1161" s="186"/>
      <c r="H1161" s="186"/>
      <c r="I1161" s="186"/>
      <c r="J1161" s="186"/>
      <c r="K1161" s="186"/>
      <c r="L1161" s="186"/>
      <c r="M1161" s="186"/>
      <c r="N1161" s="186"/>
      <c r="O1161" s="186"/>
      <c r="P1161" s="186"/>
      <c r="Q1161" s="186"/>
      <c r="R1161" s="186"/>
      <c r="S1161" s="186"/>
      <c r="T1161" s="186"/>
      <c r="U1161" s="186"/>
      <c r="V1161" s="186"/>
      <c r="W1161" s="186"/>
      <c r="X1161" s="186"/>
      <c r="Y1161" s="186"/>
      <c r="Z1161" s="186"/>
      <c r="AA1161" s="186"/>
      <c r="AB1161" s="186"/>
      <c r="AC1161" s="186"/>
      <c r="AD1161" s="186"/>
      <c r="AE1161" s="186"/>
      <c r="AF1161" s="186"/>
      <c r="AG1161" s="164"/>
      <c r="AH1161" s="164"/>
      <c r="AI1161" s="164"/>
      <c r="AJ1161" s="172"/>
      <c r="AK1161" s="172"/>
      <c r="AL1161" s="452"/>
      <c r="AM1161" s="452"/>
      <c r="AN1161" s="452"/>
      <c r="AO1161" s="452"/>
      <c r="AP1161" s="452"/>
      <c r="AQ1161" s="452"/>
      <c r="AR1161" s="452"/>
      <c r="AS1161" s="452"/>
      <c r="AT1161" s="452"/>
      <c r="AU1161" s="452"/>
      <c r="AV1161" s="452"/>
      <c r="AW1161" s="452"/>
      <c r="AX1161" s="452"/>
      <c r="AY1161" s="452"/>
      <c r="AZ1161" s="452"/>
      <c r="BA1161" s="452"/>
      <c r="BB1161" s="452"/>
      <c r="BC1161" s="452"/>
      <c r="BD1161" s="452"/>
      <c r="BE1161" s="452"/>
      <c r="BF1161" s="452"/>
      <c r="BG1161" s="452"/>
      <c r="BH1161" s="452"/>
      <c r="BI1161" s="452"/>
    </row>
    <row r="1162" spans="1:61" s="43" customFormat="1" ht="17.25" customHeight="1">
      <c r="A1162" s="172"/>
      <c r="B1162" s="448" t="s">
        <v>1621</v>
      </c>
      <c r="C1162" s="448"/>
      <c r="D1162" s="448"/>
      <c r="E1162" s="448"/>
      <c r="F1162" s="448"/>
      <c r="G1162" s="448"/>
      <c r="H1162" s="448"/>
      <c r="I1162" s="448"/>
      <c r="J1162" s="448"/>
      <c r="K1162" s="448"/>
      <c r="L1162" s="448"/>
      <c r="M1162" s="448"/>
      <c r="N1162" s="448"/>
      <c r="O1162" s="448"/>
      <c r="P1162" s="448"/>
      <c r="Q1162" s="448"/>
      <c r="R1162" s="448"/>
      <c r="S1162" s="186"/>
      <c r="T1162" s="186"/>
      <c r="U1162" s="186"/>
      <c r="V1162" s="186"/>
      <c r="W1162" s="186"/>
      <c r="X1162" s="186"/>
      <c r="Y1162" s="186"/>
      <c r="Z1162" s="186"/>
      <c r="AA1162" s="186"/>
      <c r="AB1162" s="186"/>
      <c r="AC1162" s="186"/>
      <c r="AD1162" s="186"/>
      <c r="AE1162" s="186"/>
      <c r="AF1162" s="186"/>
      <c r="AG1162" s="164"/>
      <c r="AH1162" s="164"/>
      <c r="AI1162" s="164"/>
      <c r="AJ1162" s="172"/>
      <c r="AK1162" s="172"/>
      <c r="AL1162" s="452"/>
      <c r="AM1162" s="452"/>
      <c r="AN1162" s="452"/>
      <c r="AO1162" s="452"/>
      <c r="AP1162" s="452"/>
      <c r="AQ1162" s="452"/>
      <c r="AR1162" s="452"/>
      <c r="AS1162" s="452"/>
      <c r="AT1162" s="452"/>
      <c r="AU1162" s="452"/>
      <c r="AV1162" s="452"/>
      <c r="AW1162" s="452"/>
      <c r="AX1162" s="452"/>
      <c r="AY1162" s="452"/>
      <c r="AZ1162" s="452"/>
      <c r="BA1162" s="452"/>
      <c r="BB1162" s="452"/>
      <c r="BC1162" s="452"/>
      <c r="BD1162" s="452"/>
      <c r="BE1162" s="452"/>
      <c r="BF1162" s="452"/>
      <c r="BG1162" s="452"/>
      <c r="BH1162" s="452"/>
      <c r="BI1162" s="452"/>
    </row>
    <row r="1163" spans="1:61" s="43" customFormat="1" ht="30" customHeight="1">
      <c r="A1163" s="172"/>
      <c r="B1163" s="424" t="s">
        <v>79</v>
      </c>
      <c r="C1163" s="607" t="s">
        <v>1495</v>
      </c>
      <c r="D1163" s="608"/>
      <c r="E1163" s="608"/>
      <c r="F1163" s="608"/>
      <c r="G1163" s="608"/>
      <c r="H1163" s="608"/>
      <c r="I1163" s="608"/>
      <c r="J1163" s="608"/>
      <c r="K1163" s="608"/>
      <c r="L1163" s="608"/>
      <c r="M1163" s="608"/>
      <c r="N1163" s="608"/>
      <c r="O1163" s="608"/>
      <c r="P1163" s="608"/>
      <c r="Q1163" s="608"/>
      <c r="R1163" s="608"/>
      <c r="S1163" s="608"/>
      <c r="T1163" s="608"/>
      <c r="U1163" s="608"/>
      <c r="V1163" s="608"/>
      <c r="W1163" s="608"/>
      <c r="X1163" s="608"/>
      <c r="Y1163" s="608"/>
      <c r="Z1163" s="608"/>
      <c r="AA1163" s="608"/>
      <c r="AB1163" s="608"/>
      <c r="AC1163" s="608"/>
      <c r="AD1163" s="608"/>
      <c r="AE1163" s="608"/>
      <c r="AF1163" s="609"/>
      <c r="AG1163" s="604"/>
      <c r="AH1163" s="605"/>
      <c r="AI1163" s="606"/>
      <c r="AJ1163" s="172"/>
      <c r="AK1163" s="172"/>
      <c r="AL1163" s="452"/>
      <c r="AM1163" s="452"/>
      <c r="AN1163" s="452"/>
      <c r="AO1163" s="452"/>
      <c r="AP1163" s="452"/>
      <c r="AQ1163" s="452"/>
      <c r="AR1163" s="452"/>
      <c r="AS1163" s="452"/>
      <c r="AT1163" s="452"/>
      <c r="AU1163" s="452"/>
      <c r="AV1163" s="452"/>
      <c r="AW1163" s="452"/>
      <c r="AX1163" s="452"/>
      <c r="AY1163" s="452"/>
      <c r="AZ1163" s="452"/>
      <c r="BA1163" s="452"/>
      <c r="BB1163" s="452"/>
      <c r="BC1163" s="452"/>
      <c r="BD1163" s="452"/>
      <c r="BE1163" s="452"/>
      <c r="BF1163" s="452"/>
      <c r="BG1163" s="452"/>
      <c r="BH1163" s="452"/>
      <c r="BI1163" s="452"/>
    </row>
    <row r="1164" spans="1:61" s="43" customFormat="1" ht="45" customHeight="1">
      <c r="A1164" s="172"/>
      <c r="B1164" s="424" t="s">
        <v>679</v>
      </c>
      <c r="C1164" s="607" t="s">
        <v>1665</v>
      </c>
      <c r="D1164" s="608"/>
      <c r="E1164" s="608"/>
      <c r="F1164" s="608"/>
      <c r="G1164" s="608"/>
      <c r="H1164" s="608"/>
      <c r="I1164" s="608"/>
      <c r="J1164" s="608"/>
      <c r="K1164" s="608"/>
      <c r="L1164" s="608"/>
      <c r="M1164" s="608"/>
      <c r="N1164" s="608"/>
      <c r="O1164" s="608"/>
      <c r="P1164" s="608"/>
      <c r="Q1164" s="608"/>
      <c r="R1164" s="608"/>
      <c r="S1164" s="608"/>
      <c r="T1164" s="608"/>
      <c r="U1164" s="608"/>
      <c r="V1164" s="608"/>
      <c r="W1164" s="608"/>
      <c r="X1164" s="608"/>
      <c r="Y1164" s="608"/>
      <c r="Z1164" s="608"/>
      <c r="AA1164" s="608"/>
      <c r="AB1164" s="608"/>
      <c r="AC1164" s="608"/>
      <c r="AD1164" s="608"/>
      <c r="AE1164" s="608"/>
      <c r="AF1164" s="609"/>
      <c r="AG1164" s="604"/>
      <c r="AH1164" s="605"/>
      <c r="AI1164" s="606"/>
      <c r="AJ1164" s="172"/>
      <c r="AK1164" s="172"/>
      <c r="AL1164" s="452"/>
      <c r="AM1164" s="452"/>
      <c r="AN1164" s="452"/>
      <c r="AO1164" s="452"/>
      <c r="AP1164" s="452"/>
      <c r="AQ1164" s="452"/>
      <c r="AR1164" s="452"/>
      <c r="AS1164" s="452"/>
      <c r="AT1164" s="452"/>
      <c r="AU1164" s="452"/>
      <c r="AV1164" s="452"/>
      <c r="AW1164" s="452"/>
      <c r="AX1164" s="452"/>
      <c r="AY1164" s="452"/>
      <c r="AZ1164" s="452"/>
      <c r="BA1164" s="452"/>
      <c r="BB1164" s="452"/>
      <c r="BC1164" s="452"/>
      <c r="BD1164" s="452"/>
      <c r="BE1164" s="452"/>
      <c r="BF1164" s="452"/>
      <c r="BG1164" s="452"/>
      <c r="BH1164" s="452"/>
      <c r="BI1164" s="452"/>
    </row>
    <row r="1165" spans="1:61" s="43" customFormat="1" ht="30" customHeight="1">
      <c r="A1165" s="172"/>
      <c r="B1165" s="424" t="s">
        <v>74</v>
      </c>
      <c r="C1165" s="607" t="s">
        <v>683</v>
      </c>
      <c r="D1165" s="608"/>
      <c r="E1165" s="608"/>
      <c r="F1165" s="608"/>
      <c r="G1165" s="608"/>
      <c r="H1165" s="608"/>
      <c r="I1165" s="608"/>
      <c r="J1165" s="608"/>
      <c r="K1165" s="608"/>
      <c r="L1165" s="608"/>
      <c r="M1165" s="608"/>
      <c r="N1165" s="608"/>
      <c r="O1165" s="608"/>
      <c r="P1165" s="608"/>
      <c r="Q1165" s="608"/>
      <c r="R1165" s="608"/>
      <c r="S1165" s="608"/>
      <c r="T1165" s="608"/>
      <c r="U1165" s="608"/>
      <c r="V1165" s="608"/>
      <c r="W1165" s="608"/>
      <c r="X1165" s="608"/>
      <c r="Y1165" s="608"/>
      <c r="Z1165" s="608"/>
      <c r="AA1165" s="608"/>
      <c r="AB1165" s="608"/>
      <c r="AC1165" s="608"/>
      <c r="AD1165" s="608"/>
      <c r="AE1165" s="608"/>
      <c r="AF1165" s="609"/>
      <c r="AG1165" s="604"/>
      <c r="AH1165" s="605"/>
      <c r="AI1165" s="606"/>
      <c r="AJ1165" s="172"/>
      <c r="AK1165" s="172"/>
      <c r="AL1165" s="452"/>
      <c r="AM1165" s="452"/>
      <c r="AN1165" s="452"/>
      <c r="AO1165" s="452"/>
      <c r="AP1165" s="452"/>
      <c r="AQ1165" s="452"/>
      <c r="AR1165" s="452"/>
      <c r="AS1165" s="452"/>
      <c r="AT1165" s="452"/>
      <c r="AU1165" s="452"/>
      <c r="AV1165" s="452"/>
      <c r="AW1165" s="452"/>
      <c r="AX1165" s="452"/>
      <c r="AY1165" s="452"/>
      <c r="AZ1165" s="452"/>
      <c r="BA1165" s="452"/>
      <c r="BB1165" s="452"/>
      <c r="BC1165" s="452"/>
      <c r="BD1165" s="452"/>
      <c r="BE1165" s="452"/>
      <c r="BF1165" s="452"/>
      <c r="BG1165" s="452"/>
      <c r="BH1165" s="452"/>
      <c r="BI1165" s="452"/>
    </row>
    <row r="1166" spans="1:61" s="43" customFormat="1" ht="16.5" customHeight="1">
      <c r="A1166" s="172"/>
      <c r="B1166" s="77"/>
      <c r="C1166" s="186"/>
      <c r="D1166" s="186"/>
      <c r="E1166" s="186"/>
      <c r="F1166" s="186"/>
      <c r="G1166" s="186"/>
      <c r="H1166" s="186"/>
      <c r="I1166" s="186"/>
      <c r="J1166" s="186"/>
      <c r="K1166" s="186"/>
      <c r="L1166" s="186"/>
      <c r="M1166" s="186"/>
      <c r="N1166" s="186"/>
      <c r="O1166" s="186"/>
      <c r="P1166" s="186"/>
      <c r="Q1166" s="186"/>
      <c r="R1166" s="186"/>
      <c r="S1166" s="186"/>
      <c r="T1166" s="186"/>
      <c r="U1166" s="186"/>
      <c r="V1166" s="186"/>
      <c r="W1166" s="186"/>
      <c r="X1166" s="186"/>
      <c r="Y1166" s="186"/>
      <c r="Z1166" s="186"/>
      <c r="AA1166" s="186"/>
      <c r="AB1166" s="186"/>
      <c r="AC1166" s="186"/>
      <c r="AD1166" s="186"/>
      <c r="AE1166" s="186"/>
      <c r="AF1166" s="186"/>
      <c r="AG1166" s="164"/>
      <c r="AH1166" s="164"/>
      <c r="AI1166" s="164"/>
      <c r="AJ1166" s="172"/>
      <c r="AK1166" s="172"/>
      <c r="AL1166" s="452"/>
      <c r="AM1166" s="452"/>
      <c r="AN1166" s="452"/>
      <c r="AO1166" s="452"/>
      <c r="AP1166" s="452"/>
      <c r="AQ1166" s="452"/>
      <c r="AR1166" s="452"/>
      <c r="AS1166" s="452"/>
      <c r="AT1166" s="452"/>
      <c r="AU1166" s="452"/>
      <c r="AV1166" s="452"/>
      <c r="AW1166" s="452"/>
      <c r="AX1166" s="452"/>
      <c r="AY1166" s="452"/>
      <c r="AZ1166" s="452"/>
      <c r="BA1166" s="452"/>
      <c r="BB1166" s="452"/>
      <c r="BC1166" s="452"/>
      <c r="BD1166" s="452"/>
      <c r="BE1166" s="452"/>
      <c r="BF1166" s="452"/>
      <c r="BG1166" s="452"/>
      <c r="BH1166" s="452"/>
      <c r="BI1166" s="452"/>
    </row>
    <row r="1167" spans="1:61" s="43" customFormat="1" ht="16.5" customHeight="1">
      <c r="A1167" s="172"/>
      <c r="B1167" s="691" t="s">
        <v>1622</v>
      </c>
      <c r="C1167" s="691"/>
      <c r="D1167" s="691"/>
      <c r="E1167" s="691"/>
      <c r="F1167" s="691"/>
      <c r="G1167" s="691"/>
      <c r="H1167" s="691"/>
      <c r="I1167" s="691"/>
      <c r="J1167" s="691"/>
      <c r="K1167" s="691"/>
      <c r="L1167" s="691"/>
      <c r="M1167" s="691"/>
      <c r="N1167" s="691"/>
      <c r="O1167" s="691"/>
      <c r="P1167" s="691"/>
      <c r="Q1167" s="691"/>
      <c r="R1167" s="691"/>
      <c r="S1167" s="691"/>
      <c r="T1167" s="691"/>
      <c r="U1167" s="186"/>
      <c r="V1167" s="186"/>
      <c r="W1167" s="186"/>
      <c r="X1167" s="186"/>
      <c r="Y1167" s="186"/>
      <c r="Z1167" s="186"/>
      <c r="AA1167" s="186"/>
      <c r="AB1167" s="186"/>
      <c r="AC1167" s="186"/>
      <c r="AD1167" s="186"/>
      <c r="AE1167" s="186"/>
      <c r="AF1167" s="186"/>
      <c r="AG1167" s="164"/>
      <c r="AH1167" s="164"/>
      <c r="AI1167" s="164"/>
      <c r="AJ1167" s="172"/>
      <c r="AK1167" s="172"/>
      <c r="AL1167" s="452"/>
      <c r="AM1167" s="452"/>
      <c r="AN1167" s="452"/>
      <c r="AO1167" s="452"/>
      <c r="AP1167" s="452"/>
      <c r="AQ1167" s="452"/>
      <c r="AR1167" s="452"/>
      <c r="AS1167" s="452"/>
      <c r="AT1167" s="452"/>
      <c r="AU1167" s="452"/>
      <c r="AV1167" s="452"/>
      <c r="AW1167" s="452"/>
      <c r="AX1167" s="452"/>
      <c r="AY1167" s="452"/>
      <c r="AZ1167" s="452"/>
      <c r="BA1167" s="452"/>
      <c r="BB1167" s="452"/>
      <c r="BC1167" s="452"/>
      <c r="BD1167" s="452"/>
      <c r="BE1167" s="452"/>
      <c r="BF1167" s="452"/>
      <c r="BG1167" s="452"/>
      <c r="BH1167" s="452"/>
      <c r="BI1167" s="452"/>
    </row>
    <row r="1168" spans="1:61" s="43" customFormat="1" ht="30" customHeight="1">
      <c r="A1168" s="172"/>
      <c r="B1168" s="424" t="s">
        <v>682</v>
      </c>
      <c r="C1168" s="607" t="s">
        <v>680</v>
      </c>
      <c r="D1168" s="608"/>
      <c r="E1168" s="608"/>
      <c r="F1168" s="608"/>
      <c r="G1168" s="608"/>
      <c r="H1168" s="608"/>
      <c r="I1168" s="608"/>
      <c r="J1168" s="608"/>
      <c r="K1168" s="608"/>
      <c r="L1168" s="608"/>
      <c r="M1168" s="608"/>
      <c r="N1168" s="608"/>
      <c r="O1168" s="608"/>
      <c r="P1168" s="608"/>
      <c r="Q1168" s="608"/>
      <c r="R1168" s="608"/>
      <c r="S1168" s="608"/>
      <c r="T1168" s="608"/>
      <c r="U1168" s="608"/>
      <c r="V1168" s="608"/>
      <c r="W1168" s="608"/>
      <c r="X1168" s="608"/>
      <c r="Y1168" s="608"/>
      <c r="Z1168" s="608"/>
      <c r="AA1168" s="608"/>
      <c r="AB1168" s="608"/>
      <c r="AC1168" s="608"/>
      <c r="AD1168" s="608"/>
      <c r="AE1168" s="608"/>
      <c r="AF1168" s="609"/>
      <c r="AG1168" s="604"/>
      <c r="AH1168" s="605"/>
      <c r="AI1168" s="606"/>
      <c r="AJ1168" s="172"/>
      <c r="AK1168" s="172"/>
      <c r="AL1168" s="452"/>
      <c r="AM1168" s="452"/>
      <c r="AN1168" s="452"/>
      <c r="AO1168" s="452"/>
      <c r="AP1168" s="452"/>
      <c r="AQ1168" s="452"/>
      <c r="AR1168" s="452"/>
      <c r="AS1168" s="452"/>
      <c r="AT1168" s="452"/>
      <c r="AU1168" s="452"/>
      <c r="AV1168" s="452"/>
      <c r="AW1168" s="452"/>
      <c r="AX1168" s="452"/>
      <c r="AY1168" s="452"/>
      <c r="AZ1168" s="452"/>
      <c r="BA1168" s="452"/>
      <c r="BB1168" s="452"/>
      <c r="BC1168" s="452"/>
      <c r="BD1168" s="452"/>
      <c r="BE1168" s="452"/>
      <c r="BF1168" s="452"/>
      <c r="BG1168" s="452"/>
      <c r="BH1168" s="452"/>
      <c r="BI1168" s="452"/>
    </row>
    <row r="1169" spans="1:61" s="43" customFormat="1" ht="45.75" customHeight="1">
      <c r="A1169" s="172"/>
      <c r="B1169" s="424" t="s">
        <v>71</v>
      </c>
      <c r="C1169" s="607" t="s">
        <v>1567</v>
      </c>
      <c r="D1169" s="608"/>
      <c r="E1169" s="608"/>
      <c r="F1169" s="608"/>
      <c r="G1169" s="608"/>
      <c r="H1169" s="608"/>
      <c r="I1169" s="608"/>
      <c r="J1169" s="608"/>
      <c r="K1169" s="608"/>
      <c r="L1169" s="608"/>
      <c r="M1169" s="608"/>
      <c r="N1169" s="608"/>
      <c r="O1169" s="608"/>
      <c r="P1169" s="608"/>
      <c r="Q1169" s="608"/>
      <c r="R1169" s="608"/>
      <c r="S1169" s="608"/>
      <c r="T1169" s="608"/>
      <c r="U1169" s="608"/>
      <c r="V1169" s="608"/>
      <c r="W1169" s="608"/>
      <c r="X1169" s="608"/>
      <c r="Y1169" s="608"/>
      <c r="Z1169" s="608"/>
      <c r="AA1169" s="608"/>
      <c r="AB1169" s="608"/>
      <c r="AC1169" s="608"/>
      <c r="AD1169" s="608"/>
      <c r="AE1169" s="608"/>
      <c r="AF1169" s="609"/>
      <c r="AG1169" s="604"/>
      <c r="AH1169" s="605"/>
      <c r="AI1169" s="606"/>
      <c r="AJ1169" s="172"/>
      <c r="AK1169" s="172"/>
      <c r="AL1169" s="452"/>
      <c r="AM1169" s="452"/>
      <c r="AN1169" s="452"/>
      <c r="AO1169" s="452"/>
      <c r="AP1169" s="452"/>
      <c r="AQ1169" s="452"/>
      <c r="AR1169" s="452"/>
      <c r="AS1169" s="452"/>
      <c r="AT1169" s="452"/>
      <c r="AU1169" s="452"/>
      <c r="AV1169" s="452"/>
      <c r="AW1169" s="452"/>
      <c r="AX1169" s="452"/>
      <c r="AY1169" s="452"/>
      <c r="AZ1169" s="452"/>
      <c r="BA1169" s="452"/>
      <c r="BB1169" s="452"/>
      <c r="BC1169" s="452"/>
      <c r="BD1169" s="452"/>
      <c r="BE1169" s="452"/>
      <c r="BF1169" s="452"/>
      <c r="BG1169" s="452"/>
      <c r="BH1169" s="452"/>
      <c r="BI1169" s="452"/>
    </row>
    <row r="1170" spans="1:61" s="43" customFormat="1" ht="37.5" customHeight="1">
      <c r="A1170" s="172"/>
      <c r="B1170" s="424" t="s">
        <v>74</v>
      </c>
      <c r="C1170" s="607" t="s">
        <v>681</v>
      </c>
      <c r="D1170" s="608"/>
      <c r="E1170" s="608"/>
      <c r="F1170" s="608"/>
      <c r="G1170" s="608"/>
      <c r="H1170" s="608"/>
      <c r="I1170" s="608"/>
      <c r="J1170" s="608"/>
      <c r="K1170" s="608"/>
      <c r="L1170" s="608"/>
      <c r="M1170" s="608"/>
      <c r="N1170" s="608"/>
      <c r="O1170" s="608"/>
      <c r="P1170" s="608"/>
      <c r="Q1170" s="608"/>
      <c r="R1170" s="608"/>
      <c r="S1170" s="608"/>
      <c r="T1170" s="608"/>
      <c r="U1170" s="608"/>
      <c r="V1170" s="608"/>
      <c r="W1170" s="608"/>
      <c r="X1170" s="608"/>
      <c r="Y1170" s="608"/>
      <c r="Z1170" s="608"/>
      <c r="AA1170" s="608"/>
      <c r="AB1170" s="608"/>
      <c r="AC1170" s="608"/>
      <c r="AD1170" s="608"/>
      <c r="AE1170" s="608"/>
      <c r="AF1170" s="609"/>
      <c r="AG1170" s="604"/>
      <c r="AH1170" s="605"/>
      <c r="AI1170" s="606"/>
      <c r="AJ1170" s="172"/>
      <c r="AK1170" s="172"/>
      <c r="AL1170" s="452"/>
      <c r="AM1170" s="452"/>
      <c r="AN1170" s="452"/>
      <c r="AO1170" s="452"/>
      <c r="AP1170" s="452"/>
      <c r="AQ1170" s="452"/>
      <c r="AR1170" s="452"/>
      <c r="AS1170" s="452"/>
      <c r="AT1170" s="452"/>
      <c r="AU1170" s="452"/>
      <c r="AV1170" s="452"/>
      <c r="AW1170" s="452"/>
      <c r="AX1170" s="452"/>
      <c r="AY1170" s="452"/>
      <c r="AZ1170" s="452"/>
      <c r="BA1170" s="452"/>
      <c r="BB1170" s="452"/>
      <c r="BC1170" s="452"/>
      <c r="BD1170" s="452"/>
      <c r="BE1170" s="452"/>
      <c r="BF1170" s="452"/>
      <c r="BG1170" s="452"/>
      <c r="BH1170" s="452"/>
      <c r="BI1170" s="452"/>
    </row>
    <row r="1171" spans="1:61" s="43" customFormat="1" ht="27" customHeight="1">
      <c r="A1171" s="172"/>
      <c r="B1171" s="424" t="s">
        <v>74</v>
      </c>
      <c r="C1171" s="607" t="s">
        <v>1568</v>
      </c>
      <c r="D1171" s="608"/>
      <c r="E1171" s="608"/>
      <c r="F1171" s="608"/>
      <c r="G1171" s="608"/>
      <c r="H1171" s="608"/>
      <c r="I1171" s="608"/>
      <c r="J1171" s="608"/>
      <c r="K1171" s="608"/>
      <c r="L1171" s="608"/>
      <c r="M1171" s="608"/>
      <c r="N1171" s="608"/>
      <c r="O1171" s="608"/>
      <c r="P1171" s="608"/>
      <c r="Q1171" s="608"/>
      <c r="R1171" s="608"/>
      <c r="S1171" s="608"/>
      <c r="T1171" s="608"/>
      <c r="U1171" s="608"/>
      <c r="V1171" s="608"/>
      <c r="W1171" s="608"/>
      <c r="X1171" s="608"/>
      <c r="Y1171" s="608"/>
      <c r="Z1171" s="608"/>
      <c r="AA1171" s="608"/>
      <c r="AB1171" s="608"/>
      <c r="AC1171" s="608"/>
      <c r="AD1171" s="608"/>
      <c r="AE1171" s="608"/>
      <c r="AF1171" s="609"/>
      <c r="AG1171" s="604"/>
      <c r="AH1171" s="605"/>
      <c r="AI1171" s="606"/>
      <c r="AJ1171" s="172"/>
      <c r="AK1171" s="172"/>
      <c r="AL1171" s="452"/>
      <c r="AM1171" s="452"/>
      <c r="AN1171" s="452"/>
      <c r="AO1171" s="452"/>
      <c r="AP1171" s="452"/>
      <c r="AQ1171" s="452"/>
      <c r="AR1171" s="452"/>
      <c r="AS1171" s="452"/>
      <c r="AT1171" s="452"/>
      <c r="AU1171" s="452"/>
      <c r="AV1171" s="452"/>
      <c r="AW1171" s="452"/>
      <c r="AX1171" s="452"/>
      <c r="AY1171" s="452"/>
      <c r="AZ1171" s="452"/>
      <c r="BA1171" s="452"/>
      <c r="BB1171" s="452"/>
      <c r="BC1171" s="452"/>
      <c r="BD1171" s="452"/>
      <c r="BE1171" s="452"/>
      <c r="BF1171" s="452"/>
      <c r="BG1171" s="452"/>
      <c r="BH1171" s="452"/>
      <c r="BI1171" s="452"/>
    </row>
    <row r="1172" spans="1:61" s="43" customFormat="1" ht="37.5" customHeight="1">
      <c r="A1172" s="172"/>
      <c r="B1172" s="424" t="s">
        <v>76</v>
      </c>
      <c r="C1172" s="607" t="s">
        <v>871</v>
      </c>
      <c r="D1172" s="608"/>
      <c r="E1172" s="608"/>
      <c r="F1172" s="608"/>
      <c r="G1172" s="608"/>
      <c r="H1172" s="608"/>
      <c r="I1172" s="608"/>
      <c r="J1172" s="608"/>
      <c r="K1172" s="608"/>
      <c r="L1172" s="608"/>
      <c r="M1172" s="608"/>
      <c r="N1172" s="608"/>
      <c r="O1172" s="608"/>
      <c r="P1172" s="608"/>
      <c r="Q1172" s="608"/>
      <c r="R1172" s="608"/>
      <c r="S1172" s="608"/>
      <c r="T1172" s="608"/>
      <c r="U1172" s="608"/>
      <c r="V1172" s="608"/>
      <c r="W1172" s="608"/>
      <c r="X1172" s="608"/>
      <c r="Y1172" s="608"/>
      <c r="Z1172" s="608"/>
      <c r="AA1172" s="608"/>
      <c r="AB1172" s="608"/>
      <c r="AC1172" s="608"/>
      <c r="AD1172" s="608"/>
      <c r="AE1172" s="608"/>
      <c r="AF1172" s="609"/>
      <c r="AG1172" s="604"/>
      <c r="AH1172" s="605"/>
      <c r="AI1172" s="606"/>
      <c r="AJ1172" s="172"/>
      <c r="AK1172" s="172"/>
      <c r="AL1172" s="452"/>
      <c r="AM1172" s="452"/>
      <c r="AN1172" s="452"/>
      <c r="AO1172" s="452"/>
      <c r="AP1172" s="452"/>
      <c r="AQ1172" s="452"/>
      <c r="AR1172" s="452"/>
      <c r="AS1172" s="452"/>
      <c r="AT1172" s="452"/>
      <c r="AU1172" s="452"/>
      <c r="AV1172" s="452"/>
      <c r="AW1172" s="452"/>
      <c r="AX1172" s="452"/>
      <c r="AY1172" s="452"/>
      <c r="AZ1172" s="452"/>
      <c r="BA1172" s="452"/>
      <c r="BB1172" s="452"/>
      <c r="BC1172" s="452"/>
      <c r="BD1172" s="452"/>
      <c r="BE1172" s="452"/>
      <c r="BF1172" s="452"/>
      <c r="BG1172" s="452"/>
      <c r="BH1172" s="452"/>
      <c r="BI1172" s="452"/>
    </row>
    <row r="1173" spans="1:61" s="33" customFormat="1" ht="12">
      <c r="A1173" s="194"/>
      <c r="B1173" s="194"/>
      <c r="C1173" s="195"/>
      <c r="D1173" s="195"/>
      <c r="E1173" s="198"/>
      <c r="F1173" s="194"/>
      <c r="G1173" s="194"/>
      <c r="H1173" s="194"/>
      <c r="I1173" s="198"/>
      <c r="J1173" s="198"/>
      <c r="K1173" s="198"/>
      <c r="L1173" s="198"/>
      <c r="M1173" s="198"/>
      <c r="N1173" s="198"/>
      <c r="O1173" s="198"/>
      <c r="P1173" s="198"/>
      <c r="Q1173" s="198"/>
      <c r="R1173" s="198"/>
      <c r="S1173" s="198"/>
      <c r="T1173" s="198"/>
      <c r="U1173" s="198"/>
      <c r="V1173" s="198"/>
      <c r="W1173" s="198"/>
      <c r="X1173" s="198"/>
      <c r="Y1173" s="198"/>
      <c r="Z1173" s="198"/>
      <c r="AA1173" s="198"/>
      <c r="AB1173" s="198"/>
      <c r="AC1173" s="198"/>
      <c r="AD1173" s="198"/>
      <c r="AE1173" s="198"/>
      <c r="AF1173" s="198"/>
      <c r="AG1173" s="194"/>
      <c r="AH1173" s="194"/>
      <c r="AI1173" s="194"/>
      <c r="AJ1173" s="198"/>
      <c r="AK1173" s="198"/>
    </row>
    <row r="1174" spans="1:61" s="422" customFormat="1" ht="17.100000000000001" customHeight="1">
      <c r="A1174" s="414"/>
      <c r="B1174" s="414" t="s">
        <v>1461</v>
      </c>
      <c r="C1174" s="164"/>
      <c r="D1174" s="164"/>
      <c r="E1174" s="164"/>
      <c r="F1174" s="164"/>
      <c r="G1174" s="164"/>
      <c r="H1174" s="164"/>
      <c r="I1174" s="164"/>
      <c r="J1174" s="164"/>
      <c r="K1174" s="164"/>
      <c r="L1174" s="421"/>
      <c r="M1174" s="421"/>
      <c r="N1174" s="421"/>
      <c r="O1174" s="421"/>
      <c r="P1174" s="421"/>
      <c r="Q1174" s="421"/>
      <c r="R1174" s="421"/>
      <c r="S1174" s="421"/>
      <c r="T1174" s="421"/>
      <c r="U1174" s="421"/>
      <c r="V1174" s="421"/>
      <c r="W1174" s="421"/>
      <c r="X1174" s="421"/>
      <c r="Y1174" s="421"/>
      <c r="Z1174" s="421"/>
      <c r="AA1174" s="421"/>
      <c r="AB1174" s="421"/>
      <c r="AC1174" s="421"/>
      <c r="AD1174" s="421"/>
      <c r="AE1174" s="421"/>
      <c r="AF1174" s="421"/>
      <c r="AG1174" s="163"/>
      <c r="AH1174" s="163"/>
      <c r="AI1174" s="163"/>
      <c r="AJ1174" s="421"/>
      <c r="AK1174" s="421"/>
      <c r="AL1174" s="33"/>
      <c r="AM1174" s="33"/>
      <c r="AN1174" s="33"/>
      <c r="AO1174" s="33"/>
      <c r="AP1174" s="33"/>
      <c r="AQ1174" s="33"/>
      <c r="AR1174" s="33"/>
      <c r="AS1174" s="33"/>
      <c r="AT1174" s="33"/>
      <c r="AU1174" s="33"/>
      <c r="AV1174" s="33"/>
      <c r="AW1174" s="33"/>
      <c r="AX1174" s="33"/>
      <c r="AY1174" s="33"/>
      <c r="AZ1174" s="33"/>
      <c r="BA1174" s="33"/>
      <c r="BB1174" s="33"/>
      <c r="BC1174" s="33"/>
      <c r="BD1174" s="33"/>
      <c r="BE1174" s="33"/>
      <c r="BF1174" s="33"/>
      <c r="BG1174" s="33"/>
      <c r="BH1174" s="33"/>
      <c r="BI1174" s="33"/>
    </row>
    <row r="1175" spans="1:61" s="33" customFormat="1" ht="17.100000000000001" customHeight="1">
      <c r="A1175" s="198"/>
      <c r="B1175" s="619" t="s">
        <v>159</v>
      </c>
      <c r="C1175" s="588" t="s">
        <v>1569</v>
      </c>
      <c r="D1175" s="589"/>
      <c r="E1175" s="589"/>
      <c r="F1175" s="589"/>
      <c r="G1175" s="589"/>
      <c r="H1175" s="589"/>
      <c r="I1175" s="589"/>
      <c r="J1175" s="589"/>
      <c r="K1175" s="589"/>
      <c r="L1175" s="589"/>
      <c r="M1175" s="589"/>
      <c r="N1175" s="589"/>
      <c r="O1175" s="589"/>
      <c r="P1175" s="589"/>
      <c r="Q1175" s="589"/>
      <c r="R1175" s="589"/>
      <c r="S1175" s="589"/>
      <c r="T1175" s="589"/>
      <c r="U1175" s="589"/>
      <c r="V1175" s="589"/>
      <c r="W1175" s="589"/>
      <c r="X1175" s="589"/>
      <c r="Y1175" s="589"/>
      <c r="Z1175" s="589"/>
      <c r="AA1175" s="589"/>
      <c r="AB1175" s="589"/>
      <c r="AC1175" s="589"/>
      <c r="AD1175" s="589"/>
      <c r="AE1175" s="589"/>
      <c r="AF1175" s="590"/>
      <c r="AG1175" s="621"/>
      <c r="AH1175" s="622"/>
      <c r="AI1175" s="623"/>
      <c r="AJ1175" s="198"/>
      <c r="AK1175" s="198"/>
    </row>
    <row r="1176" spans="1:61" s="33" customFormat="1" ht="17.100000000000001" customHeight="1">
      <c r="A1176" s="198"/>
      <c r="B1176" s="631"/>
      <c r="C1176" s="599"/>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1"/>
      <c r="AG1176" s="624"/>
      <c r="AH1176" s="625"/>
      <c r="AI1176" s="626"/>
      <c r="AJ1176" s="198"/>
      <c r="AK1176" s="198"/>
    </row>
    <row r="1177" spans="1:61" s="33" customFormat="1" ht="17.100000000000001" customHeight="1">
      <c r="A1177" s="198"/>
      <c r="B1177" s="631"/>
      <c r="C1177" s="599"/>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1"/>
      <c r="AG1177" s="624"/>
      <c r="AH1177" s="625"/>
      <c r="AI1177" s="626"/>
      <c r="AJ1177" s="198"/>
      <c r="AK1177" s="198"/>
    </row>
    <row r="1178" spans="1:61" s="33" customFormat="1" ht="17.100000000000001" customHeight="1">
      <c r="A1178" s="198"/>
      <c r="B1178" s="631"/>
      <c r="C1178" s="599"/>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1"/>
      <c r="AG1178" s="624"/>
      <c r="AH1178" s="625"/>
      <c r="AI1178" s="626"/>
      <c r="AJ1178" s="198"/>
      <c r="AK1178" s="198"/>
    </row>
    <row r="1179" spans="1:61" s="33" customFormat="1" ht="12">
      <c r="A1179" s="198"/>
      <c r="B1179" s="631"/>
      <c r="C1179" s="591"/>
      <c r="D1179" s="592"/>
      <c r="E1179" s="592"/>
      <c r="F1179" s="592"/>
      <c r="G1179" s="592"/>
      <c r="H1179" s="592"/>
      <c r="I1179" s="592"/>
      <c r="J1179" s="592"/>
      <c r="K1179" s="592"/>
      <c r="L1179" s="592"/>
      <c r="M1179" s="592"/>
      <c r="N1179" s="592"/>
      <c r="O1179" s="592"/>
      <c r="P1179" s="592"/>
      <c r="Q1179" s="592"/>
      <c r="R1179" s="592"/>
      <c r="S1179" s="592"/>
      <c r="T1179" s="592"/>
      <c r="U1179" s="592"/>
      <c r="V1179" s="592"/>
      <c r="W1179" s="592"/>
      <c r="X1179" s="592"/>
      <c r="Y1179" s="592"/>
      <c r="Z1179" s="592"/>
      <c r="AA1179" s="592"/>
      <c r="AB1179" s="592"/>
      <c r="AC1179" s="592"/>
      <c r="AD1179" s="592"/>
      <c r="AE1179" s="592"/>
      <c r="AF1179" s="593"/>
      <c r="AG1179" s="624"/>
      <c r="AH1179" s="625"/>
      <c r="AI1179" s="626"/>
      <c r="AJ1179" s="198"/>
      <c r="AK1179" s="198"/>
    </row>
    <row r="1180" spans="1:61" s="21" customFormat="1" ht="30" customHeight="1">
      <c r="A1180" s="172"/>
      <c r="B1180" s="424" t="s">
        <v>160</v>
      </c>
      <c r="C1180" s="607" t="s">
        <v>163</v>
      </c>
      <c r="D1180" s="608"/>
      <c r="E1180" s="608"/>
      <c r="F1180" s="608"/>
      <c r="G1180" s="608"/>
      <c r="H1180" s="608"/>
      <c r="I1180" s="608"/>
      <c r="J1180" s="608"/>
      <c r="K1180" s="608"/>
      <c r="L1180" s="608"/>
      <c r="M1180" s="608"/>
      <c r="N1180" s="608"/>
      <c r="O1180" s="608"/>
      <c r="P1180" s="608"/>
      <c r="Q1180" s="608"/>
      <c r="R1180" s="608"/>
      <c r="S1180" s="608"/>
      <c r="T1180" s="608"/>
      <c r="U1180" s="608"/>
      <c r="V1180" s="608"/>
      <c r="W1180" s="608"/>
      <c r="X1180" s="608"/>
      <c r="Y1180" s="608"/>
      <c r="Z1180" s="608"/>
      <c r="AA1180" s="608"/>
      <c r="AB1180" s="608"/>
      <c r="AC1180" s="608"/>
      <c r="AD1180" s="608"/>
      <c r="AE1180" s="608"/>
      <c r="AF1180" s="609"/>
      <c r="AG1180" s="642"/>
      <c r="AH1180" s="642"/>
      <c r="AI1180" s="642"/>
      <c r="AJ1180" s="172"/>
      <c r="AK1180" s="172"/>
      <c r="AL1180" s="33"/>
      <c r="AM1180" s="33"/>
      <c r="AN1180" s="33"/>
      <c r="AO1180" s="33"/>
      <c r="AP1180" s="33"/>
      <c r="AQ1180" s="33"/>
      <c r="AR1180" s="33"/>
      <c r="AS1180" s="33"/>
      <c r="AT1180" s="33"/>
      <c r="AU1180" s="33"/>
      <c r="AV1180" s="33"/>
      <c r="AW1180" s="33"/>
      <c r="AX1180" s="33"/>
      <c r="AY1180" s="33"/>
      <c r="AZ1180" s="33"/>
      <c r="BA1180" s="33"/>
      <c r="BB1180" s="33"/>
      <c r="BC1180" s="33"/>
      <c r="BD1180" s="33"/>
      <c r="BE1180" s="33"/>
      <c r="BF1180" s="33"/>
      <c r="BG1180" s="33"/>
      <c r="BH1180" s="33"/>
      <c r="BI1180" s="33"/>
    </row>
    <row r="1181" spans="1:61" s="21" customFormat="1" ht="12">
      <c r="A1181" s="172"/>
      <c r="B1181" s="77"/>
      <c r="C1181" s="186"/>
      <c r="D1181" s="186"/>
      <c r="E1181" s="186"/>
      <c r="F1181" s="186"/>
      <c r="G1181" s="186"/>
      <c r="H1181" s="186"/>
      <c r="I1181" s="186"/>
      <c r="J1181" s="186"/>
      <c r="K1181" s="186"/>
      <c r="L1181" s="186"/>
      <c r="M1181" s="186"/>
      <c r="N1181" s="186"/>
      <c r="O1181" s="186"/>
      <c r="P1181" s="186"/>
      <c r="Q1181" s="186"/>
      <c r="R1181" s="186"/>
      <c r="S1181" s="186"/>
      <c r="T1181" s="186"/>
      <c r="U1181" s="186"/>
      <c r="V1181" s="186"/>
      <c r="W1181" s="186"/>
      <c r="X1181" s="186"/>
      <c r="Y1181" s="186"/>
      <c r="Z1181" s="186"/>
      <c r="AA1181" s="186"/>
      <c r="AB1181" s="186"/>
      <c r="AC1181" s="186"/>
      <c r="AD1181" s="186"/>
      <c r="AE1181" s="186"/>
      <c r="AF1181" s="186"/>
      <c r="AG1181" s="77"/>
      <c r="AH1181" s="77"/>
      <c r="AI1181" s="77"/>
      <c r="AJ1181" s="172"/>
      <c r="AK1181" s="172"/>
      <c r="AL1181" s="33"/>
      <c r="AM1181" s="33"/>
      <c r="AN1181" s="33"/>
      <c r="AO1181" s="33"/>
      <c r="AP1181" s="33"/>
      <c r="AQ1181" s="33"/>
      <c r="AR1181" s="33"/>
      <c r="AS1181" s="33"/>
      <c r="AT1181" s="33"/>
      <c r="AU1181" s="33"/>
      <c r="AV1181" s="33"/>
      <c r="AW1181" s="33"/>
      <c r="AX1181" s="33"/>
      <c r="AY1181" s="33"/>
      <c r="AZ1181" s="33"/>
      <c r="BA1181" s="33"/>
      <c r="BB1181" s="33"/>
      <c r="BC1181" s="33"/>
      <c r="BD1181" s="33"/>
      <c r="BE1181" s="33"/>
      <c r="BF1181" s="33"/>
      <c r="BG1181" s="33"/>
      <c r="BH1181" s="33"/>
      <c r="BI1181" s="33"/>
    </row>
    <row r="1182" spans="1:61" s="21" customFormat="1" ht="17.100000000000001" customHeight="1">
      <c r="A1182" s="172"/>
      <c r="B1182" s="414" t="s">
        <v>1462</v>
      </c>
      <c r="C1182" s="164"/>
      <c r="D1182" s="164"/>
      <c r="E1182" s="164"/>
      <c r="F1182" s="164"/>
      <c r="G1182" s="164"/>
      <c r="H1182" s="164"/>
      <c r="I1182" s="164"/>
      <c r="J1182" s="164"/>
      <c r="K1182" s="164"/>
      <c r="L1182" s="421"/>
      <c r="M1182" s="421"/>
      <c r="N1182" s="421"/>
      <c r="O1182" s="421"/>
      <c r="P1182" s="421"/>
      <c r="Q1182" s="421"/>
      <c r="R1182" s="421"/>
      <c r="S1182" s="421"/>
      <c r="T1182" s="421"/>
      <c r="U1182" s="421"/>
      <c r="V1182" s="421"/>
      <c r="W1182" s="421"/>
      <c r="X1182" s="421"/>
      <c r="Y1182" s="421"/>
      <c r="Z1182" s="421"/>
      <c r="AA1182" s="421"/>
      <c r="AB1182" s="421"/>
      <c r="AC1182" s="421"/>
      <c r="AD1182" s="421"/>
      <c r="AE1182" s="421"/>
      <c r="AF1182" s="421"/>
      <c r="AG1182" s="163"/>
      <c r="AH1182" s="163"/>
      <c r="AI1182" s="163"/>
      <c r="AJ1182" s="172"/>
      <c r="AK1182" s="172"/>
      <c r="AL1182" s="33"/>
      <c r="AM1182" s="33"/>
      <c r="AN1182" s="33"/>
      <c r="AO1182" s="33"/>
      <c r="AP1182" s="33"/>
      <c r="AQ1182" s="33"/>
      <c r="AR1182" s="33"/>
      <c r="AS1182" s="33"/>
      <c r="AT1182" s="33"/>
      <c r="AU1182" s="33"/>
      <c r="AV1182" s="33"/>
      <c r="AW1182" s="33"/>
      <c r="AX1182" s="33"/>
      <c r="AY1182" s="33"/>
      <c r="AZ1182" s="33"/>
      <c r="BA1182" s="33"/>
      <c r="BB1182" s="33"/>
      <c r="BC1182" s="33"/>
      <c r="BD1182" s="33"/>
      <c r="BE1182" s="33"/>
      <c r="BF1182" s="33"/>
      <c r="BG1182" s="33"/>
      <c r="BH1182" s="33"/>
      <c r="BI1182" s="33"/>
    </row>
    <row r="1183" spans="1:61" s="21" customFormat="1" ht="20.25" customHeight="1">
      <c r="A1183" s="172"/>
      <c r="B1183" s="619" t="s">
        <v>79</v>
      </c>
      <c r="C1183" s="588" t="s">
        <v>1570</v>
      </c>
      <c r="D1183" s="589"/>
      <c r="E1183" s="589"/>
      <c r="F1183" s="589"/>
      <c r="G1183" s="589"/>
      <c r="H1183" s="589"/>
      <c r="I1183" s="589"/>
      <c r="J1183" s="589"/>
      <c r="K1183" s="589"/>
      <c r="L1183" s="589"/>
      <c r="M1183" s="589"/>
      <c r="N1183" s="589"/>
      <c r="O1183" s="589"/>
      <c r="P1183" s="589"/>
      <c r="Q1183" s="589"/>
      <c r="R1183" s="589"/>
      <c r="S1183" s="589"/>
      <c r="T1183" s="589"/>
      <c r="U1183" s="589"/>
      <c r="V1183" s="589"/>
      <c r="W1183" s="589"/>
      <c r="X1183" s="589"/>
      <c r="Y1183" s="589"/>
      <c r="Z1183" s="589"/>
      <c r="AA1183" s="589"/>
      <c r="AB1183" s="589"/>
      <c r="AC1183" s="589"/>
      <c r="AD1183" s="589"/>
      <c r="AE1183" s="589"/>
      <c r="AF1183" s="590"/>
      <c r="AG1183" s="621"/>
      <c r="AH1183" s="622"/>
      <c r="AI1183" s="623"/>
      <c r="AJ1183" s="172"/>
      <c r="AK1183" s="172"/>
      <c r="AL1183" s="33"/>
      <c r="AM1183" s="33"/>
      <c r="AN1183" s="33"/>
      <c r="AO1183" s="33"/>
      <c r="AP1183" s="33"/>
      <c r="AQ1183" s="33"/>
      <c r="AR1183" s="33"/>
      <c r="AS1183" s="33"/>
      <c r="AT1183" s="33"/>
      <c r="AU1183" s="33"/>
      <c r="AV1183" s="33"/>
      <c r="AW1183" s="33"/>
      <c r="AX1183" s="33"/>
      <c r="AY1183" s="33"/>
      <c r="AZ1183" s="33"/>
      <c r="BA1183" s="33"/>
      <c r="BB1183" s="33"/>
      <c r="BC1183" s="33"/>
      <c r="BD1183" s="33"/>
      <c r="BE1183" s="33"/>
      <c r="BF1183" s="33"/>
      <c r="BG1183" s="33"/>
      <c r="BH1183" s="33"/>
      <c r="BI1183" s="33"/>
    </row>
    <row r="1184" spans="1:61" s="21" customFormat="1" ht="24" customHeight="1">
      <c r="A1184" s="172"/>
      <c r="B1184" s="620"/>
      <c r="C1184" s="591"/>
      <c r="D1184" s="592"/>
      <c r="E1184" s="592"/>
      <c r="F1184" s="592"/>
      <c r="G1184" s="592"/>
      <c r="H1184" s="592"/>
      <c r="I1184" s="592"/>
      <c r="J1184" s="592"/>
      <c r="K1184" s="592"/>
      <c r="L1184" s="592"/>
      <c r="M1184" s="592"/>
      <c r="N1184" s="592"/>
      <c r="O1184" s="592"/>
      <c r="P1184" s="592"/>
      <c r="Q1184" s="592"/>
      <c r="R1184" s="592"/>
      <c r="S1184" s="592"/>
      <c r="T1184" s="592"/>
      <c r="U1184" s="592"/>
      <c r="V1184" s="592"/>
      <c r="W1184" s="592"/>
      <c r="X1184" s="592"/>
      <c r="Y1184" s="592"/>
      <c r="Z1184" s="592"/>
      <c r="AA1184" s="592"/>
      <c r="AB1184" s="592"/>
      <c r="AC1184" s="592"/>
      <c r="AD1184" s="592"/>
      <c r="AE1184" s="592"/>
      <c r="AF1184" s="593"/>
      <c r="AG1184" s="627"/>
      <c r="AH1184" s="628"/>
      <c r="AI1184" s="629"/>
      <c r="AJ1184" s="172"/>
      <c r="AK1184" s="172"/>
      <c r="AL1184" s="422"/>
      <c r="AM1184" s="422"/>
      <c r="AN1184" s="422"/>
      <c r="AO1184" s="422"/>
      <c r="AP1184" s="422"/>
      <c r="AQ1184" s="422"/>
      <c r="AR1184" s="422"/>
      <c r="AS1184" s="422"/>
      <c r="AT1184" s="422"/>
      <c r="AU1184" s="422"/>
      <c r="AV1184" s="422"/>
      <c r="AW1184" s="422"/>
      <c r="AX1184" s="422"/>
      <c r="AY1184" s="422"/>
      <c r="AZ1184" s="422"/>
      <c r="BA1184" s="422"/>
      <c r="BB1184" s="422"/>
      <c r="BC1184" s="422"/>
      <c r="BD1184" s="422"/>
      <c r="BE1184" s="422"/>
      <c r="BF1184" s="422"/>
      <c r="BG1184" s="422"/>
      <c r="BH1184" s="422"/>
      <c r="BI1184" s="422"/>
    </row>
    <row r="1185" spans="1:61" s="21" customFormat="1" ht="12">
      <c r="A1185" s="172"/>
      <c r="B1185" s="77"/>
      <c r="C1185" s="186"/>
      <c r="D1185" s="186"/>
      <c r="E1185" s="186"/>
      <c r="F1185" s="186"/>
      <c r="G1185" s="186"/>
      <c r="H1185" s="186"/>
      <c r="I1185" s="186"/>
      <c r="J1185" s="186"/>
      <c r="K1185" s="186"/>
      <c r="L1185" s="186"/>
      <c r="M1185" s="186"/>
      <c r="N1185" s="186"/>
      <c r="O1185" s="186"/>
      <c r="P1185" s="186"/>
      <c r="Q1185" s="186"/>
      <c r="R1185" s="186"/>
      <c r="S1185" s="186"/>
      <c r="T1185" s="186"/>
      <c r="U1185" s="186"/>
      <c r="V1185" s="186"/>
      <c r="W1185" s="186"/>
      <c r="X1185" s="186"/>
      <c r="Y1185" s="186"/>
      <c r="Z1185" s="186"/>
      <c r="AA1185" s="186"/>
      <c r="AB1185" s="186"/>
      <c r="AC1185" s="186"/>
      <c r="AD1185" s="186"/>
      <c r="AE1185" s="186"/>
      <c r="AF1185" s="186"/>
      <c r="AG1185" s="77"/>
      <c r="AH1185" s="77"/>
      <c r="AI1185" s="77"/>
      <c r="AJ1185" s="172"/>
      <c r="AK1185" s="172"/>
      <c r="AL1185" s="33"/>
      <c r="AM1185" s="33"/>
      <c r="AN1185" s="33"/>
      <c r="AO1185" s="33"/>
      <c r="AP1185" s="33"/>
      <c r="AQ1185" s="33"/>
      <c r="AR1185" s="33"/>
      <c r="AS1185" s="33"/>
      <c r="AT1185" s="33"/>
      <c r="AU1185" s="33"/>
      <c r="AV1185" s="33"/>
      <c r="AW1185" s="33"/>
      <c r="AX1185" s="33"/>
      <c r="AY1185" s="33"/>
      <c r="AZ1185" s="33"/>
      <c r="BA1185" s="33"/>
      <c r="BB1185" s="33"/>
      <c r="BC1185" s="33"/>
      <c r="BD1185" s="33"/>
      <c r="BE1185" s="33"/>
      <c r="BF1185" s="33"/>
      <c r="BG1185" s="33"/>
      <c r="BH1185" s="33"/>
      <c r="BI1185" s="33"/>
    </row>
    <row r="1186" spans="1:61" s="21" customFormat="1" ht="17.100000000000001" customHeight="1">
      <c r="A1186" s="172"/>
      <c r="B1186" s="414" t="s">
        <v>1463</v>
      </c>
      <c r="C1186" s="164"/>
      <c r="D1186" s="164"/>
      <c r="E1186" s="164"/>
      <c r="F1186" s="164"/>
      <c r="G1186" s="164"/>
      <c r="H1186" s="164"/>
      <c r="I1186" s="164"/>
      <c r="J1186" s="164"/>
      <c r="K1186" s="164"/>
      <c r="L1186" s="421"/>
      <c r="M1186" s="421"/>
      <c r="N1186" s="421"/>
      <c r="O1186" s="421"/>
      <c r="P1186" s="421"/>
      <c r="Q1186" s="421"/>
      <c r="R1186" s="421"/>
      <c r="S1186" s="421"/>
      <c r="T1186" s="421"/>
      <c r="U1186" s="421"/>
      <c r="V1186" s="421"/>
      <c r="W1186" s="421"/>
      <c r="X1186" s="421"/>
      <c r="Y1186" s="421"/>
      <c r="Z1186" s="421" t="s">
        <v>604</v>
      </c>
      <c r="AA1186" s="421"/>
      <c r="AB1186" s="421"/>
      <c r="AC1186" s="421"/>
      <c r="AD1186" s="421"/>
      <c r="AE1186" s="421"/>
      <c r="AF1186" s="421"/>
      <c r="AG1186" s="163"/>
      <c r="AH1186" s="163"/>
      <c r="AI1186" s="163"/>
      <c r="AJ1186" s="172"/>
      <c r="AK1186" s="172"/>
      <c r="AL1186" s="33"/>
      <c r="AM1186" s="33"/>
      <c r="AN1186" s="33"/>
      <c r="AO1186" s="33"/>
      <c r="AP1186" s="33"/>
      <c r="AQ1186" s="33"/>
      <c r="AR1186" s="33"/>
      <c r="AS1186" s="33"/>
      <c r="AT1186" s="33"/>
      <c r="AU1186" s="33"/>
      <c r="AV1186" s="33"/>
      <c r="AW1186" s="33"/>
      <c r="AX1186" s="33"/>
      <c r="AY1186" s="33"/>
      <c r="AZ1186" s="33"/>
      <c r="BA1186" s="33"/>
      <c r="BB1186" s="33"/>
      <c r="BC1186" s="33"/>
      <c r="BD1186" s="33"/>
      <c r="BE1186" s="33"/>
      <c r="BF1186" s="33"/>
      <c r="BG1186" s="33"/>
      <c r="BH1186" s="33"/>
      <c r="BI1186" s="33"/>
    </row>
    <row r="1187" spans="1:61" s="21" customFormat="1" ht="17.100000000000001" customHeight="1">
      <c r="A1187" s="172"/>
      <c r="B1187" s="619" t="s">
        <v>344</v>
      </c>
      <c r="C1187" s="588" t="s">
        <v>1573</v>
      </c>
      <c r="D1187" s="589"/>
      <c r="E1187" s="589"/>
      <c r="F1187" s="589"/>
      <c r="G1187" s="589"/>
      <c r="H1187" s="589"/>
      <c r="I1187" s="589"/>
      <c r="J1187" s="589"/>
      <c r="K1187" s="589"/>
      <c r="L1187" s="589"/>
      <c r="M1187" s="589"/>
      <c r="N1187" s="589"/>
      <c r="O1187" s="589"/>
      <c r="P1187" s="589"/>
      <c r="Q1187" s="589"/>
      <c r="R1187" s="589"/>
      <c r="S1187" s="589"/>
      <c r="T1187" s="589"/>
      <c r="U1187" s="589"/>
      <c r="V1187" s="589"/>
      <c r="W1187" s="589"/>
      <c r="X1187" s="589"/>
      <c r="Y1187" s="589"/>
      <c r="Z1187" s="589"/>
      <c r="AA1187" s="589"/>
      <c r="AB1187" s="589"/>
      <c r="AC1187" s="589"/>
      <c r="AD1187" s="589"/>
      <c r="AE1187" s="589"/>
      <c r="AF1187" s="590"/>
      <c r="AG1187" s="621"/>
      <c r="AH1187" s="622"/>
      <c r="AI1187" s="623"/>
      <c r="AJ1187" s="172"/>
      <c r="AK1187" s="172"/>
      <c r="AL1187" s="33"/>
      <c r="AM1187" s="33"/>
      <c r="AN1187" s="33"/>
      <c r="AO1187" s="33"/>
      <c r="AP1187" s="33"/>
      <c r="AQ1187" s="33"/>
      <c r="AR1187" s="33"/>
      <c r="AS1187" s="33"/>
      <c r="AT1187" s="33"/>
      <c r="AU1187" s="33"/>
      <c r="AV1187" s="33"/>
      <c r="AW1187" s="33"/>
      <c r="AX1187" s="33"/>
      <c r="AY1187" s="33"/>
      <c r="AZ1187" s="33"/>
      <c r="BA1187" s="33"/>
      <c r="BB1187" s="33"/>
      <c r="BC1187" s="33"/>
      <c r="BD1187" s="33"/>
      <c r="BE1187" s="33"/>
      <c r="BF1187" s="33"/>
      <c r="BG1187" s="33"/>
      <c r="BH1187" s="33"/>
      <c r="BI1187" s="33"/>
    </row>
    <row r="1188" spans="1:61" s="21" customFormat="1" ht="37.5" customHeight="1">
      <c r="A1188" s="172"/>
      <c r="B1188" s="631"/>
      <c r="C1188" s="591"/>
      <c r="D1188" s="592"/>
      <c r="E1188" s="592"/>
      <c r="F1188" s="592"/>
      <c r="G1188" s="592"/>
      <c r="H1188" s="592"/>
      <c r="I1188" s="592"/>
      <c r="J1188" s="592"/>
      <c r="K1188" s="592"/>
      <c r="L1188" s="592"/>
      <c r="M1188" s="592"/>
      <c r="N1188" s="592"/>
      <c r="O1188" s="592"/>
      <c r="P1188" s="592"/>
      <c r="Q1188" s="592"/>
      <c r="R1188" s="592"/>
      <c r="S1188" s="592"/>
      <c r="T1188" s="592"/>
      <c r="U1188" s="592"/>
      <c r="V1188" s="592"/>
      <c r="W1188" s="592"/>
      <c r="X1188" s="592"/>
      <c r="Y1188" s="592"/>
      <c r="Z1188" s="592"/>
      <c r="AA1188" s="592"/>
      <c r="AB1188" s="592"/>
      <c r="AC1188" s="592"/>
      <c r="AD1188" s="592"/>
      <c r="AE1188" s="592"/>
      <c r="AF1188" s="593"/>
      <c r="AG1188" s="624"/>
      <c r="AH1188" s="625"/>
      <c r="AI1188" s="626"/>
      <c r="AJ1188" s="172"/>
      <c r="AK1188" s="172"/>
      <c r="AL1188" s="33"/>
      <c r="AM1188" s="33"/>
      <c r="AN1188" s="33"/>
      <c r="AO1188" s="33"/>
      <c r="AP1188" s="33"/>
      <c r="AQ1188" s="33"/>
      <c r="AR1188" s="33"/>
      <c r="AS1188" s="33"/>
      <c r="AT1188" s="33"/>
      <c r="AU1188" s="33"/>
      <c r="AV1188" s="33"/>
      <c r="AW1188" s="33"/>
      <c r="AX1188" s="33"/>
      <c r="AY1188" s="33"/>
      <c r="AZ1188" s="33"/>
      <c r="BA1188" s="33"/>
      <c r="BB1188" s="33"/>
      <c r="BC1188" s="33"/>
      <c r="BD1188" s="33"/>
      <c r="BE1188" s="33"/>
      <c r="BF1188" s="33"/>
      <c r="BG1188" s="33"/>
      <c r="BH1188" s="33"/>
      <c r="BI1188" s="33"/>
    </row>
    <row r="1189" spans="1:61" s="21" customFormat="1" ht="42.75" customHeight="1">
      <c r="A1189" s="172"/>
      <c r="B1189" s="424" t="s">
        <v>71</v>
      </c>
      <c r="C1189" s="607" t="s">
        <v>1574</v>
      </c>
      <c r="D1189" s="608"/>
      <c r="E1189" s="608"/>
      <c r="F1189" s="608"/>
      <c r="G1189" s="608"/>
      <c r="H1189" s="608"/>
      <c r="I1189" s="608"/>
      <c r="J1189" s="608"/>
      <c r="K1189" s="608"/>
      <c r="L1189" s="608"/>
      <c r="M1189" s="608"/>
      <c r="N1189" s="608"/>
      <c r="O1189" s="608"/>
      <c r="P1189" s="608"/>
      <c r="Q1189" s="608"/>
      <c r="R1189" s="608"/>
      <c r="S1189" s="608"/>
      <c r="T1189" s="608"/>
      <c r="U1189" s="608"/>
      <c r="V1189" s="608"/>
      <c r="W1189" s="608"/>
      <c r="X1189" s="608"/>
      <c r="Y1189" s="608"/>
      <c r="Z1189" s="608"/>
      <c r="AA1189" s="608"/>
      <c r="AB1189" s="608"/>
      <c r="AC1189" s="608"/>
      <c r="AD1189" s="608"/>
      <c r="AE1189" s="608"/>
      <c r="AF1189" s="609"/>
      <c r="AG1189" s="642"/>
      <c r="AH1189" s="642"/>
      <c r="AI1189" s="642"/>
      <c r="AJ1189" s="172"/>
      <c r="AK1189" s="172"/>
    </row>
    <row r="1190" spans="1:61" s="21" customFormat="1" ht="30" customHeight="1">
      <c r="A1190" s="172"/>
      <c r="B1190" s="424" t="s">
        <v>1429</v>
      </c>
      <c r="C1190" s="607" t="s">
        <v>1575</v>
      </c>
      <c r="D1190" s="608"/>
      <c r="E1190" s="608"/>
      <c r="F1190" s="608"/>
      <c r="G1190" s="608"/>
      <c r="H1190" s="608"/>
      <c r="I1190" s="608"/>
      <c r="J1190" s="608"/>
      <c r="K1190" s="608"/>
      <c r="L1190" s="608"/>
      <c r="M1190" s="608"/>
      <c r="N1190" s="608"/>
      <c r="O1190" s="608"/>
      <c r="P1190" s="608"/>
      <c r="Q1190" s="608"/>
      <c r="R1190" s="608"/>
      <c r="S1190" s="608"/>
      <c r="T1190" s="608"/>
      <c r="U1190" s="608"/>
      <c r="V1190" s="608"/>
      <c r="W1190" s="608"/>
      <c r="X1190" s="608"/>
      <c r="Y1190" s="608"/>
      <c r="Z1190" s="608"/>
      <c r="AA1190" s="608"/>
      <c r="AB1190" s="608"/>
      <c r="AC1190" s="608"/>
      <c r="AD1190" s="608"/>
      <c r="AE1190" s="608"/>
      <c r="AF1190" s="609"/>
      <c r="AG1190" s="642"/>
      <c r="AH1190" s="642"/>
      <c r="AI1190" s="642"/>
      <c r="AJ1190" s="172"/>
      <c r="AK1190" s="172"/>
    </row>
    <row r="1191" spans="1:61" s="21" customFormat="1" ht="30" customHeight="1">
      <c r="A1191" s="172"/>
      <c r="B1191" s="424" t="s">
        <v>1580</v>
      </c>
      <c r="C1191" s="607" t="s">
        <v>1576</v>
      </c>
      <c r="D1191" s="608"/>
      <c r="E1191" s="608"/>
      <c r="F1191" s="608"/>
      <c r="G1191" s="608"/>
      <c r="H1191" s="608"/>
      <c r="I1191" s="608"/>
      <c r="J1191" s="608"/>
      <c r="K1191" s="608"/>
      <c r="L1191" s="608"/>
      <c r="M1191" s="608"/>
      <c r="N1191" s="608"/>
      <c r="O1191" s="608"/>
      <c r="P1191" s="608"/>
      <c r="Q1191" s="608"/>
      <c r="R1191" s="608"/>
      <c r="S1191" s="608"/>
      <c r="T1191" s="608"/>
      <c r="U1191" s="608"/>
      <c r="V1191" s="608"/>
      <c r="W1191" s="608"/>
      <c r="X1191" s="608"/>
      <c r="Y1191" s="608"/>
      <c r="Z1191" s="608"/>
      <c r="AA1191" s="608"/>
      <c r="AB1191" s="608"/>
      <c r="AC1191" s="608"/>
      <c r="AD1191" s="608"/>
      <c r="AE1191" s="608"/>
      <c r="AF1191" s="609"/>
      <c r="AG1191" s="755"/>
      <c r="AH1191" s="756"/>
      <c r="AI1191" s="757"/>
      <c r="AJ1191" s="172"/>
      <c r="AK1191" s="172"/>
    </row>
    <row r="1192" spans="1:61" s="21" customFormat="1" ht="49.5" customHeight="1">
      <c r="A1192" s="172"/>
      <c r="B1192" s="424" t="s">
        <v>1581</v>
      </c>
      <c r="C1192" s="607" t="s">
        <v>1582</v>
      </c>
      <c r="D1192" s="608"/>
      <c r="E1192" s="608"/>
      <c r="F1192" s="608"/>
      <c r="G1192" s="608"/>
      <c r="H1192" s="608"/>
      <c r="I1192" s="608"/>
      <c r="J1192" s="608"/>
      <c r="K1192" s="608"/>
      <c r="L1192" s="608"/>
      <c r="M1192" s="608"/>
      <c r="N1192" s="608"/>
      <c r="O1192" s="608"/>
      <c r="P1192" s="608"/>
      <c r="Q1192" s="608"/>
      <c r="R1192" s="608"/>
      <c r="S1192" s="608"/>
      <c r="T1192" s="608"/>
      <c r="U1192" s="608"/>
      <c r="V1192" s="608"/>
      <c r="W1192" s="608"/>
      <c r="X1192" s="608"/>
      <c r="Y1192" s="608"/>
      <c r="Z1192" s="608"/>
      <c r="AA1192" s="608"/>
      <c r="AB1192" s="608"/>
      <c r="AC1192" s="608"/>
      <c r="AD1192" s="608"/>
      <c r="AE1192" s="608"/>
      <c r="AF1192" s="609"/>
      <c r="AG1192" s="755"/>
      <c r="AH1192" s="756"/>
      <c r="AI1192" s="757"/>
      <c r="AJ1192" s="172"/>
      <c r="AK1192" s="172"/>
    </row>
    <row r="1193" spans="1:61" s="21" customFormat="1" ht="49.5" customHeight="1">
      <c r="A1193" s="172"/>
      <c r="B1193" s="424" t="s">
        <v>1432</v>
      </c>
      <c r="C1193" s="607" t="s">
        <v>1577</v>
      </c>
      <c r="D1193" s="608"/>
      <c r="E1193" s="608"/>
      <c r="F1193" s="608"/>
      <c r="G1193" s="608"/>
      <c r="H1193" s="608"/>
      <c r="I1193" s="608"/>
      <c r="J1193" s="608"/>
      <c r="K1193" s="608"/>
      <c r="L1193" s="608"/>
      <c r="M1193" s="608"/>
      <c r="N1193" s="608"/>
      <c r="O1193" s="608"/>
      <c r="P1193" s="608"/>
      <c r="Q1193" s="608"/>
      <c r="R1193" s="608"/>
      <c r="S1193" s="608"/>
      <c r="T1193" s="608"/>
      <c r="U1193" s="608"/>
      <c r="V1193" s="608"/>
      <c r="W1193" s="608"/>
      <c r="X1193" s="608"/>
      <c r="Y1193" s="608"/>
      <c r="Z1193" s="608"/>
      <c r="AA1193" s="608"/>
      <c r="AB1193" s="608"/>
      <c r="AC1193" s="608"/>
      <c r="AD1193" s="608"/>
      <c r="AE1193" s="608"/>
      <c r="AF1193" s="609"/>
      <c r="AG1193" s="755"/>
      <c r="AH1193" s="756"/>
      <c r="AI1193" s="757"/>
      <c r="AJ1193" s="172"/>
      <c r="AK1193" s="172"/>
    </row>
    <row r="1194" spans="1:61" s="21" customFormat="1" ht="69.75" customHeight="1">
      <c r="A1194" s="172"/>
      <c r="B1194" s="424" t="s">
        <v>1433</v>
      </c>
      <c r="C1194" s="632" t="s">
        <v>1647</v>
      </c>
      <c r="D1194" s="633"/>
      <c r="E1194" s="633"/>
      <c r="F1194" s="633"/>
      <c r="G1194" s="633"/>
      <c r="H1194" s="633"/>
      <c r="I1194" s="633"/>
      <c r="J1194" s="633"/>
      <c r="K1194" s="633"/>
      <c r="L1194" s="633"/>
      <c r="M1194" s="633"/>
      <c r="N1194" s="633"/>
      <c r="O1194" s="633"/>
      <c r="P1194" s="633"/>
      <c r="Q1194" s="633"/>
      <c r="R1194" s="633"/>
      <c r="S1194" s="633"/>
      <c r="T1194" s="633"/>
      <c r="U1194" s="633"/>
      <c r="V1194" s="633"/>
      <c r="W1194" s="633"/>
      <c r="X1194" s="633"/>
      <c r="Y1194" s="633"/>
      <c r="Z1194" s="633"/>
      <c r="AA1194" s="633"/>
      <c r="AB1194" s="633"/>
      <c r="AC1194" s="633"/>
      <c r="AD1194" s="633"/>
      <c r="AE1194" s="633"/>
      <c r="AF1194" s="634"/>
      <c r="AG1194" s="755"/>
      <c r="AH1194" s="756"/>
      <c r="AI1194" s="757"/>
      <c r="AJ1194" s="172"/>
      <c r="AK1194" s="172"/>
    </row>
    <row r="1195" spans="1:61" s="21" customFormat="1" ht="33.75" customHeight="1">
      <c r="A1195" s="172"/>
      <c r="B1195" s="424" t="s">
        <v>1571</v>
      </c>
      <c r="C1195" s="607" t="s">
        <v>1579</v>
      </c>
      <c r="D1195" s="608"/>
      <c r="E1195" s="608"/>
      <c r="F1195" s="608"/>
      <c r="G1195" s="608"/>
      <c r="H1195" s="608"/>
      <c r="I1195" s="608"/>
      <c r="J1195" s="608"/>
      <c r="K1195" s="608"/>
      <c r="L1195" s="608"/>
      <c r="M1195" s="608"/>
      <c r="N1195" s="608"/>
      <c r="O1195" s="608"/>
      <c r="P1195" s="608"/>
      <c r="Q1195" s="608"/>
      <c r="R1195" s="608"/>
      <c r="S1195" s="608"/>
      <c r="T1195" s="608"/>
      <c r="U1195" s="608"/>
      <c r="V1195" s="608"/>
      <c r="W1195" s="608"/>
      <c r="X1195" s="608"/>
      <c r="Y1195" s="608"/>
      <c r="Z1195" s="608"/>
      <c r="AA1195" s="608"/>
      <c r="AB1195" s="608"/>
      <c r="AC1195" s="608"/>
      <c r="AD1195" s="608"/>
      <c r="AE1195" s="608"/>
      <c r="AF1195" s="609"/>
      <c r="AG1195" s="755"/>
      <c r="AH1195" s="756"/>
      <c r="AI1195" s="757"/>
      <c r="AJ1195" s="172"/>
      <c r="AK1195" s="172"/>
    </row>
    <row r="1196" spans="1:61" s="21" customFormat="1" ht="57" customHeight="1">
      <c r="A1196" s="172"/>
      <c r="B1196" s="424" t="s">
        <v>1572</v>
      </c>
      <c r="C1196" s="607" t="s">
        <v>1578</v>
      </c>
      <c r="D1196" s="608"/>
      <c r="E1196" s="608"/>
      <c r="F1196" s="608"/>
      <c r="G1196" s="608"/>
      <c r="H1196" s="608"/>
      <c r="I1196" s="608"/>
      <c r="J1196" s="608"/>
      <c r="K1196" s="608"/>
      <c r="L1196" s="608"/>
      <c r="M1196" s="608"/>
      <c r="N1196" s="608"/>
      <c r="O1196" s="608"/>
      <c r="P1196" s="608"/>
      <c r="Q1196" s="608"/>
      <c r="R1196" s="608"/>
      <c r="S1196" s="608"/>
      <c r="T1196" s="608"/>
      <c r="U1196" s="608"/>
      <c r="V1196" s="608"/>
      <c r="W1196" s="608"/>
      <c r="X1196" s="608"/>
      <c r="Y1196" s="608"/>
      <c r="Z1196" s="608"/>
      <c r="AA1196" s="608"/>
      <c r="AB1196" s="608"/>
      <c r="AC1196" s="608"/>
      <c r="AD1196" s="608"/>
      <c r="AE1196" s="608"/>
      <c r="AF1196" s="609"/>
      <c r="AG1196" s="755"/>
      <c r="AH1196" s="756"/>
      <c r="AI1196" s="757"/>
      <c r="AJ1196" s="172"/>
      <c r="AK1196" s="172"/>
    </row>
    <row r="1197" spans="1:61" s="21" customFormat="1" ht="30" customHeight="1">
      <c r="A1197" s="172"/>
      <c r="B1197" s="424" t="s">
        <v>43</v>
      </c>
      <c r="C1197" s="607" t="s">
        <v>633</v>
      </c>
      <c r="D1197" s="608"/>
      <c r="E1197" s="608"/>
      <c r="F1197" s="608"/>
      <c r="G1197" s="608"/>
      <c r="H1197" s="608"/>
      <c r="I1197" s="608"/>
      <c r="J1197" s="608"/>
      <c r="K1197" s="608"/>
      <c r="L1197" s="608"/>
      <c r="M1197" s="608"/>
      <c r="N1197" s="608"/>
      <c r="O1197" s="608"/>
      <c r="P1197" s="608"/>
      <c r="Q1197" s="608"/>
      <c r="R1197" s="608"/>
      <c r="S1197" s="608"/>
      <c r="T1197" s="608"/>
      <c r="U1197" s="608"/>
      <c r="V1197" s="608"/>
      <c r="W1197" s="608"/>
      <c r="X1197" s="608"/>
      <c r="Y1197" s="608"/>
      <c r="Z1197" s="608"/>
      <c r="AA1197" s="608"/>
      <c r="AB1197" s="608"/>
      <c r="AC1197" s="608"/>
      <c r="AD1197" s="608"/>
      <c r="AE1197" s="608"/>
      <c r="AF1197" s="609"/>
      <c r="AG1197" s="755"/>
      <c r="AH1197" s="756"/>
      <c r="AI1197" s="757"/>
      <c r="AJ1197" s="172"/>
      <c r="AK1197" s="172"/>
    </row>
    <row r="1198" spans="1:61" s="21" customFormat="1" ht="17.100000000000001" customHeight="1">
      <c r="A1198" s="172"/>
      <c r="B1198" s="77"/>
      <c r="C1198" s="186"/>
      <c r="D1198" s="186"/>
      <c r="E1198" s="186"/>
      <c r="F1198" s="186"/>
      <c r="G1198" s="186"/>
      <c r="H1198" s="186"/>
      <c r="I1198" s="186"/>
      <c r="J1198" s="186"/>
      <c r="K1198" s="186"/>
      <c r="L1198" s="186"/>
      <c r="M1198" s="186"/>
      <c r="N1198" s="186"/>
      <c r="O1198" s="186"/>
      <c r="P1198" s="186"/>
      <c r="Q1198" s="186"/>
      <c r="R1198" s="186"/>
      <c r="S1198" s="186"/>
      <c r="T1198" s="186"/>
      <c r="U1198" s="186"/>
      <c r="V1198" s="186"/>
      <c r="W1198" s="186"/>
      <c r="X1198" s="186"/>
      <c r="Y1198" s="186"/>
      <c r="Z1198" s="186"/>
      <c r="AA1198" s="186"/>
      <c r="AB1198" s="186"/>
      <c r="AC1198" s="186"/>
      <c r="AD1198" s="186"/>
      <c r="AE1198" s="186"/>
      <c r="AF1198" s="186"/>
      <c r="AG1198" s="77"/>
      <c r="AH1198" s="77"/>
      <c r="AI1198" s="77"/>
      <c r="AJ1198" s="172"/>
      <c r="AK1198" s="172"/>
    </row>
    <row r="1199" spans="1:61" s="422" customFormat="1" ht="17.100000000000001" customHeight="1">
      <c r="A1199" s="414"/>
      <c r="B1199" s="414" t="s">
        <v>1464</v>
      </c>
      <c r="C1199" s="164"/>
      <c r="D1199" s="164"/>
      <c r="E1199" s="164"/>
      <c r="F1199" s="164"/>
      <c r="G1199" s="164"/>
      <c r="H1199" s="164"/>
      <c r="I1199" s="164"/>
      <c r="J1199" s="164"/>
      <c r="K1199" s="164"/>
      <c r="L1199" s="421"/>
      <c r="M1199" s="421"/>
      <c r="N1199" s="421"/>
      <c r="O1199" s="421"/>
      <c r="P1199" s="421"/>
      <c r="Q1199" s="421"/>
      <c r="R1199" s="421"/>
      <c r="S1199" s="421"/>
      <c r="T1199" s="421"/>
      <c r="U1199" s="421"/>
      <c r="V1199" s="421"/>
      <c r="W1199" s="421"/>
      <c r="X1199" s="421"/>
      <c r="Y1199" s="421"/>
      <c r="Z1199" s="421"/>
      <c r="AA1199" s="421"/>
      <c r="AB1199" s="421"/>
      <c r="AC1199" s="421"/>
      <c r="AD1199" s="421"/>
      <c r="AE1199" s="421"/>
      <c r="AF1199" s="421"/>
      <c r="AG1199" s="163"/>
      <c r="AH1199" s="163"/>
      <c r="AI1199" s="163"/>
      <c r="AJ1199" s="421"/>
      <c r="AK1199" s="421"/>
      <c r="AL1199" s="21"/>
      <c r="AM1199" s="21"/>
      <c r="AN1199" s="21"/>
      <c r="AO1199" s="21"/>
      <c r="AP1199" s="21"/>
      <c r="AQ1199" s="21"/>
      <c r="AR1199" s="21"/>
      <c r="AS1199" s="21"/>
      <c r="AT1199" s="21"/>
      <c r="AU1199" s="21"/>
      <c r="AV1199" s="21"/>
      <c r="AW1199" s="21"/>
      <c r="AX1199" s="21"/>
      <c r="AY1199" s="21"/>
      <c r="AZ1199" s="21"/>
      <c r="BA1199" s="21"/>
      <c r="BB1199" s="21"/>
      <c r="BC1199" s="21"/>
      <c r="BD1199" s="21"/>
      <c r="BE1199" s="21"/>
      <c r="BF1199" s="21"/>
      <c r="BG1199" s="21"/>
      <c r="BH1199" s="21"/>
      <c r="BI1199" s="21"/>
    </row>
    <row r="1200" spans="1:61" s="33" customFormat="1" ht="37.5" customHeight="1">
      <c r="A1200" s="198"/>
      <c r="B1200" s="401" t="s">
        <v>93</v>
      </c>
      <c r="C1200" s="607" t="s">
        <v>995</v>
      </c>
      <c r="D1200" s="608"/>
      <c r="E1200" s="608"/>
      <c r="F1200" s="608"/>
      <c r="G1200" s="608"/>
      <c r="H1200" s="608"/>
      <c r="I1200" s="608"/>
      <c r="J1200" s="608"/>
      <c r="K1200" s="608"/>
      <c r="L1200" s="608"/>
      <c r="M1200" s="608"/>
      <c r="N1200" s="608"/>
      <c r="O1200" s="608"/>
      <c r="P1200" s="608"/>
      <c r="Q1200" s="608"/>
      <c r="R1200" s="608"/>
      <c r="S1200" s="608"/>
      <c r="T1200" s="608"/>
      <c r="U1200" s="608"/>
      <c r="V1200" s="608"/>
      <c r="W1200" s="608"/>
      <c r="X1200" s="608"/>
      <c r="Y1200" s="608"/>
      <c r="Z1200" s="608"/>
      <c r="AA1200" s="608"/>
      <c r="AB1200" s="608"/>
      <c r="AC1200" s="608"/>
      <c r="AD1200" s="608"/>
      <c r="AE1200" s="608"/>
      <c r="AF1200" s="609"/>
      <c r="AG1200" s="621"/>
      <c r="AH1200" s="622"/>
      <c r="AI1200" s="623"/>
      <c r="AJ1200" s="198"/>
      <c r="AK1200" s="198"/>
      <c r="AL1200" s="21"/>
      <c r="AM1200" s="21"/>
      <c r="AN1200" s="21"/>
      <c r="AO1200" s="21"/>
      <c r="AP1200" s="21"/>
      <c r="AQ1200" s="21"/>
      <c r="AR1200" s="21"/>
      <c r="AS1200" s="21"/>
      <c r="AT1200" s="21"/>
      <c r="AU1200" s="21"/>
      <c r="AV1200" s="21"/>
      <c r="AW1200" s="21"/>
      <c r="AX1200" s="21"/>
      <c r="AY1200" s="21"/>
      <c r="AZ1200" s="21"/>
      <c r="BA1200" s="21"/>
      <c r="BB1200" s="21"/>
      <c r="BC1200" s="21"/>
      <c r="BD1200" s="21"/>
      <c r="BE1200" s="21"/>
      <c r="BF1200" s="21"/>
      <c r="BG1200" s="21"/>
      <c r="BH1200" s="21"/>
      <c r="BI1200" s="21"/>
    </row>
    <row r="1201" spans="1:61" s="21" customFormat="1" ht="17.100000000000001" customHeight="1">
      <c r="A1201" s="172"/>
      <c r="B1201" s="619" t="s">
        <v>388</v>
      </c>
      <c r="C1201" s="588" t="s">
        <v>684</v>
      </c>
      <c r="D1201" s="589"/>
      <c r="E1201" s="589"/>
      <c r="F1201" s="589"/>
      <c r="G1201" s="589"/>
      <c r="H1201" s="589"/>
      <c r="I1201" s="589"/>
      <c r="J1201" s="589"/>
      <c r="K1201" s="589"/>
      <c r="L1201" s="589"/>
      <c r="M1201" s="589"/>
      <c r="N1201" s="589"/>
      <c r="O1201" s="589"/>
      <c r="P1201" s="589"/>
      <c r="Q1201" s="589"/>
      <c r="R1201" s="589"/>
      <c r="S1201" s="589"/>
      <c r="T1201" s="589"/>
      <c r="U1201" s="589"/>
      <c r="V1201" s="589"/>
      <c r="W1201" s="589"/>
      <c r="X1201" s="589"/>
      <c r="Y1201" s="589"/>
      <c r="Z1201" s="589"/>
      <c r="AA1201" s="589"/>
      <c r="AB1201" s="589"/>
      <c r="AC1201" s="589"/>
      <c r="AD1201" s="589"/>
      <c r="AE1201" s="589"/>
      <c r="AF1201" s="590"/>
      <c r="AG1201" s="621"/>
      <c r="AH1201" s="622"/>
      <c r="AI1201" s="623"/>
      <c r="AJ1201" s="172"/>
      <c r="AK1201" s="172"/>
    </row>
    <row r="1202" spans="1:61" s="21" customFormat="1" ht="17.100000000000001" customHeight="1">
      <c r="A1202" s="172"/>
      <c r="B1202" s="631"/>
      <c r="C1202" s="599"/>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1"/>
      <c r="AG1202" s="624"/>
      <c r="AH1202" s="625"/>
      <c r="AI1202" s="626"/>
      <c r="AJ1202" s="172"/>
      <c r="AK1202" s="172"/>
    </row>
    <row r="1203" spans="1:61" s="21" customFormat="1" ht="17.100000000000001" customHeight="1">
      <c r="A1203" s="172"/>
      <c r="B1203" s="631"/>
      <c r="C1203" s="599"/>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1"/>
      <c r="AG1203" s="624"/>
      <c r="AH1203" s="625"/>
      <c r="AI1203" s="626"/>
      <c r="AJ1203" s="172"/>
      <c r="AK1203" s="172"/>
    </row>
    <row r="1204" spans="1:61" s="21" customFormat="1" ht="17.100000000000001" customHeight="1">
      <c r="A1204" s="172"/>
      <c r="B1204" s="620"/>
      <c r="C1204" s="591"/>
      <c r="D1204" s="592"/>
      <c r="E1204" s="592"/>
      <c r="F1204" s="592"/>
      <c r="G1204" s="592"/>
      <c r="H1204" s="592"/>
      <c r="I1204" s="592"/>
      <c r="J1204" s="592"/>
      <c r="K1204" s="592"/>
      <c r="L1204" s="592"/>
      <c r="M1204" s="592"/>
      <c r="N1204" s="592"/>
      <c r="O1204" s="592"/>
      <c r="P1204" s="592"/>
      <c r="Q1204" s="592"/>
      <c r="R1204" s="592"/>
      <c r="S1204" s="592"/>
      <c r="T1204" s="592"/>
      <c r="U1204" s="592"/>
      <c r="V1204" s="592"/>
      <c r="W1204" s="592"/>
      <c r="X1204" s="592"/>
      <c r="Y1204" s="592"/>
      <c r="Z1204" s="592"/>
      <c r="AA1204" s="592"/>
      <c r="AB1204" s="592"/>
      <c r="AC1204" s="592"/>
      <c r="AD1204" s="592"/>
      <c r="AE1204" s="592"/>
      <c r="AF1204" s="593"/>
      <c r="AG1204" s="627"/>
      <c r="AH1204" s="628"/>
      <c r="AI1204" s="629"/>
      <c r="AJ1204" s="172"/>
      <c r="AK1204" s="172"/>
    </row>
    <row r="1205" spans="1:61" s="21" customFormat="1" ht="37.5" customHeight="1">
      <c r="A1205" s="172"/>
      <c r="B1205" s="424" t="s">
        <v>389</v>
      </c>
      <c r="C1205" s="607" t="s">
        <v>685</v>
      </c>
      <c r="D1205" s="608"/>
      <c r="E1205" s="608"/>
      <c r="F1205" s="608"/>
      <c r="G1205" s="608"/>
      <c r="H1205" s="608"/>
      <c r="I1205" s="608"/>
      <c r="J1205" s="608"/>
      <c r="K1205" s="608"/>
      <c r="L1205" s="608"/>
      <c r="M1205" s="608"/>
      <c r="N1205" s="608"/>
      <c r="O1205" s="608"/>
      <c r="P1205" s="608"/>
      <c r="Q1205" s="608"/>
      <c r="R1205" s="608"/>
      <c r="S1205" s="608"/>
      <c r="T1205" s="608"/>
      <c r="U1205" s="608"/>
      <c r="V1205" s="608"/>
      <c r="W1205" s="608"/>
      <c r="X1205" s="608"/>
      <c r="Y1205" s="608"/>
      <c r="Z1205" s="608"/>
      <c r="AA1205" s="608"/>
      <c r="AB1205" s="608"/>
      <c r="AC1205" s="608"/>
      <c r="AD1205" s="608"/>
      <c r="AE1205" s="608"/>
      <c r="AF1205" s="609"/>
      <c r="AG1205" s="642"/>
      <c r="AH1205" s="642"/>
      <c r="AI1205" s="642"/>
      <c r="AJ1205" s="172"/>
      <c r="AK1205" s="172"/>
    </row>
    <row r="1206" spans="1:61" s="33" customFormat="1" ht="12">
      <c r="A1206" s="194"/>
      <c r="B1206" s="194"/>
      <c r="C1206" s="195"/>
      <c r="D1206" s="195"/>
      <c r="E1206" s="198"/>
      <c r="F1206" s="194"/>
      <c r="G1206" s="194"/>
      <c r="H1206" s="194"/>
      <c r="I1206" s="198"/>
      <c r="J1206" s="198"/>
      <c r="K1206" s="198"/>
      <c r="L1206" s="198"/>
      <c r="M1206" s="198"/>
      <c r="N1206" s="198"/>
      <c r="O1206" s="198"/>
      <c r="P1206" s="198"/>
      <c r="Q1206" s="198"/>
      <c r="R1206" s="198"/>
      <c r="S1206" s="198"/>
      <c r="T1206" s="198"/>
      <c r="U1206" s="198"/>
      <c r="V1206" s="198"/>
      <c r="W1206" s="198"/>
      <c r="X1206" s="198"/>
      <c r="Y1206" s="198"/>
      <c r="Z1206" s="198"/>
      <c r="AA1206" s="198"/>
      <c r="AB1206" s="198"/>
      <c r="AC1206" s="198"/>
      <c r="AD1206" s="198"/>
      <c r="AE1206" s="198"/>
      <c r="AF1206" s="198"/>
      <c r="AG1206" s="194"/>
      <c r="AH1206" s="194"/>
      <c r="AI1206" s="194"/>
      <c r="AJ1206" s="198"/>
      <c r="AK1206" s="198"/>
      <c r="AL1206" s="21"/>
      <c r="AM1206" s="21"/>
      <c r="AN1206" s="21"/>
      <c r="AO1206" s="21"/>
      <c r="AP1206" s="21"/>
      <c r="AQ1206" s="21"/>
      <c r="AR1206" s="21"/>
      <c r="AS1206" s="21"/>
      <c r="AT1206" s="21"/>
      <c r="AU1206" s="21"/>
      <c r="AV1206" s="21"/>
      <c r="AW1206" s="21"/>
      <c r="AX1206" s="21"/>
      <c r="AY1206" s="21"/>
      <c r="AZ1206" s="21"/>
      <c r="BA1206" s="21"/>
      <c r="BB1206" s="21"/>
      <c r="BC1206" s="21"/>
      <c r="BD1206" s="21"/>
      <c r="BE1206" s="21"/>
      <c r="BF1206" s="21"/>
      <c r="BG1206" s="21"/>
      <c r="BH1206" s="21"/>
      <c r="BI1206" s="21"/>
    </row>
    <row r="1207" spans="1:61" s="422" customFormat="1" ht="17.100000000000001" customHeight="1">
      <c r="A1207" s="414"/>
      <c r="B1207" s="414" t="s">
        <v>1465</v>
      </c>
      <c r="C1207" s="164"/>
      <c r="D1207" s="164"/>
      <c r="E1207" s="164"/>
      <c r="F1207" s="164"/>
      <c r="G1207" s="164"/>
      <c r="H1207" s="164"/>
      <c r="I1207" s="164"/>
      <c r="J1207" s="164"/>
      <c r="K1207" s="164"/>
      <c r="L1207" s="421"/>
      <c r="M1207" s="421"/>
      <c r="N1207" s="421"/>
      <c r="O1207" s="421"/>
      <c r="P1207" s="421"/>
      <c r="Q1207" s="421"/>
      <c r="R1207" s="421"/>
      <c r="S1207" s="421"/>
      <c r="T1207" s="421"/>
      <c r="U1207" s="421"/>
      <c r="V1207" s="421"/>
      <c r="W1207" s="421"/>
      <c r="X1207" s="421"/>
      <c r="Y1207" s="421"/>
      <c r="Z1207" s="421"/>
      <c r="AA1207" s="421"/>
      <c r="AB1207" s="421"/>
      <c r="AC1207" s="421"/>
      <c r="AD1207" s="421"/>
      <c r="AE1207" s="421"/>
      <c r="AF1207" s="421"/>
      <c r="AG1207" s="163"/>
      <c r="AH1207" s="163"/>
      <c r="AI1207" s="163"/>
      <c r="AJ1207" s="421"/>
      <c r="AK1207" s="421"/>
      <c r="AL1207" s="21"/>
      <c r="AM1207" s="21"/>
      <c r="AN1207" s="21"/>
      <c r="AO1207" s="21"/>
      <c r="AP1207" s="21"/>
      <c r="AQ1207" s="21"/>
      <c r="AR1207" s="21"/>
      <c r="AS1207" s="21"/>
      <c r="AT1207" s="21"/>
      <c r="AU1207" s="21"/>
      <c r="AV1207" s="21"/>
      <c r="AW1207" s="21"/>
      <c r="AX1207" s="21"/>
      <c r="AY1207" s="21"/>
      <c r="AZ1207" s="21"/>
      <c r="BA1207" s="21"/>
      <c r="BB1207" s="21"/>
      <c r="BC1207" s="21"/>
      <c r="BD1207" s="21"/>
      <c r="BE1207" s="21"/>
      <c r="BF1207" s="21"/>
      <c r="BG1207" s="21"/>
      <c r="BH1207" s="21"/>
      <c r="BI1207" s="21"/>
    </row>
    <row r="1208" spans="1:61" s="33" customFormat="1" ht="37.5" customHeight="1">
      <c r="A1208" s="198"/>
      <c r="B1208" s="401" t="s">
        <v>93</v>
      </c>
      <c r="C1208" s="607" t="s">
        <v>996</v>
      </c>
      <c r="D1208" s="608"/>
      <c r="E1208" s="608"/>
      <c r="F1208" s="608"/>
      <c r="G1208" s="608"/>
      <c r="H1208" s="608"/>
      <c r="I1208" s="608"/>
      <c r="J1208" s="608"/>
      <c r="K1208" s="608"/>
      <c r="L1208" s="608"/>
      <c r="M1208" s="608"/>
      <c r="N1208" s="608"/>
      <c r="O1208" s="608"/>
      <c r="P1208" s="608"/>
      <c r="Q1208" s="608"/>
      <c r="R1208" s="608"/>
      <c r="S1208" s="608"/>
      <c r="T1208" s="608"/>
      <c r="U1208" s="608"/>
      <c r="V1208" s="608"/>
      <c r="W1208" s="608"/>
      <c r="X1208" s="608"/>
      <c r="Y1208" s="608"/>
      <c r="Z1208" s="608"/>
      <c r="AA1208" s="608"/>
      <c r="AB1208" s="608"/>
      <c r="AC1208" s="608"/>
      <c r="AD1208" s="608"/>
      <c r="AE1208" s="608"/>
      <c r="AF1208" s="609"/>
      <c r="AG1208" s="621"/>
      <c r="AH1208" s="622"/>
      <c r="AI1208" s="623"/>
      <c r="AJ1208" s="198"/>
      <c r="AK1208" s="198"/>
      <c r="AL1208" s="21"/>
      <c r="AM1208" s="21"/>
      <c r="AN1208" s="21"/>
      <c r="AO1208" s="21"/>
      <c r="AP1208" s="21"/>
      <c r="AQ1208" s="21"/>
      <c r="AR1208" s="21"/>
      <c r="AS1208" s="21"/>
      <c r="AT1208" s="21"/>
      <c r="AU1208" s="21"/>
      <c r="AV1208" s="21"/>
      <c r="AW1208" s="21"/>
      <c r="AX1208" s="21"/>
      <c r="AY1208" s="21"/>
      <c r="AZ1208" s="21"/>
      <c r="BA1208" s="21"/>
      <c r="BB1208" s="21"/>
      <c r="BC1208" s="21"/>
      <c r="BD1208" s="21"/>
      <c r="BE1208" s="21"/>
      <c r="BF1208" s="21"/>
      <c r="BG1208" s="21"/>
      <c r="BH1208" s="21"/>
      <c r="BI1208" s="21"/>
    </row>
    <row r="1209" spans="1:61" s="21" customFormat="1" ht="17.100000000000001" customHeight="1">
      <c r="A1209" s="172"/>
      <c r="B1209" s="619" t="s">
        <v>388</v>
      </c>
      <c r="C1209" s="588" t="s">
        <v>686</v>
      </c>
      <c r="D1209" s="589"/>
      <c r="E1209" s="589"/>
      <c r="F1209" s="589"/>
      <c r="G1209" s="589"/>
      <c r="H1209" s="589"/>
      <c r="I1209" s="589"/>
      <c r="J1209" s="589"/>
      <c r="K1209" s="589"/>
      <c r="L1209" s="589"/>
      <c r="M1209" s="589"/>
      <c r="N1209" s="589"/>
      <c r="O1209" s="589"/>
      <c r="P1209" s="589"/>
      <c r="Q1209" s="589"/>
      <c r="R1209" s="589"/>
      <c r="S1209" s="589"/>
      <c r="T1209" s="589"/>
      <c r="U1209" s="589"/>
      <c r="V1209" s="589"/>
      <c r="W1209" s="589"/>
      <c r="X1209" s="589"/>
      <c r="Y1209" s="589"/>
      <c r="Z1209" s="589"/>
      <c r="AA1209" s="589"/>
      <c r="AB1209" s="589"/>
      <c r="AC1209" s="589"/>
      <c r="AD1209" s="589"/>
      <c r="AE1209" s="589"/>
      <c r="AF1209" s="590"/>
      <c r="AG1209" s="621"/>
      <c r="AH1209" s="622"/>
      <c r="AI1209" s="623"/>
      <c r="AJ1209" s="172"/>
      <c r="AK1209" s="172"/>
    </row>
    <row r="1210" spans="1:61" s="21" customFormat="1" ht="17.100000000000001" customHeight="1">
      <c r="A1210" s="172"/>
      <c r="B1210" s="631"/>
      <c r="C1210" s="599"/>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1"/>
      <c r="AG1210" s="624"/>
      <c r="AH1210" s="625"/>
      <c r="AI1210" s="626"/>
      <c r="AJ1210" s="172"/>
      <c r="AK1210" s="172"/>
    </row>
    <row r="1211" spans="1:61" s="21" customFormat="1" ht="17.100000000000001" customHeight="1">
      <c r="A1211" s="172"/>
      <c r="B1211" s="631"/>
      <c r="C1211" s="599"/>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1"/>
      <c r="AG1211" s="624"/>
      <c r="AH1211" s="625"/>
      <c r="AI1211" s="626"/>
      <c r="AJ1211" s="172"/>
      <c r="AK1211" s="172"/>
    </row>
    <row r="1212" spans="1:61" s="21" customFormat="1" ht="17.100000000000001" customHeight="1">
      <c r="A1212" s="172"/>
      <c r="B1212" s="620"/>
      <c r="C1212" s="591"/>
      <c r="D1212" s="592"/>
      <c r="E1212" s="592"/>
      <c r="F1212" s="592"/>
      <c r="G1212" s="592"/>
      <c r="H1212" s="592"/>
      <c r="I1212" s="592"/>
      <c r="J1212" s="592"/>
      <c r="K1212" s="592"/>
      <c r="L1212" s="592"/>
      <c r="M1212" s="592"/>
      <c r="N1212" s="592"/>
      <c r="O1212" s="592"/>
      <c r="P1212" s="592"/>
      <c r="Q1212" s="592"/>
      <c r="R1212" s="592"/>
      <c r="S1212" s="592"/>
      <c r="T1212" s="592"/>
      <c r="U1212" s="592"/>
      <c r="V1212" s="592"/>
      <c r="W1212" s="592"/>
      <c r="X1212" s="592"/>
      <c r="Y1212" s="592"/>
      <c r="Z1212" s="592"/>
      <c r="AA1212" s="592"/>
      <c r="AB1212" s="592"/>
      <c r="AC1212" s="592"/>
      <c r="AD1212" s="592"/>
      <c r="AE1212" s="592"/>
      <c r="AF1212" s="593"/>
      <c r="AG1212" s="627"/>
      <c r="AH1212" s="628"/>
      <c r="AI1212" s="629"/>
      <c r="AJ1212" s="172"/>
      <c r="AK1212" s="172"/>
    </row>
    <row r="1213" spans="1:61" s="21" customFormat="1" ht="37.5" customHeight="1">
      <c r="A1213" s="172"/>
      <c r="B1213" s="401" t="s">
        <v>389</v>
      </c>
      <c r="C1213" s="607" t="s">
        <v>164</v>
      </c>
      <c r="D1213" s="608"/>
      <c r="E1213" s="608"/>
      <c r="F1213" s="608"/>
      <c r="G1213" s="608"/>
      <c r="H1213" s="608"/>
      <c r="I1213" s="608"/>
      <c r="J1213" s="608"/>
      <c r="K1213" s="608"/>
      <c r="L1213" s="608"/>
      <c r="M1213" s="608"/>
      <c r="N1213" s="608"/>
      <c r="O1213" s="608"/>
      <c r="P1213" s="608"/>
      <c r="Q1213" s="608"/>
      <c r="R1213" s="608"/>
      <c r="S1213" s="608"/>
      <c r="T1213" s="608"/>
      <c r="U1213" s="608"/>
      <c r="V1213" s="608"/>
      <c r="W1213" s="608"/>
      <c r="X1213" s="608"/>
      <c r="Y1213" s="608"/>
      <c r="Z1213" s="608"/>
      <c r="AA1213" s="608"/>
      <c r="AB1213" s="608"/>
      <c r="AC1213" s="608"/>
      <c r="AD1213" s="608"/>
      <c r="AE1213" s="608"/>
      <c r="AF1213" s="609"/>
      <c r="AG1213" s="621"/>
      <c r="AH1213" s="622"/>
      <c r="AI1213" s="623"/>
      <c r="AJ1213" s="172"/>
      <c r="AK1213" s="172"/>
    </row>
    <row r="1214" spans="1:61" s="21" customFormat="1" ht="37.5" customHeight="1">
      <c r="A1214" s="172"/>
      <c r="B1214" s="401" t="s">
        <v>391</v>
      </c>
      <c r="C1214" s="607" t="s">
        <v>997</v>
      </c>
      <c r="D1214" s="608"/>
      <c r="E1214" s="608"/>
      <c r="F1214" s="608"/>
      <c r="G1214" s="608"/>
      <c r="H1214" s="608"/>
      <c r="I1214" s="608"/>
      <c r="J1214" s="608"/>
      <c r="K1214" s="608"/>
      <c r="L1214" s="608"/>
      <c r="M1214" s="608"/>
      <c r="N1214" s="608"/>
      <c r="O1214" s="608"/>
      <c r="P1214" s="608"/>
      <c r="Q1214" s="608"/>
      <c r="R1214" s="608"/>
      <c r="S1214" s="608"/>
      <c r="T1214" s="608"/>
      <c r="U1214" s="608"/>
      <c r="V1214" s="608"/>
      <c r="W1214" s="608"/>
      <c r="X1214" s="608"/>
      <c r="Y1214" s="608"/>
      <c r="Z1214" s="608"/>
      <c r="AA1214" s="608"/>
      <c r="AB1214" s="608"/>
      <c r="AC1214" s="608"/>
      <c r="AD1214" s="608"/>
      <c r="AE1214" s="608"/>
      <c r="AF1214" s="609"/>
      <c r="AG1214" s="621"/>
      <c r="AH1214" s="622"/>
      <c r="AI1214" s="623"/>
      <c r="AJ1214" s="172"/>
      <c r="AK1214" s="172"/>
    </row>
    <row r="1215" spans="1:61" s="21" customFormat="1" ht="37.5" customHeight="1">
      <c r="A1215" s="172"/>
      <c r="B1215" s="424" t="s">
        <v>143</v>
      </c>
      <c r="C1215" s="607" t="s">
        <v>1586</v>
      </c>
      <c r="D1215" s="608"/>
      <c r="E1215" s="608"/>
      <c r="F1215" s="608"/>
      <c r="G1215" s="608"/>
      <c r="H1215" s="608"/>
      <c r="I1215" s="608"/>
      <c r="J1215" s="608"/>
      <c r="K1215" s="608"/>
      <c r="L1215" s="608"/>
      <c r="M1215" s="608"/>
      <c r="N1215" s="608"/>
      <c r="O1215" s="608"/>
      <c r="P1215" s="608"/>
      <c r="Q1215" s="608"/>
      <c r="R1215" s="608"/>
      <c r="S1215" s="608"/>
      <c r="T1215" s="608"/>
      <c r="U1215" s="608"/>
      <c r="V1215" s="608"/>
      <c r="W1215" s="608"/>
      <c r="X1215" s="608"/>
      <c r="Y1215" s="608"/>
      <c r="Z1215" s="608"/>
      <c r="AA1215" s="608"/>
      <c r="AB1215" s="608"/>
      <c r="AC1215" s="608"/>
      <c r="AD1215" s="608"/>
      <c r="AE1215" s="608"/>
      <c r="AF1215" s="609"/>
      <c r="AG1215" s="604"/>
      <c r="AH1215" s="605"/>
      <c r="AI1215" s="606"/>
      <c r="AJ1215" s="172"/>
      <c r="AK1215" s="172"/>
    </row>
    <row r="1216" spans="1:61" s="21" customFormat="1" ht="12">
      <c r="A1216" s="172"/>
      <c r="B1216" s="77"/>
      <c r="C1216" s="186"/>
      <c r="D1216" s="186"/>
      <c r="E1216" s="186"/>
      <c r="F1216" s="186"/>
      <c r="G1216" s="186"/>
      <c r="H1216" s="186"/>
      <c r="I1216" s="186"/>
      <c r="J1216" s="186"/>
      <c r="K1216" s="186"/>
      <c r="L1216" s="186"/>
      <c r="M1216" s="186"/>
      <c r="N1216" s="186"/>
      <c r="O1216" s="186"/>
      <c r="P1216" s="186"/>
      <c r="Q1216" s="186"/>
      <c r="R1216" s="186"/>
      <c r="S1216" s="186"/>
      <c r="T1216" s="186"/>
      <c r="U1216" s="186"/>
      <c r="V1216" s="186"/>
      <c r="W1216" s="186"/>
      <c r="X1216" s="186"/>
      <c r="Y1216" s="186"/>
      <c r="Z1216" s="186"/>
      <c r="AA1216" s="186"/>
      <c r="AB1216" s="186"/>
      <c r="AC1216" s="186"/>
      <c r="AD1216" s="186"/>
      <c r="AE1216" s="186"/>
      <c r="AF1216" s="186"/>
      <c r="AG1216" s="164"/>
      <c r="AH1216" s="164"/>
      <c r="AI1216" s="164"/>
      <c r="AJ1216" s="172"/>
      <c r="AK1216" s="172"/>
    </row>
    <row r="1217" spans="1:61" s="21" customFormat="1" ht="12">
      <c r="A1217" s="94"/>
      <c r="B1217" s="414" t="s">
        <v>1466</v>
      </c>
      <c r="C1217" s="163"/>
      <c r="D1217" s="164"/>
      <c r="E1217" s="164"/>
      <c r="F1217" s="164"/>
      <c r="G1217" s="164"/>
      <c r="H1217" s="164"/>
      <c r="I1217" s="164"/>
      <c r="J1217" s="164"/>
      <c r="K1217" s="421"/>
      <c r="L1217" s="421"/>
      <c r="M1217" s="421"/>
      <c r="N1217" s="421"/>
      <c r="O1217" s="421"/>
      <c r="P1217" s="421"/>
      <c r="Q1217" s="421"/>
      <c r="R1217" s="421"/>
      <c r="S1217" s="421"/>
      <c r="T1217" s="421"/>
      <c r="U1217" s="421"/>
      <c r="V1217" s="421"/>
      <c r="W1217" s="421"/>
      <c r="X1217" s="421"/>
      <c r="Y1217" s="421"/>
      <c r="Z1217" s="421"/>
      <c r="AA1217" s="163"/>
      <c r="AB1217" s="163"/>
      <c r="AC1217" s="163"/>
      <c r="AD1217" s="186"/>
      <c r="AE1217" s="186"/>
      <c r="AF1217" s="186"/>
      <c r="AG1217" s="164"/>
      <c r="AH1217" s="164"/>
      <c r="AI1217" s="164"/>
      <c r="AJ1217" s="172"/>
      <c r="AK1217" s="172"/>
    </row>
    <row r="1218" spans="1:61" s="21" customFormat="1" ht="24" customHeight="1">
      <c r="A1218" s="172"/>
      <c r="B1218" s="689" t="s">
        <v>1548</v>
      </c>
      <c r="C1218" s="692" t="s">
        <v>1618</v>
      </c>
      <c r="D1218" s="692"/>
      <c r="E1218" s="692"/>
      <c r="F1218" s="692"/>
      <c r="G1218" s="692"/>
      <c r="H1218" s="692"/>
      <c r="I1218" s="692"/>
      <c r="J1218" s="692"/>
      <c r="K1218" s="692"/>
      <c r="L1218" s="692"/>
      <c r="M1218" s="692"/>
      <c r="N1218" s="692"/>
      <c r="O1218" s="692"/>
      <c r="P1218" s="692"/>
      <c r="Q1218" s="692"/>
      <c r="R1218" s="692"/>
      <c r="S1218" s="692"/>
      <c r="T1218" s="692"/>
      <c r="U1218" s="692"/>
      <c r="V1218" s="692"/>
      <c r="W1218" s="692"/>
      <c r="X1218" s="692"/>
      <c r="Y1218" s="692"/>
      <c r="Z1218" s="692"/>
      <c r="AA1218" s="692"/>
      <c r="AB1218" s="692"/>
      <c r="AC1218" s="692"/>
      <c r="AD1218" s="692"/>
      <c r="AE1218" s="692"/>
      <c r="AF1218" s="692"/>
      <c r="AG1218" s="642"/>
      <c r="AH1218" s="642"/>
      <c r="AI1218" s="642"/>
      <c r="AJ1218" s="172"/>
      <c r="AK1218" s="172"/>
    </row>
    <row r="1219" spans="1:61" s="21" customFormat="1" ht="30.75" customHeight="1">
      <c r="A1219" s="172"/>
      <c r="B1219" s="689"/>
      <c r="C1219" s="725"/>
      <c r="D1219" s="725"/>
      <c r="E1219" s="725"/>
      <c r="F1219" s="725"/>
      <c r="G1219" s="725"/>
      <c r="H1219" s="725"/>
      <c r="I1219" s="725"/>
      <c r="J1219" s="725"/>
      <c r="K1219" s="725"/>
      <c r="L1219" s="725"/>
      <c r="M1219" s="725"/>
      <c r="N1219" s="725"/>
      <c r="O1219" s="725"/>
      <c r="P1219" s="725"/>
      <c r="Q1219" s="725"/>
      <c r="R1219" s="725"/>
      <c r="S1219" s="725"/>
      <c r="T1219" s="725"/>
      <c r="U1219" s="725"/>
      <c r="V1219" s="725"/>
      <c r="W1219" s="725"/>
      <c r="X1219" s="725"/>
      <c r="Y1219" s="725"/>
      <c r="Z1219" s="725"/>
      <c r="AA1219" s="725"/>
      <c r="AB1219" s="725"/>
      <c r="AC1219" s="725"/>
      <c r="AD1219" s="725"/>
      <c r="AE1219" s="725"/>
      <c r="AF1219" s="725"/>
      <c r="AG1219" s="642"/>
      <c r="AH1219" s="642"/>
      <c r="AI1219" s="642"/>
      <c r="AJ1219" s="172"/>
      <c r="AK1219" s="172"/>
    </row>
    <row r="1220" spans="1:61" s="21" customFormat="1" ht="24" customHeight="1">
      <c r="A1220" s="172"/>
      <c r="B1220" s="689"/>
      <c r="C1220" s="726" t="s">
        <v>1585</v>
      </c>
      <c r="D1220" s="726"/>
      <c r="E1220" s="726"/>
      <c r="F1220" s="726"/>
      <c r="G1220" s="726"/>
      <c r="H1220" s="726"/>
      <c r="I1220" s="726"/>
      <c r="J1220" s="726"/>
      <c r="K1220" s="726"/>
      <c r="L1220" s="726"/>
      <c r="M1220" s="726"/>
      <c r="N1220" s="726"/>
      <c r="O1220" s="726"/>
      <c r="P1220" s="726"/>
      <c r="Q1220" s="726"/>
      <c r="R1220" s="726"/>
      <c r="S1220" s="726"/>
      <c r="T1220" s="726"/>
      <c r="U1220" s="726"/>
      <c r="V1220" s="726"/>
      <c r="W1220" s="726"/>
      <c r="X1220" s="726"/>
      <c r="Y1220" s="726"/>
      <c r="Z1220" s="726"/>
      <c r="AA1220" s="726"/>
      <c r="AB1220" s="726"/>
      <c r="AC1220" s="726"/>
      <c r="AD1220" s="726"/>
      <c r="AE1220" s="726"/>
      <c r="AF1220" s="726"/>
      <c r="AG1220" s="642"/>
      <c r="AH1220" s="642"/>
      <c r="AI1220" s="642"/>
      <c r="AJ1220" s="172"/>
      <c r="AK1220" s="172"/>
    </row>
    <row r="1221" spans="1:61" s="21" customFormat="1" ht="55.5" customHeight="1">
      <c r="A1221" s="198"/>
      <c r="B1221" s="388" t="s">
        <v>1549</v>
      </c>
      <c r="C1221" s="692" t="s">
        <v>1587</v>
      </c>
      <c r="D1221" s="692"/>
      <c r="E1221" s="692"/>
      <c r="F1221" s="692"/>
      <c r="G1221" s="692"/>
      <c r="H1221" s="692"/>
      <c r="I1221" s="692"/>
      <c r="J1221" s="692"/>
      <c r="K1221" s="692"/>
      <c r="L1221" s="692"/>
      <c r="M1221" s="692"/>
      <c r="N1221" s="692"/>
      <c r="O1221" s="692"/>
      <c r="P1221" s="692"/>
      <c r="Q1221" s="692"/>
      <c r="R1221" s="692"/>
      <c r="S1221" s="692"/>
      <c r="T1221" s="692"/>
      <c r="U1221" s="692"/>
      <c r="V1221" s="692"/>
      <c r="W1221" s="692"/>
      <c r="X1221" s="692"/>
      <c r="Y1221" s="692"/>
      <c r="Z1221" s="692"/>
      <c r="AA1221" s="692"/>
      <c r="AB1221" s="692"/>
      <c r="AC1221" s="692"/>
      <c r="AD1221" s="692"/>
      <c r="AE1221" s="692"/>
      <c r="AF1221" s="692"/>
      <c r="AG1221" s="642"/>
      <c r="AH1221" s="642"/>
      <c r="AI1221" s="642"/>
      <c r="AJ1221" s="172"/>
      <c r="AK1221" s="172"/>
    </row>
    <row r="1222" spans="1:61" s="21" customFormat="1" ht="24" customHeight="1">
      <c r="A1222" s="198"/>
      <c r="B1222" s="689" t="s">
        <v>1550</v>
      </c>
      <c r="C1222" s="692" t="s">
        <v>1423</v>
      </c>
      <c r="D1222" s="692"/>
      <c r="E1222" s="692"/>
      <c r="F1222" s="692"/>
      <c r="G1222" s="692"/>
      <c r="H1222" s="692"/>
      <c r="I1222" s="692"/>
      <c r="J1222" s="692"/>
      <c r="K1222" s="692"/>
      <c r="L1222" s="692"/>
      <c r="M1222" s="692"/>
      <c r="N1222" s="692"/>
      <c r="O1222" s="692"/>
      <c r="P1222" s="692"/>
      <c r="Q1222" s="692"/>
      <c r="R1222" s="692"/>
      <c r="S1222" s="692"/>
      <c r="T1222" s="692"/>
      <c r="U1222" s="692"/>
      <c r="V1222" s="692"/>
      <c r="W1222" s="692"/>
      <c r="X1222" s="692"/>
      <c r="Y1222" s="692"/>
      <c r="Z1222" s="692"/>
      <c r="AA1222" s="692"/>
      <c r="AB1222" s="692"/>
      <c r="AC1222" s="692"/>
      <c r="AD1222" s="692"/>
      <c r="AE1222" s="692"/>
      <c r="AF1222" s="692"/>
      <c r="AG1222" s="642"/>
      <c r="AH1222" s="642"/>
      <c r="AI1222" s="642"/>
      <c r="AJ1222" s="172"/>
      <c r="AK1222" s="172"/>
    </row>
    <row r="1223" spans="1:61" s="21" customFormat="1" ht="24" customHeight="1">
      <c r="A1223" s="198"/>
      <c r="B1223" s="689"/>
      <c r="C1223" s="692"/>
      <c r="D1223" s="692"/>
      <c r="E1223" s="692"/>
      <c r="F1223" s="692"/>
      <c r="G1223" s="692"/>
      <c r="H1223" s="692"/>
      <c r="I1223" s="692"/>
      <c r="J1223" s="692"/>
      <c r="K1223" s="692"/>
      <c r="L1223" s="692"/>
      <c r="M1223" s="692"/>
      <c r="N1223" s="692"/>
      <c r="O1223" s="692"/>
      <c r="P1223" s="692"/>
      <c r="Q1223" s="692"/>
      <c r="R1223" s="692"/>
      <c r="S1223" s="692"/>
      <c r="T1223" s="692"/>
      <c r="U1223" s="692"/>
      <c r="V1223" s="692"/>
      <c r="W1223" s="692"/>
      <c r="X1223" s="692"/>
      <c r="Y1223" s="692"/>
      <c r="Z1223" s="692"/>
      <c r="AA1223" s="692"/>
      <c r="AB1223" s="692"/>
      <c r="AC1223" s="692"/>
      <c r="AD1223" s="692"/>
      <c r="AE1223" s="692"/>
      <c r="AF1223" s="692"/>
      <c r="AG1223" s="642"/>
      <c r="AH1223" s="642"/>
      <c r="AI1223" s="642"/>
      <c r="AJ1223" s="172"/>
      <c r="AK1223" s="172"/>
    </row>
    <row r="1224" spans="1:61" s="21" customFormat="1" ht="18" customHeight="1">
      <c r="A1224" s="198"/>
      <c r="B1224" s="689"/>
      <c r="C1224" s="692"/>
      <c r="D1224" s="692"/>
      <c r="E1224" s="692"/>
      <c r="F1224" s="692"/>
      <c r="G1224" s="692"/>
      <c r="H1224" s="692"/>
      <c r="I1224" s="692"/>
      <c r="J1224" s="692"/>
      <c r="K1224" s="692"/>
      <c r="L1224" s="692"/>
      <c r="M1224" s="692"/>
      <c r="N1224" s="692"/>
      <c r="O1224" s="692"/>
      <c r="P1224" s="692"/>
      <c r="Q1224" s="692"/>
      <c r="R1224" s="692"/>
      <c r="S1224" s="692"/>
      <c r="T1224" s="692"/>
      <c r="U1224" s="692"/>
      <c r="V1224" s="692"/>
      <c r="W1224" s="692"/>
      <c r="X1224" s="692"/>
      <c r="Y1224" s="692"/>
      <c r="Z1224" s="692"/>
      <c r="AA1224" s="692"/>
      <c r="AB1224" s="692"/>
      <c r="AC1224" s="692"/>
      <c r="AD1224" s="692"/>
      <c r="AE1224" s="692"/>
      <c r="AF1224" s="692"/>
      <c r="AG1224" s="642"/>
      <c r="AH1224" s="642"/>
      <c r="AI1224" s="642"/>
      <c r="AJ1224" s="172"/>
      <c r="AK1224" s="172"/>
    </row>
    <row r="1225" spans="1:61" s="21" customFormat="1" ht="24" customHeight="1">
      <c r="A1225" s="198"/>
      <c r="B1225" s="689" t="s">
        <v>76</v>
      </c>
      <c r="C1225" s="692" t="s">
        <v>1583</v>
      </c>
      <c r="D1225" s="692"/>
      <c r="E1225" s="692"/>
      <c r="F1225" s="692"/>
      <c r="G1225" s="692"/>
      <c r="H1225" s="692"/>
      <c r="I1225" s="692"/>
      <c r="J1225" s="692"/>
      <c r="K1225" s="692"/>
      <c r="L1225" s="692"/>
      <c r="M1225" s="692"/>
      <c r="N1225" s="692"/>
      <c r="O1225" s="692"/>
      <c r="P1225" s="692"/>
      <c r="Q1225" s="692"/>
      <c r="R1225" s="692"/>
      <c r="S1225" s="692"/>
      <c r="T1225" s="692"/>
      <c r="U1225" s="692"/>
      <c r="V1225" s="692"/>
      <c r="W1225" s="692"/>
      <c r="X1225" s="692"/>
      <c r="Y1225" s="692"/>
      <c r="Z1225" s="692"/>
      <c r="AA1225" s="692"/>
      <c r="AB1225" s="692"/>
      <c r="AC1225" s="692"/>
      <c r="AD1225" s="692"/>
      <c r="AE1225" s="692"/>
      <c r="AF1225" s="692"/>
      <c r="AG1225" s="642"/>
      <c r="AH1225" s="642"/>
      <c r="AI1225" s="642"/>
      <c r="AJ1225" s="172"/>
      <c r="AK1225" s="172"/>
    </row>
    <row r="1226" spans="1:61" s="21" customFormat="1" ht="24" customHeight="1">
      <c r="A1226" s="198"/>
      <c r="B1226" s="689"/>
      <c r="C1226" s="692"/>
      <c r="D1226" s="692"/>
      <c r="E1226" s="692"/>
      <c r="F1226" s="692"/>
      <c r="G1226" s="692"/>
      <c r="H1226" s="692"/>
      <c r="I1226" s="692"/>
      <c r="J1226" s="692"/>
      <c r="K1226" s="692"/>
      <c r="L1226" s="692"/>
      <c r="M1226" s="692"/>
      <c r="N1226" s="692"/>
      <c r="O1226" s="692"/>
      <c r="P1226" s="692"/>
      <c r="Q1226" s="692"/>
      <c r="R1226" s="692"/>
      <c r="S1226" s="692"/>
      <c r="T1226" s="692"/>
      <c r="U1226" s="692"/>
      <c r="V1226" s="692"/>
      <c r="W1226" s="692"/>
      <c r="X1226" s="692"/>
      <c r="Y1226" s="692"/>
      <c r="Z1226" s="692"/>
      <c r="AA1226" s="692"/>
      <c r="AB1226" s="692"/>
      <c r="AC1226" s="692"/>
      <c r="AD1226" s="692"/>
      <c r="AE1226" s="692"/>
      <c r="AF1226" s="692"/>
      <c r="AG1226" s="642"/>
      <c r="AH1226" s="642"/>
      <c r="AI1226" s="642"/>
      <c r="AJ1226" s="172"/>
      <c r="AK1226" s="172"/>
    </row>
    <row r="1227" spans="1:61" s="21" customFormat="1" ht="24" customHeight="1">
      <c r="A1227" s="198"/>
      <c r="B1227" s="689"/>
      <c r="C1227" s="692"/>
      <c r="D1227" s="692"/>
      <c r="E1227" s="692"/>
      <c r="F1227" s="692"/>
      <c r="G1227" s="692"/>
      <c r="H1227" s="692"/>
      <c r="I1227" s="692"/>
      <c r="J1227" s="692"/>
      <c r="K1227" s="692"/>
      <c r="L1227" s="692"/>
      <c r="M1227" s="692"/>
      <c r="N1227" s="692"/>
      <c r="O1227" s="692"/>
      <c r="P1227" s="692"/>
      <c r="Q1227" s="692"/>
      <c r="R1227" s="692"/>
      <c r="S1227" s="692"/>
      <c r="T1227" s="692"/>
      <c r="U1227" s="692"/>
      <c r="V1227" s="692"/>
      <c r="W1227" s="692"/>
      <c r="X1227" s="692"/>
      <c r="Y1227" s="692"/>
      <c r="Z1227" s="692"/>
      <c r="AA1227" s="692"/>
      <c r="AB1227" s="692"/>
      <c r="AC1227" s="692"/>
      <c r="AD1227" s="692"/>
      <c r="AE1227" s="692"/>
      <c r="AF1227" s="692"/>
      <c r="AG1227" s="642"/>
      <c r="AH1227" s="642"/>
      <c r="AI1227" s="642"/>
      <c r="AJ1227" s="172"/>
      <c r="AK1227" s="172"/>
    </row>
    <row r="1228" spans="1:61" s="21" customFormat="1" ht="24" customHeight="1">
      <c r="A1228" s="198"/>
      <c r="B1228" s="689"/>
      <c r="C1228" s="692"/>
      <c r="D1228" s="692"/>
      <c r="E1228" s="692"/>
      <c r="F1228" s="692"/>
      <c r="G1228" s="692"/>
      <c r="H1228" s="692"/>
      <c r="I1228" s="692"/>
      <c r="J1228" s="692"/>
      <c r="K1228" s="692"/>
      <c r="L1228" s="692"/>
      <c r="M1228" s="692"/>
      <c r="N1228" s="692"/>
      <c r="O1228" s="692"/>
      <c r="P1228" s="692"/>
      <c r="Q1228" s="692"/>
      <c r="R1228" s="692"/>
      <c r="S1228" s="692"/>
      <c r="T1228" s="692"/>
      <c r="U1228" s="692"/>
      <c r="V1228" s="692"/>
      <c r="W1228" s="692"/>
      <c r="X1228" s="692"/>
      <c r="Y1228" s="692"/>
      <c r="Z1228" s="692"/>
      <c r="AA1228" s="692"/>
      <c r="AB1228" s="692"/>
      <c r="AC1228" s="692"/>
      <c r="AD1228" s="692"/>
      <c r="AE1228" s="692"/>
      <c r="AF1228" s="692"/>
      <c r="AG1228" s="642"/>
      <c r="AH1228" s="642"/>
      <c r="AI1228" s="642"/>
      <c r="AJ1228" s="172"/>
      <c r="AK1228" s="172"/>
    </row>
    <row r="1229" spans="1:61" s="21" customFormat="1" ht="24" customHeight="1">
      <c r="A1229" s="198"/>
      <c r="B1229" s="617" t="s">
        <v>25</v>
      </c>
      <c r="C1229" s="692" t="s">
        <v>1584</v>
      </c>
      <c r="D1229" s="692"/>
      <c r="E1229" s="692"/>
      <c r="F1229" s="692"/>
      <c r="G1229" s="692"/>
      <c r="H1229" s="692"/>
      <c r="I1229" s="692"/>
      <c r="J1229" s="692"/>
      <c r="K1229" s="692"/>
      <c r="L1229" s="692"/>
      <c r="M1229" s="692"/>
      <c r="N1229" s="692"/>
      <c r="O1229" s="692"/>
      <c r="P1229" s="692"/>
      <c r="Q1229" s="692"/>
      <c r="R1229" s="692"/>
      <c r="S1229" s="692"/>
      <c r="T1229" s="692"/>
      <c r="U1229" s="692"/>
      <c r="V1229" s="692"/>
      <c r="W1229" s="692"/>
      <c r="X1229" s="692"/>
      <c r="Y1229" s="692"/>
      <c r="Z1229" s="692"/>
      <c r="AA1229" s="692"/>
      <c r="AB1229" s="692"/>
      <c r="AC1229" s="692"/>
      <c r="AD1229" s="692"/>
      <c r="AE1229" s="692"/>
      <c r="AF1229" s="692"/>
      <c r="AG1229" s="642"/>
      <c r="AH1229" s="642"/>
      <c r="AI1229" s="642"/>
      <c r="AJ1229" s="172"/>
      <c r="AK1229" s="172"/>
    </row>
    <row r="1230" spans="1:61" s="21" customFormat="1" ht="24" customHeight="1">
      <c r="A1230" s="198"/>
      <c r="B1230" s="617"/>
      <c r="C1230" s="692"/>
      <c r="D1230" s="692"/>
      <c r="E1230" s="692"/>
      <c r="F1230" s="692"/>
      <c r="G1230" s="692"/>
      <c r="H1230" s="692"/>
      <c r="I1230" s="692"/>
      <c r="J1230" s="692"/>
      <c r="K1230" s="692"/>
      <c r="L1230" s="692"/>
      <c r="M1230" s="692"/>
      <c r="N1230" s="692"/>
      <c r="O1230" s="692"/>
      <c r="P1230" s="692"/>
      <c r="Q1230" s="692"/>
      <c r="R1230" s="692"/>
      <c r="S1230" s="692"/>
      <c r="T1230" s="692"/>
      <c r="U1230" s="692"/>
      <c r="V1230" s="692"/>
      <c r="W1230" s="692"/>
      <c r="X1230" s="692"/>
      <c r="Y1230" s="692"/>
      <c r="Z1230" s="692"/>
      <c r="AA1230" s="692"/>
      <c r="AB1230" s="692"/>
      <c r="AC1230" s="692"/>
      <c r="AD1230" s="692"/>
      <c r="AE1230" s="692"/>
      <c r="AF1230" s="692"/>
      <c r="AG1230" s="642"/>
      <c r="AH1230" s="642"/>
      <c r="AI1230" s="642"/>
      <c r="AJ1230" s="172"/>
      <c r="AK1230" s="172"/>
    </row>
    <row r="1231" spans="1:61" s="33" customFormat="1" ht="17.100000000000001" customHeight="1">
      <c r="A1231" s="198"/>
      <c r="B1231" s="618"/>
      <c r="C1231" s="692"/>
      <c r="D1231" s="692"/>
      <c r="E1231" s="692"/>
      <c r="F1231" s="692"/>
      <c r="G1231" s="692"/>
      <c r="H1231" s="692"/>
      <c r="I1231" s="692"/>
      <c r="J1231" s="692"/>
      <c r="K1231" s="692"/>
      <c r="L1231" s="692"/>
      <c r="M1231" s="692"/>
      <c r="N1231" s="692"/>
      <c r="O1231" s="692"/>
      <c r="P1231" s="692"/>
      <c r="Q1231" s="692"/>
      <c r="R1231" s="692"/>
      <c r="S1231" s="692"/>
      <c r="T1231" s="692"/>
      <c r="U1231" s="692"/>
      <c r="V1231" s="692"/>
      <c r="W1231" s="692"/>
      <c r="X1231" s="692"/>
      <c r="Y1231" s="692"/>
      <c r="Z1231" s="692"/>
      <c r="AA1231" s="692"/>
      <c r="AB1231" s="692"/>
      <c r="AC1231" s="692"/>
      <c r="AD1231" s="692"/>
      <c r="AE1231" s="692"/>
      <c r="AF1231" s="692"/>
      <c r="AG1231" s="642"/>
      <c r="AH1231" s="642"/>
      <c r="AI1231" s="642"/>
      <c r="AJ1231" s="198"/>
      <c r="AK1231" s="198"/>
      <c r="AL1231" s="21"/>
      <c r="AM1231" s="21"/>
      <c r="AN1231" s="21"/>
      <c r="AO1231" s="21"/>
      <c r="AP1231" s="21"/>
      <c r="AQ1231" s="21"/>
      <c r="AR1231" s="21"/>
      <c r="AS1231" s="21"/>
      <c r="AT1231" s="21"/>
      <c r="AU1231" s="21"/>
      <c r="AV1231" s="21"/>
      <c r="AW1231" s="21"/>
      <c r="AX1231" s="21"/>
      <c r="AY1231" s="21"/>
      <c r="AZ1231" s="21"/>
      <c r="BA1231" s="21"/>
      <c r="BB1231" s="21"/>
      <c r="BC1231" s="21"/>
      <c r="BD1231" s="21"/>
      <c r="BE1231" s="21"/>
      <c r="BF1231" s="21"/>
      <c r="BG1231" s="21"/>
      <c r="BH1231" s="21"/>
      <c r="BI1231" s="21"/>
    </row>
    <row r="1232" spans="1:61" s="33" customFormat="1" ht="17.100000000000001" customHeight="1">
      <c r="A1232" s="198"/>
      <c r="B1232" s="88"/>
      <c r="C1232" s="186"/>
      <c r="D1232" s="186"/>
      <c r="E1232" s="186"/>
      <c r="F1232" s="186"/>
      <c r="G1232" s="186"/>
      <c r="H1232" s="186"/>
      <c r="I1232" s="186"/>
      <c r="J1232" s="186"/>
      <c r="K1232" s="186"/>
      <c r="L1232" s="186"/>
      <c r="M1232" s="186"/>
      <c r="N1232" s="186"/>
      <c r="O1232" s="186"/>
      <c r="P1232" s="186"/>
      <c r="Q1232" s="186"/>
      <c r="R1232" s="186"/>
      <c r="S1232" s="186"/>
      <c r="T1232" s="186"/>
      <c r="U1232" s="186"/>
      <c r="V1232" s="186"/>
      <c r="W1232" s="186"/>
      <c r="X1232" s="186"/>
      <c r="Y1232" s="186"/>
      <c r="Z1232" s="186"/>
      <c r="AA1232" s="164"/>
      <c r="AB1232" s="164"/>
      <c r="AC1232" s="164"/>
      <c r="AD1232" s="198"/>
      <c r="AE1232" s="198"/>
      <c r="AF1232" s="198"/>
      <c r="AG1232" s="194"/>
      <c r="AH1232" s="194"/>
      <c r="AI1232" s="194"/>
      <c r="AJ1232" s="198"/>
      <c r="AK1232" s="198"/>
      <c r="AL1232" s="21"/>
      <c r="AM1232" s="21"/>
      <c r="AN1232" s="21"/>
      <c r="AO1232" s="21"/>
      <c r="AP1232" s="21"/>
      <c r="AQ1232" s="21"/>
      <c r="AR1232" s="21"/>
      <c r="AS1232" s="21"/>
      <c r="AT1232" s="21"/>
      <c r="AU1232" s="21"/>
      <c r="AV1232" s="21"/>
      <c r="AW1232" s="21"/>
      <c r="AX1232" s="21"/>
      <c r="AY1232" s="21"/>
      <c r="AZ1232" s="21"/>
      <c r="BA1232" s="21"/>
      <c r="BB1232" s="21"/>
      <c r="BC1232" s="21"/>
      <c r="BD1232" s="21"/>
      <c r="BE1232" s="21"/>
      <c r="BF1232" s="21"/>
      <c r="BG1232" s="21"/>
      <c r="BH1232" s="21"/>
      <c r="BI1232" s="21"/>
    </row>
    <row r="1233" spans="1:61" s="33" customFormat="1" ht="17.100000000000001" customHeight="1">
      <c r="A1233" s="194"/>
      <c r="B1233" s="414" t="s">
        <v>1467</v>
      </c>
      <c r="C1233" s="164"/>
      <c r="D1233" s="164"/>
      <c r="E1233" s="164"/>
      <c r="F1233" s="164"/>
      <c r="G1233" s="164"/>
      <c r="H1233" s="164"/>
      <c r="I1233" s="164"/>
      <c r="J1233" s="164"/>
      <c r="K1233" s="164"/>
      <c r="L1233" s="421"/>
      <c r="M1233" s="421"/>
      <c r="N1233" s="421"/>
      <c r="O1233" s="421"/>
      <c r="P1233" s="421"/>
      <c r="Q1233" s="421"/>
      <c r="R1233" s="421"/>
      <c r="S1233" s="421"/>
      <c r="T1233" s="421"/>
      <c r="U1233" s="421"/>
      <c r="V1233" s="421"/>
      <c r="W1233" s="421"/>
      <c r="X1233" s="421"/>
      <c r="Y1233" s="421"/>
      <c r="Z1233" s="421"/>
      <c r="AA1233" s="421"/>
      <c r="AB1233" s="421"/>
      <c r="AC1233" s="421"/>
      <c r="AD1233" s="421"/>
      <c r="AE1233" s="421"/>
      <c r="AF1233" s="421"/>
      <c r="AG1233" s="163"/>
      <c r="AH1233" s="163"/>
      <c r="AI1233" s="163"/>
      <c r="AJ1233" s="198"/>
      <c r="AK1233" s="198"/>
      <c r="AL1233" s="21"/>
      <c r="AM1233" s="21"/>
      <c r="AN1233" s="21"/>
      <c r="AO1233" s="21"/>
      <c r="AP1233" s="21"/>
      <c r="AQ1233" s="21"/>
      <c r="AR1233" s="21"/>
      <c r="AS1233" s="21"/>
      <c r="AT1233" s="21"/>
      <c r="AU1233" s="21"/>
      <c r="AV1233" s="21"/>
      <c r="AW1233" s="21"/>
      <c r="AX1233" s="21"/>
      <c r="AY1233" s="21"/>
      <c r="AZ1233" s="21"/>
      <c r="BA1233" s="21"/>
      <c r="BB1233" s="21"/>
      <c r="BC1233" s="21"/>
      <c r="BD1233" s="21"/>
      <c r="BE1233" s="21"/>
      <c r="BF1233" s="21"/>
      <c r="BG1233" s="21"/>
      <c r="BH1233" s="21"/>
      <c r="BI1233" s="21"/>
    </row>
    <row r="1234" spans="1:61" s="33" customFormat="1" ht="17.100000000000001" customHeight="1">
      <c r="A1234" s="194"/>
      <c r="B1234" s="619" t="s">
        <v>165</v>
      </c>
      <c r="C1234" s="588" t="s">
        <v>386</v>
      </c>
      <c r="D1234" s="589"/>
      <c r="E1234" s="589"/>
      <c r="F1234" s="589"/>
      <c r="G1234" s="589"/>
      <c r="H1234" s="589"/>
      <c r="I1234" s="589"/>
      <c r="J1234" s="589"/>
      <c r="K1234" s="589"/>
      <c r="L1234" s="589"/>
      <c r="M1234" s="589"/>
      <c r="N1234" s="589"/>
      <c r="O1234" s="589"/>
      <c r="P1234" s="589"/>
      <c r="Q1234" s="589"/>
      <c r="R1234" s="589"/>
      <c r="S1234" s="589"/>
      <c r="T1234" s="589"/>
      <c r="U1234" s="589"/>
      <c r="V1234" s="589"/>
      <c r="W1234" s="589"/>
      <c r="X1234" s="589"/>
      <c r="Y1234" s="589"/>
      <c r="Z1234" s="589"/>
      <c r="AA1234" s="589"/>
      <c r="AB1234" s="589"/>
      <c r="AC1234" s="589"/>
      <c r="AD1234" s="589"/>
      <c r="AE1234" s="589"/>
      <c r="AF1234" s="590"/>
      <c r="AG1234" s="621"/>
      <c r="AH1234" s="622"/>
      <c r="AI1234" s="623"/>
      <c r="AJ1234" s="198"/>
      <c r="AK1234" s="198"/>
      <c r="AL1234" s="21"/>
      <c r="AM1234" s="21"/>
      <c r="AN1234" s="21"/>
      <c r="AO1234" s="21"/>
      <c r="AP1234" s="21"/>
      <c r="AQ1234" s="21"/>
      <c r="AR1234" s="21"/>
      <c r="AS1234" s="21"/>
      <c r="AT1234" s="21"/>
      <c r="AU1234" s="21"/>
      <c r="AV1234" s="21"/>
      <c r="AW1234" s="21"/>
      <c r="AX1234" s="21"/>
      <c r="AY1234" s="21"/>
      <c r="AZ1234" s="21"/>
      <c r="BA1234" s="21"/>
      <c r="BB1234" s="21"/>
      <c r="BC1234" s="21"/>
      <c r="BD1234" s="21"/>
      <c r="BE1234" s="21"/>
      <c r="BF1234" s="21"/>
      <c r="BG1234" s="21"/>
      <c r="BH1234" s="21"/>
      <c r="BI1234" s="21"/>
    </row>
    <row r="1235" spans="1:61" s="33" customFormat="1" ht="17.100000000000001" customHeight="1">
      <c r="A1235" s="194"/>
      <c r="B1235" s="631"/>
      <c r="C1235" s="599"/>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1"/>
      <c r="AG1235" s="624"/>
      <c r="AH1235" s="625"/>
      <c r="AI1235" s="626"/>
      <c r="AJ1235" s="198"/>
      <c r="AK1235" s="198"/>
      <c r="AL1235" s="21"/>
      <c r="AM1235" s="21"/>
      <c r="AN1235" s="21"/>
      <c r="AO1235" s="21"/>
      <c r="AP1235" s="21"/>
      <c r="AQ1235" s="21"/>
      <c r="AR1235" s="21"/>
      <c r="AS1235" s="21"/>
      <c r="AT1235" s="21"/>
      <c r="AU1235" s="21"/>
      <c r="AV1235" s="21"/>
      <c r="AW1235" s="21"/>
      <c r="AX1235" s="21"/>
      <c r="AY1235" s="21"/>
      <c r="AZ1235" s="21"/>
      <c r="BA1235" s="21"/>
      <c r="BB1235" s="21"/>
      <c r="BC1235" s="21"/>
      <c r="BD1235" s="21"/>
      <c r="BE1235" s="21"/>
      <c r="BF1235" s="21"/>
      <c r="BG1235" s="21"/>
      <c r="BH1235" s="21"/>
      <c r="BI1235" s="21"/>
    </row>
    <row r="1236" spans="1:61" s="33" customFormat="1" ht="17.100000000000001" customHeight="1">
      <c r="A1236" s="194"/>
      <c r="B1236" s="631"/>
      <c r="C1236" s="599"/>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1"/>
      <c r="AG1236" s="624"/>
      <c r="AH1236" s="625"/>
      <c r="AI1236" s="626"/>
      <c r="AJ1236" s="198"/>
      <c r="AK1236" s="198"/>
      <c r="AL1236" s="21"/>
      <c r="AM1236" s="21"/>
      <c r="AN1236" s="21"/>
      <c r="AO1236" s="21"/>
      <c r="AP1236" s="21"/>
      <c r="AQ1236" s="21"/>
      <c r="AR1236" s="21"/>
      <c r="AS1236" s="21"/>
      <c r="AT1236" s="21"/>
      <c r="AU1236" s="21"/>
      <c r="AV1236" s="21"/>
      <c r="AW1236" s="21"/>
      <c r="AX1236" s="21"/>
      <c r="AY1236" s="21"/>
      <c r="AZ1236" s="21"/>
      <c r="BA1236" s="21"/>
      <c r="BB1236" s="21"/>
      <c r="BC1236" s="21"/>
      <c r="BD1236" s="21"/>
      <c r="BE1236" s="21"/>
      <c r="BF1236" s="21"/>
      <c r="BG1236" s="21"/>
      <c r="BH1236" s="21"/>
      <c r="BI1236" s="21"/>
    </row>
    <row r="1237" spans="1:61" s="33" customFormat="1" ht="17.100000000000001" customHeight="1">
      <c r="A1237" s="194"/>
      <c r="B1237" s="631"/>
      <c r="C1237" s="599"/>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1"/>
      <c r="AG1237" s="624"/>
      <c r="AH1237" s="625"/>
      <c r="AI1237" s="626"/>
      <c r="AJ1237" s="198"/>
      <c r="AK1237" s="198"/>
      <c r="AL1237" s="21"/>
      <c r="AM1237" s="21"/>
      <c r="AN1237" s="21"/>
      <c r="AO1237" s="21"/>
      <c r="AP1237" s="21"/>
      <c r="AQ1237" s="21"/>
      <c r="AR1237" s="21"/>
      <c r="AS1237" s="21"/>
      <c r="AT1237" s="21"/>
      <c r="AU1237" s="21"/>
      <c r="AV1237" s="21"/>
      <c r="AW1237" s="21"/>
      <c r="AX1237" s="21"/>
      <c r="AY1237" s="21"/>
      <c r="AZ1237" s="21"/>
      <c r="BA1237" s="21"/>
      <c r="BB1237" s="21"/>
      <c r="BC1237" s="21"/>
      <c r="BD1237" s="21"/>
      <c r="BE1237" s="21"/>
      <c r="BF1237" s="21"/>
      <c r="BG1237" s="21"/>
      <c r="BH1237" s="21"/>
      <c r="BI1237" s="21"/>
    </row>
    <row r="1238" spans="1:61" s="33" customFormat="1" ht="17.100000000000001" customHeight="1">
      <c r="A1238" s="194"/>
      <c r="B1238" s="619" t="s">
        <v>388</v>
      </c>
      <c r="C1238" s="588" t="s">
        <v>387</v>
      </c>
      <c r="D1238" s="589"/>
      <c r="E1238" s="589"/>
      <c r="F1238" s="589"/>
      <c r="G1238" s="589"/>
      <c r="H1238" s="589"/>
      <c r="I1238" s="589"/>
      <c r="J1238" s="589"/>
      <c r="K1238" s="589"/>
      <c r="L1238" s="589"/>
      <c r="M1238" s="589"/>
      <c r="N1238" s="589"/>
      <c r="O1238" s="589"/>
      <c r="P1238" s="589"/>
      <c r="Q1238" s="589"/>
      <c r="R1238" s="589"/>
      <c r="S1238" s="589"/>
      <c r="T1238" s="589"/>
      <c r="U1238" s="589"/>
      <c r="V1238" s="589"/>
      <c r="W1238" s="589"/>
      <c r="X1238" s="589"/>
      <c r="Y1238" s="589"/>
      <c r="Z1238" s="589"/>
      <c r="AA1238" s="589"/>
      <c r="AB1238" s="589"/>
      <c r="AC1238" s="589"/>
      <c r="AD1238" s="589"/>
      <c r="AE1238" s="589"/>
      <c r="AF1238" s="590"/>
      <c r="AG1238" s="621"/>
      <c r="AH1238" s="622"/>
      <c r="AI1238" s="623"/>
      <c r="AJ1238" s="198"/>
      <c r="AK1238" s="198"/>
      <c r="AL1238" s="21"/>
      <c r="AM1238" s="21"/>
      <c r="AN1238" s="21"/>
      <c r="AO1238" s="21"/>
      <c r="AP1238" s="21"/>
      <c r="AQ1238" s="21"/>
      <c r="AR1238" s="21"/>
      <c r="AS1238" s="21"/>
      <c r="AT1238" s="21"/>
      <c r="AU1238" s="21"/>
      <c r="AV1238" s="21"/>
      <c r="AW1238" s="21"/>
      <c r="AX1238" s="21"/>
      <c r="AY1238" s="21"/>
      <c r="AZ1238" s="21"/>
      <c r="BA1238" s="21"/>
      <c r="BB1238" s="21"/>
      <c r="BC1238" s="21"/>
      <c r="BD1238" s="21"/>
      <c r="BE1238" s="21"/>
      <c r="BF1238" s="21"/>
      <c r="BG1238" s="21"/>
      <c r="BH1238" s="21"/>
      <c r="BI1238" s="21"/>
    </row>
    <row r="1239" spans="1:61" s="33" customFormat="1" ht="17.100000000000001" customHeight="1">
      <c r="A1239" s="194"/>
      <c r="B1239" s="631"/>
      <c r="C1239" s="599"/>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1"/>
      <c r="AG1239" s="624"/>
      <c r="AH1239" s="625"/>
      <c r="AI1239" s="626"/>
      <c r="AJ1239" s="198"/>
      <c r="AK1239" s="198"/>
      <c r="AL1239" s="21"/>
      <c r="AM1239" s="21"/>
      <c r="AN1239" s="21"/>
      <c r="AO1239" s="21"/>
      <c r="AP1239" s="21"/>
      <c r="AQ1239" s="21"/>
      <c r="AR1239" s="21"/>
      <c r="AS1239" s="21"/>
      <c r="AT1239" s="21"/>
      <c r="AU1239" s="21"/>
      <c r="AV1239" s="21"/>
      <c r="AW1239" s="21"/>
      <c r="AX1239" s="21"/>
      <c r="AY1239" s="21"/>
      <c r="AZ1239" s="21"/>
      <c r="BA1239" s="21"/>
      <c r="BB1239" s="21"/>
      <c r="BC1239" s="21"/>
      <c r="BD1239" s="21"/>
      <c r="BE1239" s="21"/>
      <c r="BF1239" s="21"/>
      <c r="BG1239" s="21"/>
      <c r="BH1239" s="21"/>
      <c r="BI1239" s="21"/>
    </row>
    <row r="1240" spans="1:61" s="33" customFormat="1" ht="17.100000000000001" customHeight="1">
      <c r="A1240" s="194"/>
      <c r="B1240" s="620"/>
      <c r="C1240" s="591"/>
      <c r="D1240" s="592"/>
      <c r="E1240" s="592"/>
      <c r="F1240" s="592"/>
      <c r="G1240" s="592"/>
      <c r="H1240" s="592"/>
      <c r="I1240" s="592"/>
      <c r="J1240" s="592"/>
      <c r="K1240" s="592"/>
      <c r="L1240" s="592"/>
      <c r="M1240" s="592"/>
      <c r="N1240" s="592"/>
      <c r="O1240" s="592"/>
      <c r="P1240" s="592"/>
      <c r="Q1240" s="592"/>
      <c r="R1240" s="592"/>
      <c r="S1240" s="592"/>
      <c r="T1240" s="592"/>
      <c r="U1240" s="592"/>
      <c r="V1240" s="592"/>
      <c r="W1240" s="592"/>
      <c r="X1240" s="592"/>
      <c r="Y1240" s="592"/>
      <c r="Z1240" s="592"/>
      <c r="AA1240" s="592"/>
      <c r="AB1240" s="592"/>
      <c r="AC1240" s="592"/>
      <c r="AD1240" s="592"/>
      <c r="AE1240" s="592"/>
      <c r="AF1240" s="593"/>
      <c r="AG1240" s="627"/>
      <c r="AH1240" s="628"/>
      <c r="AI1240" s="629"/>
      <c r="AJ1240" s="198"/>
      <c r="AK1240" s="198"/>
      <c r="AL1240" s="21"/>
      <c r="AM1240" s="21"/>
      <c r="AN1240" s="21"/>
      <c r="AO1240" s="21"/>
      <c r="AP1240" s="21"/>
      <c r="AQ1240" s="21"/>
      <c r="AR1240" s="21"/>
      <c r="AS1240" s="21"/>
      <c r="AT1240" s="21"/>
      <c r="AU1240" s="21"/>
      <c r="AV1240" s="21"/>
      <c r="AW1240" s="21"/>
      <c r="AX1240" s="21"/>
      <c r="AY1240" s="21"/>
      <c r="AZ1240" s="21"/>
      <c r="BA1240" s="21"/>
      <c r="BB1240" s="21"/>
      <c r="BC1240" s="21"/>
      <c r="BD1240" s="21"/>
      <c r="BE1240" s="21"/>
      <c r="BF1240" s="21"/>
      <c r="BG1240" s="21"/>
      <c r="BH1240" s="21"/>
      <c r="BI1240" s="21"/>
    </row>
    <row r="1241" spans="1:61" s="33" customFormat="1" ht="34.5" customHeight="1">
      <c r="A1241" s="194"/>
      <c r="B1241" s="401" t="s">
        <v>74</v>
      </c>
      <c r="C1241" s="760" t="s">
        <v>390</v>
      </c>
      <c r="D1241" s="761"/>
      <c r="E1241" s="761"/>
      <c r="F1241" s="761"/>
      <c r="G1241" s="761"/>
      <c r="H1241" s="761"/>
      <c r="I1241" s="761"/>
      <c r="J1241" s="761"/>
      <c r="K1241" s="761"/>
      <c r="L1241" s="761"/>
      <c r="M1241" s="761"/>
      <c r="N1241" s="761"/>
      <c r="O1241" s="761"/>
      <c r="P1241" s="761"/>
      <c r="Q1241" s="761"/>
      <c r="R1241" s="761"/>
      <c r="S1241" s="761"/>
      <c r="T1241" s="761"/>
      <c r="U1241" s="761"/>
      <c r="V1241" s="761"/>
      <c r="W1241" s="761"/>
      <c r="X1241" s="761"/>
      <c r="Y1241" s="761"/>
      <c r="Z1241" s="761"/>
      <c r="AA1241" s="761"/>
      <c r="AB1241" s="761"/>
      <c r="AC1241" s="761"/>
      <c r="AD1241" s="761"/>
      <c r="AE1241" s="761"/>
      <c r="AF1241" s="762"/>
      <c r="AG1241" s="621"/>
      <c r="AH1241" s="622"/>
      <c r="AI1241" s="623"/>
      <c r="AJ1241" s="198"/>
      <c r="AK1241" s="198"/>
      <c r="AL1241" s="422"/>
      <c r="AM1241" s="422"/>
      <c r="AN1241" s="422"/>
      <c r="AO1241" s="422"/>
      <c r="AP1241" s="422"/>
      <c r="AQ1241" s="422"/>
      <c r="AR1241" s="422"/>
      <c r="AS1241" s="422"/>
      <c r="AT1241" s="422"/>
      <c r="AU1241" s="422"/>
      <c r="AV1241" s="422"/>
      <c r="AW1241" s="422"/>
      <c r="AX1241" s="422"/>
      <c r="AY1241" s="422"/>
      <c r="AZ1241" s="422"/>
      <c r="BA1241" s="422"/>
      <c r="BB1241" s="422"/>
      <c r="BC1241" s="422"/>
      <c r="BD1241" s="422"/>
      <c r="BE1241" s="422"/>
      <c r="BF1241" s="422"/>
      <c r="BG1241" s="422"/>
      <c r="BH1241" s="422"/>
      <c r="BI1241" s="422"/>
    </row>
    <row r="1242" spans="1:61" s="33" customFormat="1" ht="46.5" customHeight="1">
      <c r="A1242" s="194"/>
      <c r="B1242" s="401" t="s">
        <v>76</v>
      </c>
      <c r="C1242" s="730" t="s">
        <v>1588</v>
      </c>
      <c r="D1242" s="731"/>
      <c r="E1242" s="731"/>
      <c r="F1242" s="731"/>
      <c r="G1242" s="731"/>
      <c r="H1242" s="731"/>
      <c r="I1242" s="731"/>
      <c r="J1242" s="731"/>
      <c r="K1242" s="731"/>
      <c r="L1242" s="731"/>
      <c r="M1242" s="731"/>
      <c r="N1242" s="731"/>
      <c r="O1242" s="731"/>
      <c r="P1242" s="731"/>
      <c r="Q1242" s="731"/>
      <c r="R1242" s="731"/>
      <c r="S1242" s="731"/>
      <c r="T1242" s="731"/>
      <c r="U1242" s="731"/>
      <c r="V1242" s="731"/>
      <c r="W1242" s="731"/>
      <c r="X1242" s="731"/>
      <c r="Y1242" s="731"/>
      <c r="Z1242" s="731"/>
      <c r="AA1242" s="731"/>
      <c r="AB1242" s="731"/>
      <c r="AC1242" s="731"/>
      <c r="AD1242" s="731"/>
      <c r="AE1242" s="731"/>
      <c r="AF1242" s="732"/>
      <c r="AG1242" s="621"/>
      <c r="AH1242" s="622"/>
      <c r="AI1242" s="623"/>
      <c r="AJ1242" s="198"/>
      <c r="AK1242" s="198"/>
      <c r="AL1242" s="422"/>
      <c r="AM1242" s="422"/>
      <c r="AN1242" s="422"/>
      <c r="AO1242" s="422"/>
      <c r="AP1242" s="422"/>
      <c r="AQ1242" s="422"/>
      <c r="AR1242" s="422"/>
      <c r="AS1242" s="422"/>
      <c r="AT1242" s="422"/>
      <c r="AU1242" s="422"/>
      <c r="AV1242" s="422"/>
      <c r="AW1242" s="422"/>
      <c r="AX1242" s="422"/>
      <c r="AY1242" s="422"/>
      <c r="AZ1242" s="422"/>
      <c r="BA1242" s="422"/>
      <c r="BB1242" s="422"/>
      <c r="BC1242" s="422"/>
      <c r="BD1242" s="422"/>
      <c r="BE1242" s="422"/>
      <c r="BF1242" s="422"/>
      <c r="BG1242" s="422"/>
      <c r="BH1242" s="422"/>
      <c r="BI1242" s="422"/>
    </row>
    <row r="1243" spans="1:61" s="33" customFormat="1" ht="17.100000000000001" customHeight="1">
      <c r="A1243" s="194"/>
      <c r="B1243" s="619" t="s">
        <v>25</v>
      </c>
      <c r="C1243" s="588" t="s">
        <v>1537</v>
      </c>
      <c r="D1243" s="589"/>
      <c r="E1243" s="589"/>
      <c r="F1243" s="589"/>
      <c r="G1243" s="589"/>
      <c r="H1243" s="589"/>
      <c r="I1243" s="589"/>
      <c r="J1243" s="589"/>
      <c r="K1243" s="589"/>
      <c r="L1243" s="589"/>
      <c r="M1243" s="589"/>
      <c r="N1243" s="589"/>
      <c r="O1243" s="589"/>
      <c r="P1243" s="589"/>
      <c r="Q1243" s="589"/>
      <c r="R1243" s="589"/>
      <c r="S1243" s="589"/>
      <c r="T1243" s="589"/>
      <c r="U1243" s="589"/>
      <c r="V1243" s="589"/>
      <c r="W1243" s="589"/>
      <c r="X1243" s="589"/>
      <c r="Y1243" s="589"/>
      <c r="Z1243" s="589"/>
      <c r="AA1243" s="589"/>
      <c r="AB1243" s="589"/>
      <c r="AC1243" s="589"/>
      <c r="AD1243" s="589"/>
      <c r="AE1243" s="589"/>
      <c r="AF1243" s="590"/>
      <c r="AG1243" s="621"/>
      <c r="AH1243" s="622"/>
      <c r="AI1243" s="623"/>
      <c r="AJ1243" s="198"/>
      <c r="AK1243" s="198"/>
    </row>
    <row r="1244" spans="1:61" s="33" customFormat="1" ht="17.100000000000001" customHeight="1">
      <c r="A1244" s="194"/>
      <c r="B1244" s="631"/>
      <c r="C1244" s="599"/>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1"/>
      <c r="AG1244" s="624"/>
      <c r="AH1244" s="625"/>
      <c r="AI1244" s="626"/>
      <c r="AJ1244" s="198"/>
      <c r="AK1244" s="198"/>
    </row>
    <row r="1245" spans="1:61" s="33" customFormat="1" ht="17.100000000000001" customHeight="1">
      <c r="A1245" s="194"/>
      <c r="B1245" s="631"/>
      <c r="C1245" s="599"/>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1"/>
      <c r="AG1245" s="624"/>
      <c r="AH1245" s="625"/>
      <c r="AI1245" s="626"/>
      <c r="AJ1245" s="198"/>
      <c r="AK1245" s="198"/>
    </row>
    <row r="1246" spans="1:61" s="33" customFormat="1" ht="17.100000000000001" customHeight="1">
      <c r="A1246" s="194"/>
      <c r="B1246" s="631"/>
      <c r="C1246" s="599"/>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1"/>
      <c r="AG1246" s="624"/>
      <c r="AH1246" s="625"/>
      <c r="AI1246" s="626"/>
      <c r="AJ1246" s="198"/>
      <c r="AK1246" s="198"/>
    </row>
    <row r="1247" spans="1:61" s="33" customFormat="1" ht="17.100000000000001" customHeight="1">
      <c r="A1247" s="194"/>
      <c r="B1247" s="631"/>
      <c r="C1247" s="599"/>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1"/>
      <c r="AG1247" s="624"/>
      <c r="AH1247" s="625"/>
      <c r="AI1247" s="626"/>
      <c r="AJ1247" s="198"/>
      <c r="AK1247" s="198"/>
      <c r="AL1247" s="21"/>
      <c r="AM1247" s="21"/>
      <c r="AN1247" s="21"/>
      <c r="AO1247" s="21"/>
      <c r="AP1247" s="21"/>
      <c r="AQ1247" s="21"/>
      <c r="AR1247" s="21"/>
      <c r="AS1247" s="21"/>
      <c r="AT1247" s="21"/>
      <c r="AU1247" s="21"/>
      <c r="AV1247" s="21"/>
      <c r="AW1247" s="21"/>
      <c r="AX1247" s="21"/>
      <c r="AY1247" s="21"/>
      <c r="AZ1247" s="21"/>
      <c r="BA1247" s="21"/>
      <c r="BB1247" s="21"/>
      <c r="BC1247" s="21"/>
      <c r="BD1247" s="21"/>
      <c r="BE1247" s="21"/>
      <c r="BF1247" s="21"/>
      <c r="BG1247" s="21"/>
      <c r="BH1247" s="21"/>
      <c r="BI1247" s="21"/>
    </row>
    <row r="1248" spans="1:61" s="33" customFormat="1" ht="17.100000000000001" customHeight="1">
      <c r="A1248" s="194"/>
      <c r="B1248" s="619" t="s">
        <v>27</v>
      </c>
      <c r="C1248" s="588" t="s">
        <v>384</v>
      </c>
      <c r="D1248" s="589"/>
      <c r="E1248" s="589"/>
      <c r="F1248" s="589"/>
      <c r="G1248" s="589"/>
      <c r="H1248" s="589"/>
      <c r="I1248" s="589"/>
      <c r="J1248" s="589"/>
      <c r="K1248" s="589"/>
      <c r="L1248" s="589"/>
      <c r="M1248" s="589"/>
      <c r="N1248" s="589"/>
      <c r="O1248" s="589"/>
      <c r="P1248" s="589"/>
      <c r="Q1248" s="589"/>
      <c r="R1248" s="589"/>
      <c r="S1248" s="589"/>
      <c r="T1248" s="589"/>
      <c r="U1248" s="589"/>
      <c r="V1248" s="589"/>
      <c r="W1248" s="589"/>
      <c r="X1248" s="589"/>
      <c r="Y1248" s="589"/>
      <c r="Z1248" s="589"/>
      <c r="AA1248" s="589"/>
      <c r="AB1248" s="589"/>
      <c r="AC1248" s="589"/>
      <c r="AD1248" s="589"/>
      <c r="AE1248" s="589"/>
      <c r="AF1248" s="590"/>
      <c r="AG1248" s="621"/>
      <c r="AH1248" s="622"/>
      <c r="AI1248" s="623"/>
      <c r="AJ1248" s="198"/>
      <c r="AK1248" s="198"/>
      <c r="AL1248" s="21"/>
      <c r="AM1248" s="21"/>
      <c r="AN1248" s="21"/>
      <c r="AO1248" s="21"/>
      <c r="AP1248" s="21"/>
      <c r="AQ1248" s="21"/>
      <c r="AR1248" s="21"/>
      <c r="AS1248" s="21"/>
      <c r="AT1248" s="21"/>
      <c r="AU1248" s="21"/>
      <c r="AV1248" s="21"/>
      <c r="AW1248" s="21"/>
      <c r="AX1248" s="21"/>
      <c r="AY1248" s="21"/>
      <c r="AZ1248" s="21"/>
      <c r="BA1248" s="21"/>
      <c r="BB1248" s="21"/>
      <c r="BC1248" s="21"/>
      <c r="BD1248" s="21"/>
      <c r="BE1248" s="21"/>
      <c r="BF1248" s="21"/>
      <c r="BG1248" s="21"/>
      <c r="BH1248" s="21"/>
      <c r="BI1248" s="21"/>
    </row>
    <row r="1249" spans="1:61" s="33" customFormat="1" ht="15.75" customHeight="1">
      <c r="A1249" s="194"/>
      <c r="B1249" s="631"/>
      <c r="C1249" s="599"/>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1"/>
      <c r="AG1249" s="624"/>
      <c r="AH1249" s="625"/>
      <c r="AI1249" s="626"/>
      <c r="AJ1249" s="198"/>
      <c r="AK1249" s="198"/>
      <c r="AL1249" s="21"/>
      <c r="AM1249" s="21"/>
      <c r="AN1249" s="21"/>
      <c r="AO1249" s="21"/>
      <c r="AP1249" s="21"/>
      <c r="AQ1249" s="21"/>
      <c r="AR1249" s="21"/>
      <c r="AS1249" s="21"/>
      <c r="AT1249" s="21"/>
      <c r="AU1249" s="21"/>
      <c r="AV1249" s="21"/>
      <c r="AW1249" s="21"/>
      <c r="AX1249" s="21"/>
      <c r="AY1249" s="21"/>
      <c r="AZ1249" s="21"/>
      <c r="BA1249" s="21"/>
      <c r="BB1249" s="21"/>
      <c r="BC1249" s="21"/>
      <c r="BD1249" s="21"/>
      <c r="BE1249" s="21"/>
      <c r="BF1249" s="21"/>
      <c r="BG1249" s="21"/>
      <c r="BH1249" s="21"/>
      <c r="BI1249" s="21"/>
    </row>
    <row r="1250" spans="1:61" s="33" customFormat="1" ht="15" customHeight="1">
      <c r="A1250" s="194"/>
      <c r="B1250" s="620"/>
      <c r="C1250" s="591"/>
      <c r="D1250" s="592"/>
      <c r="E1250" s="592"/>
      <c r="F1250" s="592"/>
      <c r="G1250" s="592"/>
      <c r="H1250" s="592"/>
      <c r="I1250" s="592"/>
      <c r="J1250" s="592"/>
      <c r="K1250" s="592"/>
      <c r="L1250" s="592"/>
      <c r="M1250" s="592"/>
      <c r="N1250" s="592"/>
      <c r="O1250" s="592"/>
      <c r="P1250" s="592"/>
      <c r="Q1250" s="592"/>
      <c r="R1250" s="592"/>
      <c r="S1250" s="592"/>
      <c r="T1250" s="592"/>
      <c r="U1250" s="592"/>
      <c r="V1250" s="592"/>
      <c r="W1250" s="592"/>
      <c r="X1250" s="592"/>
      <c r="Y1250" s="592"/>
      <c r="Z1250" s="592"/>
      <c r="AA1250" s="592"/>
      <c r="AB1250" s="592"/>
      <c r="AC1250" s="592"/>
      <c r="AD1250" s="592"/>
      <c r="AE1250" s="592"/>
      <c r="AF1250" s="593"/>
      <c r="AG1250" s="627"/>
      <c r="AH1250" s="628"/>
      <c r="AI1250" s="629"/>
      <c r="AJ1250" s="198"/>
      <c r="AK1250" s="198"/>
      <c r="AL1250" s="21"/>
      <c r="AM1250" s="21"/>
      <c r="AN1250" s="21"/>
      <c r="AO1250" s="21"/>
      <c r="AP1250" s="21"/>
      <c r="AQ1250" s="21"/>
      <c r="AR1250" s="21"/>
      <c r="AS1250" s="21"/>
      <c r="AT1250" s="21"/>
      <c r="AU1250" s="21"/>
      <c r="AV1250" s="21"/>
      <c r="AW1250" s="21"/>
      <c r="AX1250" s="21"/>
      <c r="AY1250" s="21"/>
      <c r="AZ1250" s="21"/>
      <c r="BA1250" s="21"/>
      <c r="BB1250" s="21"/>
      <c r="BC1250" s="21"/>
      <c r="BD1250" s="21"/>
      <c r="BE1250" s="21"/>
      <c r="BF1250" s="21"/>
      <c r="BG1250" s="21"/>
      <c r="BH1250" s="21"/>
      <c r="BI1250" s="21"/>
    </row>
    <row r="1251" spans="1:61" s="33" customFormat="1" ht="45" customHeight="1">
      <c r="A1251" s="194"/>
      <c r="B1251" s="424" t="s">
        <v>33</v>
      </c>
      <c r="C1251" s="607" t="s">
        <v>687</v>
      </c>
      <c r="D1251" s="608"/>
      <c r="E1251" s="608"/>
      <c r="F1251" s="608"/>
      <c r="G1251" s="608"/>
      <c r="H1251" s="608"/>
      <c r="I1251" s="608"/>
      <c r="J1251" s="608"/>
      <c r="K1251" s="608"/>
      <c r="L1251" s="608"/>
      <c r="M1251" s="608"/>
      <c r="N1251" s="608"/>
      <c r="O1251" s="608"/>
      <c r="P1251" s="608"/>
      <c r="Q1251" s="608"/>
      <c r="R1251" s="608"/>
      <c r="S1251" s="608"/>
      <c r="T1251" s="608"/>
      <c r="U1251" s="608"/>
      <c r="V1251" s="608"/>
      <c r="W1251" s="608"/>
      <c r="X1251" s="608"/>
      <c r="Y1251" s="608"/>
      <c r="Z1251" s="608"/>
      <c r="AA1251" s="608"/>
      <c r="AB1251" s="608"/>
      <c r="AC1251" s="608"/>
      <c r="AD1251" s="608"/>
      <c r="AE1251" s="608"/>
      <c r="AF1251" s="609"/>
      <c r="AG1251" s="604"/>
      <c r="AH1251" s="605"/>
      <c r="AI1251" s="606"/>
      <c r="AJ1251" s="198"/>
      <c r="AK1251" s="198"/>
      <c r="AL1251" s="21"/>
      <c r="AM1251" s="21"/>
      <c r="AN1251" s="21"/>
      <c r="AO1251" s="21"/>
      <c r="AP1251" s="21"/>
      <c r="AQ1251" s="21"/>
      <c r="AR1251" s="21"/>
      <c r="AS1251" s="21"/>
      <c r="AT1251" s="21"/>
      <c r="AU1251" s="21"/>
      <c r="AV1251" s="21"/>
      <c r="AW1251" s="21"/>
      <c r="AX1251" s="21"/>
      <c r="AY1251" s="21"/>
      <c r="AZ1251" s="21"/>
      <c r="BA1251" s="21"/>
      <c r="BB1251" s="21"/>
      <c r="BC1251" s="21"/>
      <c r="BD1251" s="21"/>
      <c r="BE1251" s="21"/>
      <c r="BF1251" s="21"/>
      <c r="BG1251" s="21"/>
      <c r="BH1251" s="21"/>
      <c r="BI1251" s="21"/>
    </row>
    <row r="1252" spans="1:61" s="33" customFormat="1" ht="17.100000000000001" customHeight="1">
      <c r="A1252" s="194"/>
      <c r="B1252" s="194"/>
      <c r="C1252" s="195"/>
      <c r="D1252" s="195"/>
      <c r="E1252" s="198"/>
      <c r="F1252" s="194"/>
      <c r="G1252" s="194"/>
      <c r="H1252" s="194"/>
      <c r="I1252" s="198"/>
      <c r="J1252" s="198"/>
      <c r="K1252" s="198"/>
      <c r="L1252" s="198"/>
      <c r="M1252" s="198"/>
      <c r="N1252" s="198"/>
      <c r="O1252" s="198"/>
      <c r="P1252" s="198"/>
      <c r="Q1252" s="198"/>
      <c r="R1252" s="198"/>
      <c r="S1252" s="198"/>
      <c r="T1252" s="198"/>
      <c r="U1252" s="198"/>
      <c r="V1252" s="198"/>
      <c r="W1252" s="198"/>
      <c r="X1252" s="198"/>
      <c r="Y1252" s="198"/>
      <c r="Z1252" s="198"/>
      <c r="AA1252" s="198"/>
      <c r="AB1252" s="198"/>
      <c r="AC1252" s="198"/>
      <c r="AD1252" s="198"/>
      <c r="AE1252" s="198"/>
      <c r="AF1252" s="198"/>
      <c r="AG1252" s="194"/>
      <c r="AH1252" s="194"/>
      <c r="AI1252" s="194"/>
      <c r="AJ1252" s="198"/>
      <c r="AK1252" s="198"/>
      <c r="AL1252" s="21"/>
      <c r="AM1252" s="21"/>
      <c r="AN1252" s="21"/>
      <c r="AO1252" s="21"/>
      <c r="AP1252" s="21"/>
      <c r="AQ1252" s="21"/>
      <c r="AR1252" s="21"/>
      <c r="AS1252" s="21"/>
      <c r="AT1252" s="21"/>
      <c r="AU1252" s="21"/>
      <c r="AV1252" s="21"/>
      <c r="AW1252" s="21"/>
      <c r="AX1252" s="21"/>
      <c r="AY1252" s="21"/>
      <c r="AZ1252" s="21"/>
      <c r="BA1252" s="21"/>
      <c r="BB1252" s="21"/>
      <c r="BC1252" s="21"/>
      <c r="BD1252" s="21"/>
      <c r="BE1252" s="21"/>
      <c r="BF1252" s="21"/>
      <c r="BG1252" s="21"/>
      <c r="BH1252" s="21"/>
      <c r="BI1252" s="21"/>
    </row>
    <row r="1253" spans="1:61" s="21" customFormat="1" ht="16.5" customHeight="1">
      <c r="A1253" s="172"/>
      <c r="B1253" s="414" t="s">
        <v>1468</v>
      </c>
      <c r="C1253" s="414"/>
      <c r="D1253" s="414"/>
      <c r="E1253" s="414"/>
      <c r="F1253" s="414"/>
      <c r="G1253" s="414"/>
      <c r="H1253" s="414"/>
      <c r="I1253" s="414"/>
      <c r="J1253" s="414"/>
      <c r="K1253" s="414"/>
      <c r="L1253" s="414"/>
      <c r="M1253" s="414"/>
      <c r="N1253" s="414"/>
      <c r="O1253" s="414"/>
      <c r="P1253" s="414"/>
      <c r="Q1253" s="414"/>
      <c r="R1253" s="414"/>
      <c r="S1253" s="414"/>
      <c r="T1253" s="414"/>
      <c r="U1253" s="414"/>
      <c r="V1253" s="414"/>
      <c r="W1253" s="414"/>
      <c r="X1253" s="414"/>
      <c r="Y1253" s="414"/>
      <c r="Z1253" s="414"/>
      <c r="AA1253" s="186"/>
      <c r="AB1253" s="186"/>
      <c r="AC1253" s="186"/>
      <c r="AD1253" s="186"/>
      <c r="AE1253" s="186"/>
      <c r="AF1253" s="186"/>
      <c r="AG1253" s="164"/>
      <c r="AH1253" s="164"/>
      <c r="AI1253" s="164"/>
      <c r="AJ1253" s="172"/>
      <c r="AK1253" s="172"/>
      <c r="AL1253" s="33"/>
      <c r="AM1253" s="33"/>
      <c r="AN1253" s="33"/>
      <c r="AO1253" s="33"/>
      <c r="AP1253" s="33"/>
      <c r="AQ1253" s="33"/>
      <c r="AR1253" s="33"/>
      <c r="AS1253" s="33"/>
      <c r="AT1253" s="33"/>
      <c r="AU1253" s="33"/>
      <c r="AV1253" s="33"/>
      <c r="AW1253" s="33"/>
      <c r="AX1253" s="33"/>
      <c r="AY1253" s="33"/>
      <c r="AZ1253" s="33"/>
      <c r="BA1253" s="33"/>
      <c r="BB1253" s="33"/>
      <c r="BC1253" s="33"/>
      <c r="BD1253" s="33"/>
      <c r="BE1253" s="33"/>
      <c r="BF1253" s="33"/>
      <c r="BG1253" s="33"/>
      <c r="BH1253" s="33"/>
      <c r="BI1253" s="33"/>
    </row>
    <row r="1254" spans="1:61" s="21" customFormat="1" ht="49.5" customHeight="1">
      <c r="A1254" s="172"/>
      <c r="B1254" s="424" t="s">
        <v>79</v>
      </c>
      <c r="C1254" s="607" t="s">
        <v>1666</v>
      </c>
      <c r="D1254" s="608"/>
      <c r="E1254" s="608"/>
      <c r="F1254" s="608"/>
      <c r="G1254" s="608"/>
      <c r="H1254" s="608"/>
      <c r="I1254" s="608"/>
      <c r="J1254" s="608"/>
      <c r="K1254" s="608"/>
      <c r="L1254" s="608"/>
      <c r="M1254" s="608"/>
      <c r="N1254" s="608"/>
      <c r="O1254" s="608"/>
      <c r="P1254" s="608"/>
      <c r="Q1254" s="608"/>
      <c r="R1254" s="608"/>
      <c r="S1254" s="608"/>
      <c r="T1254" s="608"/>
      <c r="U1254" s="608"/>
      <c r="V1254" s="608"/>
      <c r="W1254" s="608"/>
      <c r="X1254" s="608"/>
      <c r="Y1254" s="608"/>
      <c r="Z1254" s="608"/>
      <c r="AA1254" s="608"/>
      <c r="AB1254" s="608"/>
      <c r="AC1254" s="608"/>
      <c r="AD1254" s="608"/>
      <c r="AE1254" s="608"/>
      <c r="AF1254" s="609"/>
      <c r="AG1254" s="604"/>
      <c r="AH1254" s="605"/>
      <c r="AI1254" s="606"/>
      <c r="AJ1254" s="172"/>
      <c r="AK1254" s="172"/>
      <c r="AL1254" s="452"/>
      <c r="AM1254" s="33"/>
      <c r="AN1254" s="33"/>
      <c r="AO1254" s="33"/>
      <c r="AP1254" s="33"/>
      <c r="AQ1254" s="33"/>
      <c r="AR1254" s="33"/>
      <c r="AS1254" s="33"/>
      <c r="AT1254" s="33"/>
      <c r="AU1254" s="33"/>
      <c r="AV1254" s="33"/>
      <c r="AW1254" s="33"/>
      <c r="AX1254" s="33"/>
      <c r="AY1254" s="33"/>
      <c r="AZ1254" s="33"/>
      <c r="BA1254" s="33"/>
      <c r="BB1254" s="33"/>
      <c r="BC1254" s="33"/>
      <c r="BD1254" s="33"/>
      <c r="BE1254" s="33"/>
      <c r="BF1254" s="33"/>
      <c r="BG1254" s="33"/>
      <c r="BH1254" s="33"/>
      <c r="BI1254" s="33"/>
    </row>
    <row r="1255" spans="1:61" s="21" customFormat="1" ht="22.5" customHeight="1">
      <c r="A1255" s="172"/>
      <c r="B1255" s="619" t="s">
        <v>71</v>
      </c>
      <c r="C1255" s="588" t="s">
        <v>1629</v>
      </c>
      <c r="D1255" s="589"/>
      <c r="E1255" s="589"/>
      <c r="F1255" s="589"/>
      <c r="G1255" s="589"/>
      <c r="H1255" s="589"/>
      <c r="I1255" s="589"/>
      <c r="J1255" s="589"/>
      <c r="K1255" s="589"/>
      <c r="L1255" s="589"/>
      <c r="M1255" s="589"/>
      <c r="N1255" s="589"/>
      <c r="O1255" s="589"/>
      <c r="P1255" s="589"/>
      <c r="Q1255" s="589"/>
      <c r="R1255" s="589"/>
      <c r="S1255" s="589"/>
      <c r="T1255" s="589"/>
      <c r="U1255" s="589"/>
      <c r="V1255" s="589"/>
      <c r="W1255" s="589"/>
      <c r="X1255" s="589"/>
      <c r="Y1255" s="589"/>
      <c r="Z1255" s="589"/>
      <c r="AA1255" s="589"/>
      <c r="AB1255" s="589"/>
      <c r="AC1255" s="589"/>
      <c r="AD1255" s="589"/>
      <c r="AE1255" s="589"/>
      <c r="AF1255" s="590"/>
      <c r="AG1255" s="621"/>
      <c r="AH1255" s="622"/>
      <c r="AI1255" s="623"/>
      <c r="AJ1255" s="172"/>
      <c r="AK1255" s="172"/>
      <c r="AL1255" s="33"/>
      <c r="AM1255" s="33"/>
      <c r="AN1255" s="33"/>
      <c r="AO1255" s="33"/>
      <c r="AP1255" s="33"/>
      <c r="AQ1255" s="33"/>
      <c r="AR1255" s="33"/>
      <c r="AS1255" s="33"/>
      <c r="AT1255" s="33"/>
      <c r="AU1255" s="33"/>
      <c r="AV1255" s="33"/>
      <c r="AW1255" s="33"/>
      <c r="AX1255" s="33"/>
      <c r="AY1255" s="33"/>
      <c r="AZ1255" s="33"/>
      <c r="BA1255" s="33"/>
      <c r="BB1255" s="33"/>
      <c r="BC1255" s="33"/>
      <c r="BD1255" s="33"/>
      <c r="BE1255" s="33"/>
      <c r="BF1255" s="33"/>
      <c r="BG1255" s="33"/>
      <c r="BH1255" s="33"/>
      <c r="BI1255" s="33"/>
    </row>
    <row r="1256" spans="1:61" s="21" customFormat="1" ht="39.75" customHeight="1">
      <c r="A1256" s="172"/>
      <c r="B1256" s="620"/>
      <c r="C1256" s="591"/>
      <c r="D1256" s="592"/>
      <c r="E1256" s="592"/>
      <c r="F1256" s="592"/>
      <c r="G1256" s="592"/>
      <c r="H1256" s="592"/>
      <c r="I1256" s="592"/>
      <c r="J1256" s="592"/>
      <c r="K1256" s="592"/>
      <c r="L1256" s="592"/>
      <c r="M1256" s="592"/>
      <c r="N1256" s="592"/>
      <c r="O1256" s="592"/>
      <c r="P1256" s="592"/>
      <c r="Q1256" s="592"/>
      <c r="R1256" s="592"/>
      <c r="S1256" s="592"/>
      <c r="T1256" s="592"/>
      <c r="U1256" s="592"/>
      <c r="V1256" s="592"/>
      <c r="W1256" s="592"/>
      <c r="X1256" s="592"/>
      <c r="Y1256" s="592"/>
      <c r="Z1256" s="592"/>
      <c r="AA1256" s="592"/>
      <c r="AB1256" s="592"/>
      <c r="AC1256" s="592"/>
      <c r="AD1256" s="592"/>
      <c r="AE1256" s="592"/>
      <c r="AF1256" s="593"/>
      <c r="AG1256" s="627"/>
      <c r="AH1256" s="628"/>
      <c r="AI1256" s="629"/>
      <c r="AJ1256" s="172"/>
      <c r="AK1256" s="172"/>
      <c r="AL1256" s="33"/>
      <c r="AM1256" s="33"/>
      <c r="AN1256" s="33"/>
      <c r="AO1256" s="33"/>
      <c r="AP1256" s="33"/>
      <c r="AQ1256" s="33"/>
      <c r="AR1256" s="33"/>
      <c r="AS1256" s="33"/>
      <c r="AT1256" s="33"/>
      <c r="AU1256" s="33"/>
      <c r="AV1256" s="33"/>
      <c r="AW1256" s="33"/>
      <c r="AX1256" s="33"/>
      <c r="AY1256" s="33"/>
      <c r="AZ1256" s="33"/>
      <c r="BA1256" s="33"/>
      <c r="BB1256" s="33"/>
      <c r="BC1256" s="33"/>
      <c r="BD1256" s="33"/>
      <c r="BE1256" s="33"/>
      <c r="BF1256" s="33"/>
      <c r="BG1256" s="33"/>
      <c r="BH1256" s="33"/>
      <c r="BI1256" s="33"/>
    </row>
    <row r="1257" spans="1:61" s="21" customFormat="1" ht="39.75" customHeight="1">
      <c r="A1257" s="172"/>
      <c r="B1257" s="424" t="s">
        <v>74</v>
      </c>
      <c r="C1257" s="607" t="s">
        <v>1424</v>
      </c>
      <c r="D1257" s="608"/>
      <c r="E1257" s="608"/>
      <c r="F1257" s="608"/>
      <c r="G1257" s="608"/>
      <c r="H1257" s="608"/>
      <c r="I1257" s="608"/>
      <c r="J1257" s="608"/>
      <c r="K1257" s="608"/>
      <c r="L1257" s="608"/>
      <c r="M1257" s="608"/>
      <c r="N1257" s="608"/>
      <c r="O1257" s="608"/>
      <c r="P1257" s="608"/>
      <c r="Q1257" s="608"/>
      <c r="R1257" s="608"/>
      <c r="S1257" s="608"/>
      <c r="T1257" s="608"/>
      <c r="U1257" s="608"/>
      <c r="V1257" s="608"/>
      <c r="W1257" s="608"/>
      <c r="X1257" s="608"/>
      <c r="Y1257" s="608"/>
      <c r="Z1257" s="608"/>
      <c r="AA1257" s="608"/>
      <c r="AB1257" s="608"/>
      <c r="AC1257" s="608"/>
      <c r="AD1257" s="608"/>
      <c r="AE1257" s="608"/>
      <c r="AF1257" s="609"/>
      <c r="AG1257" s="604"/>
      <c r="AH1257" s="605"/>
      <c r="AI1257" s="606"/>
      <c r="AJ1257" s="172"/>
      <c r="AK1257" s="172"/>
      <c r="AL1257" s="33"/>
      <c r="AM1257" s="33"/>
      <c r="AN1257" s="33"/>
      <c r="AO1257" s="33"/>
      <c r="AP1257" s="33"/>
      <c r="AQ1257" s="33"/>
      <c r="AR1257" s="33"/>
      <c r="AS1257" s="33"/>
      <c r="AT1257" s="33"/>
      <c r="AU1257" s="33"/>
      <c r="AV1257" s="33"/>
      <c r="AW1257" s="33"/>
      <c r="AX1257" s="33"/>
      <c r="AY1257" s="33"/>
      <c r="AZ1257" s="33"/>
      <c r="BA1257" s="33"/>
      <c r="BB1257" s="33"/>
      <c r="BC1257" s="33"/>
      <c r="BD1257" s="33"/>
      <c r="BE1257" s="33"/>
      <c r="BF1257" s="33"/>
      <c r="BG1257" s="33"/>
      <c r="BH1257" s="33"/>
      <c r="BI1257" s="33"/>
    </row>
    <row r="1258" spans="1:61" s="21" customFormat="1" ht="96.75" customHeight="1">
      <c r="A1258" s="172"/>
      <c r="B1258" s="424" t="s">
        <v>76</v>
      </c>
      <c r="C1258" s="607" t="s">
        <v>1589</v>
      </c>
      <c r="D1258" s="608"/>
      <c r="E1258" s="608"/>
      <c r="F1258" s="608"/>
      <c r="G1258" s="608"/>
      <c r="H1258" s="608"/>
      <c r="I1258" s="608"/>
      <c r="J1258" s="608"/>
      <c r="K1258" s="608"/>
      <c r="L1258" s="608"/>
      <c r="M1258" s="608"/>
      <c r="N1258" s="608"/>
      <c r="O1258" s="608"/>
      <c r="P1258" s="608"/>
      <c r="Q1258" s="608"/>
      <c r="R1258" s="608"/>
      <c r="S1258" s="608"/>
      <c r="T1258" s="608"/>
      <c r="U1258" s="608"/>
      <c r="V1258" s="608"/>
      <c r="W1258" s="608"/>
      <c r="X1258" s="608"/>
      <c r="Y1258" s="608"/>
      <c r="Z1258" s="608"/>
      <c r="AA1258" s="608"/>
      <c r="AB1258" s="608"/>
      <c r="AC1258" s="608"/>
      <c r="AD1258" s="608"/>
      <c r="AE1258" s="608"/>
      <c r="AF1258" s="609"/>
      <c r="AG1258" s="604"/>
      <c r="AH1258" s="605"/>
      <c r="AI1258" s="606"/>
      <c r="AJ1258" s="172"/>
      <c r="AK1258" s="172"/>
      <c r="AL1258" s="33"/>
      <c r="AM1258" s="33"/>
      <c r="AN1258" s="33"/>
      <c r="AO1258" s="33"/>
      <c r="AP1258" s="33"/>
      <c r="AQ1258" s="33"/>
      <c r="AR1258" s="33"/>
      <c r="AS1258" s="33"/>
      <c r="AT1258" s="33"/>
      <c r="AU1258" s="33"/>
      <c r="AV1258" s="33"/>
      <c r="AW1258" s="33"/>
      <c r="AX1258" s="33"/>
      <c r="AY1258" s="33"/>
      <c r="AZ1258" s="33"/>
      <c r="BA1258" s="33"/>
      <c r="BB1258" s="33"/>
      <c r="BC1258" s="33"/>
      <c r="BD1258" s="33"/>
      <c r="BE1258" s="33"/>
      <c r="BF1258" s="33"/>
      <c r="BG1258" s="33"/>
      <c r="BH1258" s="33"/>
      <c r="BI1258" s="33"/>
    </row>
    <row r="1259" spans="1:61" s="21" customFormat="1" ht="46.5" customHeight="1">
      <c r="A1259" s="172"/>
      <c r="B1259" s="424" t="s">
        <v>1425</v>
      </c>
      <c r="C1259" s="607" t="s">
        <v>1630</v>
      </c>
      <c r="D1259" s="608"/>
      <c r="E1259" s="608"/>
      <c r="F1259" s="608"/>
      <c r="G1259" s="608"/>
      <c r="H1259" s="608"/>
      <c r="I1259" s="608"/>
      <c r="J1259" s="608"/>
      <c r="K1259" s="608"/>
      <c r="L1259" s="608"/>
      <c r="M1259" s="608"/>
      <c r="N1259" s="608"/>
      <c r="O1259" s="608"/>
      <c r="P1259" s="608"/>
      <c r="Q1259" s="608"/>
      <c r="R1259" s="608"/>
      <c r="S1259" s="608"/>
      <c r="T1259" s="608"/>
      <c r="U1259" s="608"/>
      <c r="V1259" s="608"/>
      <c r="W1259" s="608"/>
      <c r="X1259" s="608"/>
      <c r="Y1259" s="608"/>
      <c r="Z1259" s="608"/>
      <c r="AA1259" s="608"/>
      <c r="AB1259" s="608"/>
      <c r="AC1259" s="608"/>
      <c r="AD1259" s="608"/>
      <c r="AE1259" s="608"/>
      <c r="AF1259" s="609"/>
      <c r="AG1259" s="604"/>
      <c r="AH1259" s="605"/>
      <c r="AI1259" s="606"/>
      <c r="AJ1259" s="172"/>
      <c r="AK1259" s="172"/>
      <c r="AL1259" s="33"/>
      <c r="AM1259" s="33"/>
      <c r="AN1259" s="33"/>
      <c r="AO1259" s="33"/>
      <c r="AP1259" s="33"/>
      <c r="AQ1259" s="33"/>
      <c r="AR1259" s="33"/>
      <c r="AS1259" s="33"/>
      <c r="AT1259" s="33"/>
      <c r="AU1259" s="33"/>
      <c r="AV1259" s="33"/>
      <c r="AW1259" s="33"/>
      <c r="AX1259" s="33"/>
      <c r="AY1259" s="33"/>
      <c r="AZ1259" s="33"/>
      <c r="BA1259" s="33"/>
      <c r="BB1259" s="33"/>
      <c r="BC1259" s="33"/>
      <c r="BD1259" s="33"/>
      <c r="BE1259" s="33"/>
      <c r="BF1259" s="33"/>
      <c r="BG1259" s="33"/>
      <c r="BH1259" s="33"/>
      <c r="BI1259" s="33"/>
    </row>
    <row r="1260" spans="1:61" s="21" customFormat="1" ht="12">
      <c r="A1260" s="172"/>
      <c r="B1260" s="77"/>
      <c r="C1260" s="186"/>
      <c r="D1260" s="186"/>
      <c r="E1260" s="186"/>
      <c r="F1260" s="186"/>
      <c r="G1260" s="186"/>
      <c r="H1260" s="186"/>
      <c r="I1260" s="186"/>
      <c r="J1260" s="186"/>
      <c r="K1260" s="186"/>
      <c r="L1260" s="186"/>
      <c r="M1260" s="186"/>
      <c r="N1260" s="186"/>
      <c r="O1260" s="186"/>
      <c r="P1260" s="186"/>
      <c r="Q1260" s="186"/>
      <c r="R1260" s="186"/>
      <c r="S1260" s="186"/>
      <c r="T1260" s="186"/>
      <c r="U1260" s="186"/>
      <c r="V1260" s="186"/>
      <c r="W1260" s="186"/>
      <c r="X1260" s="186"/>
      <c r="Y1260" s="186"/>
      <c r="Z1260" s="186"/>
      <c r="AA1260" s="186"/>
      <c r="AB1260" s="186"/>
      <c r="AC1260" s="186"/>
      <c r="AD1260" s="186"/>
      <c r="AE1260" s="186"/>
      <c r="AF1260" s="186"/>
      <c r="AG1260" s="164"/>
      <c r="AH1260" s="164"/>
      <c r="AI1260" s="164"/>
      <c r="AJ1260" s="172"/>
      <c r="AK1260" s="172"/>
      <c r="AL1260" s="33"/>
      <c r="AM1260" s="33"/>
      <c r="AN1260" s="33"/>
      <c r="AO1260" s="33"/>
      <c r="AP1260" s="33"/>
      <c r="AQ1260" s="33"/>
      <c r="AR1260" s="33"/>
      <c r="AS1260" s="33"/>
      <c r="AT1260" s="33"/>
      <c r="AU1260" s="33"/>
      <c r="AV1260" s="33"/>
      <c r="AW1260" s="33"/>
      <c r="AX1260" s="33"/>
      <c r="AY1260" s="33"/>
      <c r="AZ1260" s="33"/>
      <c r="BA1260" s="33"/>
      <c r="BB1260" s="33"/>
      <c r="BC1260" s="33"/>
      <c r="BD1260" s="33"/>
      <c r="BE1260" s="33"/>
      <c r="BF1260" s="33"/>
      <c r="BG1260" s="33"/>
      <c r="BH1260" s="33"/>
      <c r="BI1260" s="33"/>
    </row>
    <row r="1261" spans="1:61" s="21" customFormat="1" ht="16.5" customHeight="1">
      <c r="A1261" s="172"/>
      <c r="B1261" s="453" t="s">
        <v>1469</v>
      </c>
      <c r="C1261" s="454"/>
      <c r="D1261" s="454"/>
      <c r="E1261" s="454"/>
      <c r="F1261" s="454"/>
      <c r="G1261" s="454"/>
      <c r="H1261" s="454"/>
      <c r="I1261" s="454"/>
      <c r="J1261" s="454"/>
      <c r="K1261" s="454"/>
      <c r="L1261" s="454"/>
      <c r="M1261" s="454"/>
      <c r="N1261" s="454"/>
      <c r="O1261" s="454"/>
      <c r="P1261" s="454"/>
      <c r="Q1261" s="454"/>
      <c r="R1261" s="454"/>
      <c r="S1261" s="454"/>
      <c r="T1261" s="454"/>
      <c r="U1261" s="454"/>
      <c r="V1261" s="454"/>
      <c r="W1261" s="454"/>
      <c r="X1261" s="454"/>
      <c r="Y1261" s="455"/>
      <c r="Z1261" s="421" t="s">
        <v>604</v>
      </c>
      <c r="AA1261" s="186"/>
      <c r="AB1261" s="186"/>
      <c r="AC1261" s="186"/>
      <c r="AD1261" s="186"/>
      <c r="AE1261" s="186"/>
      <c r="AF1261" s="186"/>
      <c r="AG1261" s="164"/>
      <c r="AH1261" s="164"/>
      <c r="AI1261" s="164"/>
      <c r="AJ1261" s="172"/>
      <c r="AK1261" s="172"/>
      <c r="AL1261" s="33"/>
      <c r="AM1261" s="33"/>
      <c r="AN1261" s="33"/>
      <c r="AO1261" s="33"/>
      <c r="AP1261" s="33"/>
      <c r="AQ1261" s="33"/>
      <c r="AR1261" s="33"/>
      <c r="AS1261" s="33"/>
      <c r="AT1261" s="33"/>
      <c r="AU1261" s="33"/>
      <c r="AV1261" s="33"/>
      <c r="AW1261" s="33"/>
      <c r="AX1261" s="33"/>
      <c r="AY1261" s="33"/>
      <c r="AZ1261" s="33"/>
      <c r="BA1261" s="33"/>
      <c r="BB1261" s="33"/>
      <c r="BC1261" s="33"/>
      <c r="BD1261" s="33"/>
      <c r="BE1261" s="33"/>
      <c r="BF1261" s="33"/>
      <c r="BG1261" s="33"/>
      <c r="BH1261" s="33"/>
      <c r="BI1261" s="33"/>
    </row>
    <row r="1262" spans="1:61" s="43" customFormat="1" ht="66.75" customHeight="1">
      <c r="A1262" s="172"/>
      <c r="B1262" s="424" t="s">
        <v>79</v>
      </c>
      <c r="C1262" s="632" t="s">
        <v>1667</v>
      </c>
      <c r="D1262" s="633"/>
      <c r="E1262" s="633"/>
      <c r="F1262" s="633"/>
      <c r="G1262" s="633"/>
      <c r="H1262" s="633"/>
      <c r="I1262" s="633"/>
      <c r="J1262" s="633"/>
      <c r="K1262" s="633"/>
      <c r="L1262" s="633"/>
      <c r="M1262" s="633"/>
      <c r="N1262" s="633"/>
      <c r="O1262" s="633"/>
      <c r="P1262" s="633"/>
      <c r="Q1262" s="633"/>
      <c r="R1262" s="633"/>
      <c r="S1262" s="633"/>
      <c r="T1262" s="633"/>
      <c r="U1262" s="633"/>
      <c r="V1262" s="633"/>
      <c r="W1262" s="633"/>
      <c r="X1262" s="633"/>
      <c r="Y1262" s="633"/>
      <c r="Z1262" s="633"/>
      <c r="AA1262" s="633"/>
      <c r="AB1262" s="633"/>
      <c r="AC1262" s="633"/>
      <c r="AD1262" s="633"/>
      <c r="AE1262" s="633"/>
      <c r="AF1262" s="634"/>
      <c r="AG1262" s="610"/>
      <c r="AH1262" s="611"/>
      <c r="AI1262" s="612"/>
      <c r="AJ1262" s="172"/>
      <c r="AK1262" s="172"/>
    </row>
    <row r="1263" spans="1:61" s="43" customFormat="1" ht="48" customHeight="1">
      <c r="A1263" s="172"/>
      <c r="B1263" s="424" t="s">
        <v>617</v>
      </c>
      <c r="C1263" s="607" t="s">
        <v>1590</v>
      </c>
      <c r="D1263" s="608"/>
      <c r="E1263" s="608"/>
      <c r="F1263" s="608"/>
      <c r="G1263" s="608"/>
      <c r="H1263" s="608"/>
      <c r="I1263" s="608"/>
      <c r="J1263" s="608"/>
      <c r="K1263" s="608"/>
      <c r="L1263" s="608"/>
      <c r="M1263" s="608"/>
      <c r="N1263" s="608"/>
      <c r="O1263" s="608"/>
      <c r="P1263" s="608"/>
      <c r="Q1263" s="608"/>
      <c r="R1263" s="608"/>
      <c r="S1263" s="608"/>
      <c r="T1263" s="608"/>
      <c r="U1263" s="608"/>
      <c r="V1263" s="608"/>
      <c r="W1263" s="608"/>
      <c r="X1263" s="608"/>
      <c r="Y1263" s="608"/>
      <c r="Z1263" s="608"/>
      <c r="AA1263" s="608"/>
      <c r="AB1263" s="608"/>
      <c r="AC1263" s="608"/>
      <c r="AD1263" s="608"/>
      <c r="AE1263" s="608"/>
      <c r="AF1263" s="609"/>
      <c r="AG1263" s="610"/>
      <c r="AH1263" s="611"/>
      <c r="AI1263" s="612"/>
      <c r="AJ1263" s="172"/>
      <c r="AK1263" s="172"/>
    </row>
    <row r="1264" spans="1:61" s="43" customFormat="1" ht="36.75" customHeight="1">
      <c r="A1264" s="172"/>
      <c r="B1264" s="424" t="s">
        <v>690</v>
      </c>
      <c r="C1264" s="607" t="s">
        <v>543</v>
      </c>
      <c r="D1264" s="608"/>
      <c r="E1264" s="608"/>
      <c r="F1264" s="608"/>
      <c r="G1264" s="608"/>
      <c r="H1264" s="608"/>
      <c r="I1264" s="608"/>
      <c r="J1264" s="608"/>
      <c r="K1264" s="608"/>
      <c r="L1264" s="608"/>
      <c r="M1264" s="608"/>
      <c r="N1264" s="608"/>
      <c r="O1264" s="608"/>
      <c r="P1264" s="608"/>
      <c r="Q1264" s="608"/>
      <c r="R1264" s="608"/>
      <c r="S1264" s="608"/>
      <c r="T1264" s="608"/>
      <c r="U1264" s="608"/>
      <c r="V1264" s="608"/>
      <c r="W1264" s="608"/>
      <c r="X1264" s="608"/>
      <c r="Y1264" s="608"/>
      <c r="Z1264" s="608"/>
      <c r="AA1264" s="608"/>
      <c r="AB1264" s="608"/>
      <c r="AC1264" s="608"/>
      <c r="AD1264" s="608"/>
      <c r="AE1264" s="608"/>
      <c r="AF1264" s="609"/>
      <c r="AG1264" s="604"/>
      <c r="AH1264" s="605"/>
      <c r="AI1264" s="606"/>
      <c r="AJ1264" s="172"/>
      <c r="AK1264" s="172"/>
    </row>
    <row r="1265" spans="1:61" s="43" customFormat="1" ht="37.5" customHeight="1">
      <c r="A1265" s="172"/>
      <c r="B1265" s="424" t="s">
        <v>691</v>
      </c>
      <c r="C1265" s="607" t="s">
        <v>688</v>
      </c>
      <c r="D1265" s="608"/>
      <c r="E1265" s="608"/>
      <c r="F1265" s="608"/>
      <c r="G1265" s="608"/>
      <c r="H1265" s="608"/>
      <c r="I1265" s="608"/>
      <c r="J1265" s="608"/>
      <c r="K1265" s="608"/>
      <c r="L1265" s="608"/>
      <c r="M1265" s="608"/>
      <c r="N1265" s="608"/>
      <c r="O1265" s="608"/>
      <c r="P1265" s="608"/>
      <c r="Q1265" s="608"/>
      <c r="R1265" s="608"/>
      <c r="S1265" s="608"/>
      <c r="T1265" s="608"/>
      <c r="U1265" s="608"/>
      <c r="V1265" s="608"/>
      <c r="W1265" s="608"/>
      <c r="X1265" s="608"/>
      <c r="Y1265" s="608"/>
      <c r="Z1265" s="608"/>
      <c r="AA1265" s="608"/>
      <c r="AB1265" s="608"/>
      <c r="AC1265" s="608"/>
      <c r="AD1265" s="608"/>
      <c r="AE1265" s="608"/>
      <c r="AF1265" s="609"/>
      <c r="AG1265" s="604"/>
      <c r="AH1265" s="605"/>
      <c r="AI1265" s="606"/>
      <c r="AJ1265" s="172"/>
      <c r="AK1265" s="172"/>
    </row>
    <row r="1266" spans="1:61" s="43" customFormat="1" ht="37.5" customHeight="1">
      <c r="A1266" s="172"/>
      <c r="B1266" s="424" t="s">
        <v>25</v>
      </c>
      <c r="C1266" s="607" t="s">
        <v>689</v>
      </c>
      <c r="D1266" s="608"/>
      <c r="E1266" s="608"/>
      <c r="F1266" s="608"/>
      <c r="G1266" s="608"/>
      <c r="H1266" s="608"/>
      <c r="I1266" s="608"/>
      <c r="J1266" s="608"/>
      <c r="K1266" s="608"/>
      <c r="L1266" s="608"/>
      <c r="M1266" s="608"/>
      <c r="N1266" s="608"/>
      <c r="O1266" s="608"/>
      <c r="P1266" s="608"/>
      <c r="Q1266" s="608"/>
      <c r="R1266" s="608"/>
      <c r="S1266" s="608"/>
      <c r="T1266" s="608"/>
      <c r="U1266" s="608"/>
      <c r="V1266" s="608"/>
      <c r="W1266" s="608"/>
      <c r="X1266" s="608"/>
      <c r="Y1266" s="608"/>
      <c r="Z1266" s="608"/>
      <c r="AA1266" s="608"/>
      <c r="AB1266" s="608"/>
      <c r="AC1266" s="608"/>
      <c r="AD1266" s="608"/>
      <c r="AE1266" s="608"/>
      <c r="AF1266" s="609"/>
      <c r="AG1266" s="604"/>
      <c r="AH1266" s="605"/>
      <c r="AI1266" s="606"/>
      <c r="AJ1266" s="172"/>
      <c r="AK1266" s="172"/>
      <c r="AM1266" s="30"/>
      <c r="AN1266" s="30"/>
      <c r="AO1266" s="30"/>
      <c r="AP1266" s="30"/>
      <c r="AQ1266" s="30"/>
      <c r="AR1266" s="30"/>
      <c r="AS1266" s="30"/>
      <c r="AT1266" s="30"/>
      <c r="AU1266" s="30"/>
      <c r="AV1266" s="30"/>
      <c r="AW1266" s="30"/>
      <c r="AX1266" s="30"/>
      <c r="AY1266" s="30"/>
      <c r="AZ1266" s="30"/>
      <c r="BA1266" s="30"/>
      <c r="BB1266" s="30"/>
      <c r="BC1266" s="30"/>
      <c r="BD1266" s="30"/>
      <c r="BE1266" s="30"/>
      <c r="BF1266" s="30"/>
      <c r="BG1266" s="30"/>
      <c r="BH1266" s="30"/>
      <c r="BI1266" s="30"/>
    </row>
    <row r="1267" spans="1:61" s="43" customFormat="1" ht="88.5" customHeight="1">
      <c r="A1267" s="172"/>
      <c r="B1267" s="424" t="s">
        <v>27</v>
      </c>
      <c r="C1267" s="607" t="s">
        <v>616</v>
      </c>
      <c r="D1267" s="608"/>
      <c r="E1267" s="608"/>
      <c r="F1267" s="608"/>
      <c r="G1267" s="608"/>
      <c r="H1267" s="608"/>
      <c r="I1267" s="608"/>
      <c r="J1267" s="608"/>
      <c r="K1267" s="608"/>
      <c r="L1267" s="608"/>
      <c r="M1267" s="608"/>
      <c r="N1267" s="608"/>
      <c r="O1267" s="608"/>
      <c r="P1267" s="608"/>
      <c r="Q1267" s="608"/>
      <c r="R1267" s="608"/>
      <c r="S1267" s="608"/>
      <c r="T1267" s="608"/>
      <c r="U1267" s="608"/>
      <c r="V1267" s="608"/>
      <c r="W1267" s="608"/>
      <c r="X1267" s="608"/>
      <c r="Y1267" s="608"/>
      <c r="Z1267" s="608"/>
      <c r="AA1267" s="608"/>
      <c r="AB1267" s="608"/>
      <c r="AC1267" s="608"/>
      <c r="AD1267" s="608"/>
      <c r="AE1267" s="608"/>
      <c r="AF1267" s="609"/>
      <c r="AG1267" s="604"/>
      <c r="AH1267" s="605"/>
      <c r="AI1267" s="606"/>
      <c r="AJ1267" s="172"/>
      <c r="AK1267" s="172"/>
      <c r="AM1267" s="33"/>
      <c r="AN1267" s="33"/>
      <c r="AO1267" s="33"/>
      <c r="AP1267" s="33"/>
      <c r="AQ1267" s="33"/>
      <c r="AR1267" s="33"/>
      <c r="AS1267" s="33"/>
      <c r="AT1267" s="33"/>
      <c r="AU1267" s="33"/>
      <c r="AV1267" s="33"/>
      <c r="AW1267" s="33"/>
      <c r="AX1267" s="33"/>
      <c r="AY1267" s="33"/>
      <c r="AZ1267" s="33"/>
      <c r="BA1267" s="33"/>
      <c r="BB1267" s="33"/>
      <c r="BC1267" s="33"/>
      <c r="BD1267" s="33"/>
      <c r="BE1267" s="33"/>
      <c r="BF1267" s="33"/>
      <c r="BG1267" s="33"/>
      <c r="BH1267" s="33"/>
      <c r="BI1267" s="33"/>
    </row>
    <row r="1268" spans="1:61" s="43" customFormat="1" ht="33" customHeight="1">
      <c r="A1268" s="172"/>
      <c r="B1268" s="424" t="s">
        <v>33</v>
      </c>
      <c r="C1268" s="607" t="s">
        <v>612</v>
      </c>
      <c r="D1268" s="608"/>
      <c r="E1268" s="608"/>
      <c r="F1268" s="608"/>
      <c r="G1268" s="608"/>
      <c r="H1268" s="608"/>
      <c r="I1268" s="608"/>
      <c r="J1268" s="608"/>
      <c r="K1268" s="608"/>
      <c r="L1268" s="608"/>
      <c r="M1268" s="608"/>
      <c r="N1268" s="608"/>
      <c r="O1268" s="608"/>
      <c r="P1268" s="608"/>
      <c r="Q1268" s="608"/>
      <c r="R1268" s="608"/>
      <c r="S1268" s="608"/>
      <c r="T1268" s="608"/>
      <c r="U1268" s="608"/>
      <c r="V1268" s="608"/>
      <c r="W1268" s="608"/>
      <c r="X1268" s="608"/>
      <c r="Y1268" s="608"/>
      <c r="Z1268" s="608"/>
      <c r="AA1268" s="608"/>
      <c r="AB1268" s="608"/>
      <c r="AC1268" s="608"/>
      <c r="AD1268" s="608"/>
      <c r="AE1268" s="608"/>
      <c r="AF1268" s="609"/>
      <c r="AG1268" s="604"/>
      <c r="AH1268" s="605"/>
      <c r="AI1268" s="606"/>
      <c r="AJ1268" s="172"/>
      <c r="AK1268" s="172"/>
      <c r="AM1268" s="33"/>
      <c r="AN1268" s="33"/>
      <c r="AO1268" s="33"/>
      <c r="AP1268" s="33"/>
      <c r="AQ1268" s="33"/>
      <c r="AR1268" s="33"/>
      <c r="AS1268" s="33"/>
      <c r="AT1268" s="33"/>
      <c r="AU1268" s="33"/>
      <c r="AV1268" s="33"/>
      <c r="AW1268" s="33"/>
      <c r="AX1268" s="33"/>
      <c r="AY1268" s="33"/>
      <c r="AZ1268" s="33"/>
      <c r="BA1268" s="33"/>
      <c r="BB1268" s="33"/>
      <c r="BC1268" s="33"/>
      <c r="BD1268" s="33"/>
      <c r="BE1268" s="33"/>
      <c r="BF1268" s="33"/>
      <c r="BG1268" s="33"/>
      <c r="BH1268" s="33"/>
      <c r="BI1268" s="33"/>
    </row>
    <row r="1269" spans="1:61" s="43" customFormat="1" ht="46.5" customHeight="1">
      <c r="A1269" s="172"/>
      <c r="B1269" s="424" t="s">
        <v>692</v>
      </c>
      <c r="C1269" s="607" t="s">
        <v>544</v>
      </c>
      <c r="D1269" s="608"/>
      <c r="E1269" s="608"/>
      <c r="F1269" s="608"/>
      <c r="G1269" s="608"/>
      <c r="H1269" s="608"/>
      <c r="I1269" s="608"/>
      <c r="J1269" s="608"/>
      <c r="K1269" s="608"/>
      <c r="L1269" s="608"/>
      <c r="M1269" s="608"/>
      <c r="N1269" s="608"/>
      <c r="O1269" s="608"/>
      <c r="P1269" s="608"/>
      <c r="Q1269" s="608"/>
      <c r="R1269" s="608"/>
      <c r="S1269" s="608"/>
      <c r="T1269" s="608"/>
      <c r="U1269" s="608"/>
      <c r="V1269" s="608"/>
      <c r="W1269" s="608"/>
      <c r="X1269" s="608"/>
      <c r="Y1269" s="608"/>
      <c r="Z1269" s="608"/>
      <c r="AA1269" s="608"/>
      <c r="AB1269" s="608"/>
      <c r="AC1269" s="608"/>
      <c r="AD1269" s="608"/>
      <c r="AE1269" s="608"/>
      <c r="AF1269" s="609"/>
      <c r="AG1269" s="604"/>
      <c r="AH1269" s="605"/>
      <c r="AI1269" s="606"/>
      <c r="AJ1269" s="172"/>
      <c r="AK1269" s="172"/>
      <c r="AM1269" s="33"/>
      <c r="AN1269" s="33"/>
      <c r="AO1269" s="33"/>
      <c r="AP1269" s="33"/>
      <c r="AQ1269" s="33"/>
      <c r="AR1269" s="33"/>
      <c r="AS1269" s="33"/>
      <c r="AT1269" s="33"/>
      <c r="AU1269" s="33"/>
      <c r="AV1269" s="33"/>
      <c r="AW1269" s="33"/>
      <c r="AX1269" s="33"/>
      <c r="AY1269" s="33"/>
      <c r="AZ1269" s="33"/>
      <c r="BA1269" s="33"/>
      <c r="BB1269" s="33"/>
      <c r="BC1269" s="33"/>
      <c r="BD1269" s="33"/>
      <c r="BE1269" s="33"/>
      <c r="BF1269" s="33"/>
      <c r="BG1269" s="33"/>
      <c r="BH1269" s="33"/>
      <c r="BI1269" s="33"/>
    </row>
    <row r="1270" spans="1:61" s="43" customFormat="1" ht="66" customHeight="1">
      <c r="A1270" s="172"/>
      <c r="B1270" s="424" t="s">
        <v>43</v>
      </c>
      <c r="C1270" s="607" t="s">
        <v>1619</v>
      </c>
      <c r="D1270" s="608"/>
      <c r="E1270" s="608"/>
      <c r="F1270" s="608"/>
      <c r="G1270" s="608"/>
      <c r="H1270" s="608"/>
      <c r="I1270" s="608"/>
      <c r="J1270" s="608"/>
      <c r="K1270" s="608"/>
      <c r="L1270" s="608"/>
      <c r="M1270" s="608"/>
      <c r="N1270" s="608"/>
      <c r="O1270" s="608"/>
      <c r="P1270" s="608"/>
      <c r="Q1270" s="608"/>
      <c r="R1270" s="608"/>
      <c r="S1270" s="608"/>
      <c r="T1270" s="608"/>
      <c r="U1270" s="608"/>
      <c r="V1270" s="608"/>
      <c r="W1270" s="608"/>
      <c r="X1270" s="608"/>
      <c r="Y1270" s="608"/>
      <c r="Z1270" s="608"/>
      <c r="AA1270" s="608"/>
      <c r="AB1270" s="608"/>
      <c r="AC1270" s="608"/>
      <c r="AD1270" s="608"/>
      <c r="AE1270" s="608"/>
      <c r="AF1270" s="609"/>
      <c r="AG1270" s="604"/>
      <c r="AH1270" s="605"/>
      <c r="AI1270" s="606"/>
      <c r="AJ1270" s="172"/>
      <c r="AK1270" s="172"/>
      <c r="AM1270" s="33"/>
      <c r="AN1270" s="33"/>
      <c r="AO1270" s="33"/>
      <c r="AP1270" s="33"/>
      <c r="AQ1270" s="33"/>
      <c r="AR1270" s="33"/>
      <c r="AS1270" s="33"/>
      <c r="AT1270" s="33"/>
      <c r="AU1270" s="33"/>
      <c r="AV1270" s="33"/>
      <c r="AW1270" s="33"/>
      <c r="AX1270" s="33"/>
      <c r="AY1270" s="33"/>
      <c r="AZ1270" s="33"/>
      <c r="BA1270" s="33"/>
      <c r="BB1270" s="33"/>
      <c r="BC1270" s="33"/>
      <c r="BD1270" s="33"/>
      <c r="BE1270" s="33"/>
      <c r="BF1270" s="33"/>
      <c r="BG1270" s="33"/>
      <c r="BH1270" s="33"/>
      <c r="BI1270" s="33"/>
    </row>
    <row r="1271" spans="1:61" s="43" customFormat="1" ht="12">
      <c r="A1271" s="172"/>
      <c r="B1271" s="77"/>
      <c r="C1271" s="186"/>
      <c r="D1271" s="186"/>
      <c r="E1271" s="186"/>
      <c r="F1271" s="186"/>
      <c r="G1271" s="186"/>
      <c r="H1271" s="186"/>
      <c r="I1271" s="186"/>
      <c r="J1271" s="186"/>
      <c r="K1271" s="186"/>
      <c r="L1271" s="186"/>
      <c r="M1271" s="186"/>
      <c r="N1271" s="186"/>
      <c r="O1271" s="186"/>
      <c r="P1271" s="186"/>
      <c r="Q1271" s="186"/>
      <c r="R1271" s="186"/>
      <c r="S1271" s="186"/>
      <c r="T1271" s="186"/>
      <c r="U1271" s="186"/>
      <c r="V1271" s="186"/>
      <c r="W1271" s="186"/>
      <c r="X1271" s="186"/>
      <c r="Y1271" s="186"/>
      <c r="Z1271" s="186"/>
      <c r="AA1271" s="186"/>
      <c r="AB1271" s="186"/>
      <c r="AC1271" s="186"/>
      <c r="AD1271" s="186"/>
      <c r="AE1271" s="186"/>
      <c r="AF1271" s="186"/>
      <c r="AG1271" s="164"/>
      <c r="AH1271" s="164"/>
      <c r="AI1271" s="164"/>
      <c r="AJ1271" s="172"/>
      <c r="AK1271" s="172"/>
      <c r="AM1271" s="33"/>
      <c r="AN1271" s="33"/>
      <c r="AO1271" s="33"/>
      <c r="AP1271" s="33"/>
      <c r="AQ1271" s="33"/>
      <c r="AR1271" s="33"/>
      <c r="AS1271" s="33"/>
      <c r="AT1271" s="33"/>
      <c r="AU1271" s="33"/>
      <c r="AV1271" s="33"/>
      <c r="AW1271" s="33"/>
      <c r="AX1271" s="33"/>
      <c r="AY1271" s="33"/>
      <c r="AZ1271" s="33"/>
      <c r="BA1271" s="33"/>
      <c r="BB1271" s="33"/>
      <c r="BC1271" s="33"/>
      <c r="BD1271" s="33"/>
      <c r="BE1271" s="33"/>
      <c r="BF1271" s="33"/>
      <c r="BG1271" s="33"/>
      <c r="BH1271" s="33"/>
      <c r="BI1271" s="33"/>
    </row>
    <row r="1272" spans="1:61" s="43" customFormat="1" ht="16.5" customHeight="1">
      <c r="A1272" s="172"/>
      <c r="B1272" s="691" t="s">
        <v>1470</v>
      </c>
      <c r="C1272" s="691"/>
      <c r="D1272" s="691"/>
      <c r="E1272" s="691"/>
      <c r="F1272" s="691"/>
      <c r="G1272" s="691"/>
      <c r="H1272" s="691"/>
      <c r="I1272" s="691"/>
      <c r="J1272" s="691"/>
      <c r="K1272" s="691"/>
      <c r="L1272" s="691"/>
      <c r="M1272" s="691"/>
      <c r="N1272" s="691"/>
      <c r="O1272" s="691"/>
      <c r="P1272" s="691"/>
      <c r="Q1272" s="691"/>
      <c r="R1272" s="691"/>
      <c r="S1272" s="691"/>
      <c r="T1272" s="691"/>
      <c r="U1272" s="691"/>
      <c r="V1272" s="691"/>
      <c r="W1272" s="691"/>
      <c r="X1272" s="691"/>
      <c r="Y1272" s="691"/>
      <c r="Z1272" s="691"/>
      <c r="AA1272" s="691"/>
      <c r="AB1272" s="148"/>
      <c r="AC1272" s="148"/>
      <c r="AD1272" s="148"/>
      <c r="AE1272" s="148"/>
      <c r="AF1272" s="148"/>
      <c r="AG1272" s="164"/>
      <c r="AH1272" s="164"/>
      <c r="AI1272" s="164"/>
      <c r="AJ1272" s="172"/>
      <c r="AK1272" s="172"/>
      <c r="AM1272" s="33"/>
      <c r="AN1272" s="33"/>
      <c r="AO1272" s="33"/>
      <c r="AP1272" s="33"/>
      <c r="AQ1272" s="33"/>
      <c r="AR1272" s="33"/>
      <c r="AS1272" s="33"/>
      <c r="AT1272" s="33"/>
      <c r="AU1272" s="33"/>
      <c r="AV1272" s="33"/>
      <c r="AW1272" s="33"/>
      <c r="AX1272" s="33"/>
      <c r="AY1272" s="33"/>
      <c r="AZ1272" s="33"/>
      <c r="BA1272" s="33"/>
      <c r="BB1272" s="33"/>
      <c r="BC1272" s="33"/>
      <c r="BD1272" s="33"/>
      <c r="BE1272" s="33"/>
      <c r="BF1272" s="33"/>
      <c r="BG1272" s="33"/>
      <c r="BH1272" s="33"/>
      <c r="BI1272" s="33"/>
    </row>
    <row r="1273" spans="1:61" s="43" customFormat="1" ht="34.5" customHeight="1">
      <c r="A1273" s="172"/>
      <c r="B1273" s="424" t="s">
        <v>79</v>
      </c>
      <c r="C1273" s="607" t="s">
        <v>872</v>
      </c>
      <c r="D1273" s="608"/>
      <c r="E1273" s="608"/>
      <c r="F1273" s="608"/>
      <c r="G1273" s="608"/>
      <c r="H1273" s="608"/>
      <c r="I1273" s="608"/>
      <c r="J1273" s="608"/>
      <c r="K1273" s="608"/>
      <c r="L1273" s="608"/>
      <c r="M1273" s="608"/>
      <c r="N1273" s="608"/>
      <c r="O1273" s="608"/>
      <c r="P1273" s="608"/>
      <c r="Q1273" s="608"/>
      <c r="R1273" s="608"/>
      <c r="S1273" s="608"/>
      <c r="T1273" s="608"/>
      <c r="U1273" s="608"/>
      <c r="V1273" s="608"/>
      <c r="W1273" s="608"/>
      <c r="X1273" s="608"/>
      <c r="Y1273" s="608"/>
      <c r="Z1273" s="608"/>
      <c r="AA1273" s="608"/>
      <c r="AB1273" s="608"/>
      <c r="AC1273" s="608"/>
      <c r="AD1273" s="608"/>
      <c r="AE1273" s="608"/>
      <c r="AF1273" s="609"/>
      <c r="AG1273" s="604"/>
      <c r="AH1273" s="605"/>
      <c r="AI1273" s="606"/>
      <c r="AJ1273" s="172"/>
      <c r="AK1273" s="172"/>
      <c r="AM1273" s="33"/>
      <c r="AN1273" s="33"/>
      <c r="AO1273" s="33"/>
      <c r="AP1273" s="33"/>
      <c r="AQ1273" s="33"/>
      <c r="AR1273" s="33"/>
      <c r="AS1273" s="33"/>
      <c r="AT1273" s="33"/>
      <c r="AU1273" s="33"/>
      <c r="AV1273" s="33"/>
      <c r="AW1273" s="33"/>
      <c r="AX1273" s="33"/>
      <c r="AY1273" s="33"/>
      <c r="AZ1273" s="33"/>
      <c r="BA1273" s="33"/>
      <c r="BB1273" s="33"/>
      <c r="BC1273" s="33"/>
      <c r="BD1273" s="33"/>
      <c r="BE1273" s="33"/>
      <c r="BF1273" s="33"/>
      <c r="BG1273" s="33"/>
      <c r="BH1273" s="33"/>
      <c r="BI1273" s="33"/>
    </row>
    <row r="1274" spans="1:61" s="43" customFormat="1" ht="22.5" customHeight="1">
      <c r="A1274" s="172"/>
      <c r="B1274" s="619" t="s">
        <v>71</v>
      </c>
      <c r="C1274" s="588" t="s">
        <v>1631</v>
      </c>
      <c r="D1274" s="589"/>
      <c r="E1274" s="589"/>
      <c r="F1274" s="589"/>
      <c r="G1274" s="589"/>
      <c r="H1274" s="589"/>
      <c r="I1274" s="589"/>
      <c r="J1274" s="589"/>
      <c r="K1274" s="589"/>
      <c r="L1274" s="589"/>
      <c r="M1274" s="589"/>
      <c r="N1274" s="589"/>
      <c r="O1274" s="589"/>
      <c r="P1274" s="589"/>
      <c r="Q1274" s="589"/>
      <c r="R1274" s="589"/>
      <c r="S1274" s="589"/>
      <c r="T1274" s="589"/>
      <c r="U1274" s="589"/>
      <c r="V1274" s="589"/>
      <c r="W1274" s="589"/>
      <c r="X1274" s="589"/>
      <c r="Y1274" s="589"/>
      <c r="Z1274" s="589"/>
      <c r="AA1274" s="589"/>
      <c r="AB1274" s="589"/>
      <c r="AC1274" s="589"/>
      <c r="AD1274" s="589"/>
      <c r="AE1274" s="589"/>
      <c r="AF1274" s="590"/>
      <c r="AG1274" s="621"/>
      <c r="AH1274" s="622"/>
      <c r="AI1274" s="623"/>
      <c r="AJ1274" s="172"/>
      <c r="AK1274" s="172"/>
      <c r="AM1274" s="33"/>
      <c r="AN1274" s="33"/>
      <c r="AO1274" s="33"/>
      <c r="AP1274" s="33"/>
      <c r="AQ1274" s="33"/>
      <c r="AR1274" s="33"/>
      <c r="AS1274" s="33"/>
      <c r="AT1274" s="33"/>
      <c r="AU1274" s="33"/>
      <c r="AV1274" s="33"/>
      <c r="AW1274" s="33"/>
      <c r="AX1274" s="33"/>
      <c r="AY1274" s="33"/>
      <c r="AZ1274" s="33"/>
      <c r="BA1274" s="33"/>
      <c r="BB1274" s="33"/>
      <c r="BC1274" s="33"/>
      <c r="BD1274" s="33"/>
      <c r="BE1274" s="33"/>
      <c r="BF1274" s="33"/>
      <c r="BG1274" s="33"/>
      <c r="BH1274" s="33"/>
      <c r="BI1274" s="33"/>
    </row>
    <row r="1275" spans="1:61" s="43" customFormat="1" ht="57.75" customHeight="1">
      <c r="A1275" s="172"/>
      <c r="B1275" s="620"/>
      <c r="C1275" s="591"/>
      <c r="D1275" s="592"/>
      <c r="E1275" s="592"/>
      <c r="F1275" s="592"/>
      <c r="G1275" s="592"/>
      <c r="H1275" s="592"/>
      <c r="I1275" s="592"/>
      <c r="J1275" s="592"/>
      <c r="K1275" s="592"/>
      <c r="L1275" s="592"/>
      <c r="M1275" s="592"/>
      <c r="N1275" s="592"/>
      <c r="O1275" s="592"/>
      <c r="P1275" s="592"/>
      <c r="Q1275" s="592"/>
      <c r="R1275" s="592"/>
      <c r="S1275" s="592"/>
      <c r="T1275" s="592"/>
      <c r="U1275" s="592"/>
      <c r="V1275" s="592"/>
      <c r="W1275" s="592"/>
      <c r="X1275" s="592"/>
      <c r="Y1275" s="592"/>
      <c r="Z1275" s="592"/>
      <c r="AA1275" s="592"/>
      <c r="AB1275" s="592"/>
      <c r="AC1275" s="592"/>
      <c r="AD1275" s="592"/>
      <c r="AE1275" s="592"/>
      <c r="AF1275" s="593"/>
      <c r="AG1275" s="627"/>
      <c r="AH1275" s="628"/>
      <c r="AI1275" s="629"/>
      <c r="AJ1275" s="172"/>
      <c r="AK1275" s="172"/>
      <c r="AL1275" s="1153"/>
      <c r="AM1275" s="1153"/>
      <c r="AN1275" s="1153"/>
      <c r="AO1275" s="1153"/>
      <c r="AP1275" s="1153"/>
      <c r="AQ1275" s="33"/>
      <c r="AR1275" s="33"/>
      <c r="AS1275" s="33"/>
      <c r="AT1275" s="33"/>
      <c r="AU1275" s="33"/>
      <c r="AV1275" s="33"/>
      <c r="AW1275" s="33"/>
      <c r="AX1275" s="33"/>
      <c r="AY1275" s="33"/>
      <c r="AZ1275" s="33"/>
      <c r="BA1275" s="33"/>
      <c r="BB1275" s="33"/>
      <c r="BC1275" s="33"/>
      <c r="BD1275" s="33"/>
      <c r="BE1275" s="33"/>
      <c r="BF1275" s="33"/>
      <c r="BG1275" s="33"/>
      <c r="BH1275" s="33"/>
      <c r="BI1275" s="33"/>
    </row>
    <row r="1276" spans="1:61" s="21" customFormat="1" ht="12">
      <c r="A1276" s="172"/>
      <c r="B1276" s="77"/>
      <c r="C1276" s="186"/>
      <c r="D1276" s="186"/>
      <c r="E1276" s="186"/>
      <c r="F1276" s="186"/>
      <c r="G1276" s="186"/>
      <c r="H1276" s="186"/>
      <c r="I1276" s="186"/>
      <c r="J1276" s="186"/>
      <c r="K1276" s="186"/>
      <c r="L1276" s="186"/>
      <c r="M1276" s="186"/>
      <c r="N1276" s="186"/>
      <c r="O1276" s="186"/>
      <c r="P1276" s="186"/>
      <c r="Q1276" s="186"/>
      <c r="R1276" s="186"/>
      <c r="S1276" s="186"/>
      <c r="T1276" s="186"/>
      <c r="U1276" s="186"/>
      <c r="V1276" s="186"/>
      <c r="W1276" s="186"/>
      <c r="X1276" s="186"/>
      <c r="Y1276" s="186"/>
      <c r="Z1276" s="186"/>
      <c r="AA1276" s="186"/>
      <c r="AB1276" s="186"/>
      <c r="AC1276" s="186"/>
      <c r="AD1276" s="186"/>
      <c r="AE1276" s="186"/>
      <c r="AF1276" s="186"/>
      <c r="AG1276" s="164"/>
      <c r="AH1276" s="164"/>
      <c r="AI1276" s="164"/>
      <c r="AJ1276" s="172"/>
      <c r="AK1276" s="172"/>
    </row>
    <row r="1277" spans="1:61" s="21" customFormat="1" ht="16.5" customHeight="1">
      <c r="A1277" s="172"/>
      <c r="B1277" s="772" t="s">
        <v>1471</v>
      </c>
      <c r="C1277" s="772"/>
      <c r="D1277" s="772"/>
      <c r="E1277" s="772"/>
      <c r="F1277" s="772"/>
      <c r="G1277" s="772"/>
      <c r="H1277" s="772"/>
      <c r="I1277" s="772"/>
      <c r="J1277" s="772"/>
      <c r="K1277" s="772"/>
      <c r="L1277" s="772"/>
      <c r="M1277" s="772"/>
      <c r="N1277" s="772"/>
      <c r="O1277" s="772"/>
      <c r="P1277" s="772"/>
      <c r="Q1277" s="772"/>
      <c r="R1277" s="772"/>
      <c r="S1277" s="772"/>
      <c r="T1277" s="186"/>
      <c r="U1277" s="186"/>
      <c r="V1277" s="186"/>
      <c r="W1277" s="186"/>
      <c r="X1277" s="186"/>
      <c r="Y1277" s="421" t="s">
        <v>604</v>
      </c>
      <c r="Z1277" s="186"/>
      <c r="AA1277" s="186"/>
      <c r="AB1277" s="186"/>
      <c r="AC1277" s="186"/>
      <c r="AD1277" s="186"/>
      <c r="AE1277" s="186"/>
      <c r="AF1277" s="186"/>
      <c r="AG1277" s="164"/>
      <c r="AH1277" s="164"/>
      <c r="AI1277" s="164"/>
      <c r="AJ1277" s="172"/>
      <c r="AK1277" s="172"/>
    </row>
    <row r="1278" spans="1:61" s="21" customFormat="1" ht="70.5" customHeight="1">
      <c r="A1278" s="172"/>
      <c r="B1278" s="456" t="s">
        <v>696</v>
      </c>
      <c r="C1278" s="632" t="s">
        <v>1668</v>
      </c>
      <c r="D1278" s="633"/>
      <c r="E1278" s="633"/>
      <c r="F1278" s="633"/>
      <c r="G1278" s="633"/>
      <c r="H1278" s="633"/>
      <c r="I1278" s="633"/>
      <c r="J1278" s="633"/>
      <c r="K1278" s="633"/>
      <c r="L1278" s="633"/>
      <c r="M1278" s="633"/>
      <c r="N1278" s="633"/>
      <c r="O1278" s="633"/>
      <c r="P1278" s="633"/>
      <c r="Q1278" s="633"/>
      <c r="R1278" s="633"/>
      <c r="S1278" s="633"/>
      <c r="T1278" s="633"/>
      <c r="U1278" s="633"/>
      <c r="V1278" s="633"/>
      <c r="W1278" s="633"/>
      <c r="X1278" s="633"/>
      <c r="Y1278" s="633"/>
      <c r="Z1278" s="633"/>
      <c r="AA1278" s="633"/>
      <c r="AB1278" s="633"/>
      <c r="AC1278" s="633"/>
      <c r="AD1278" s="633"/>
      <c r="AE1278" s="633"/>
      <c r="AF1278" s="634"/>
      <c r="AG1278" s="604"/>
      <c r="AH1278" s="605"/>
      <c r="AI1278" s="606"/>
      <c r="AJ1278" s="172"/>
      <c r="AK1278" s="172"/>
    </row>
    <row r="1279" spans="1:61" s="21" customFormat="1" ht="45" customHeight="1">
      <c r="A1279" s="172"/>
      <c r="B1279" s="451" t="s">
        <v>71</v>
      </c>
      <c r="C1279" s="607" t="s">
        <v>694</v>
      </c>
      <c r="D1279" s="608"/>
      <c r="E1279" s="608"/>
      <c r="F1279" s="608"/>
      <c r="G1279" s="608"/>
      <c r="H1279" s="608"/>
      <c r="I1279" s="608"/>
      <c r="J1279" s="608"/>
      <c r="K1279" s="608"/>
      <c r="L1279" s="608"/>
      <c r="M1279" s="608"/>
      <c r="N1279" s="608"/>
      <c r="O1279" s="608"/>
      <c r="P1279" s="608"/>
      <c r="Q1279" s="608"/>
      <c r="R1279" s="608"/>
      <c r="S1279" s="608"/>
      <c r="T1279" s="608"/>
      <c r="U1279" s="608"/>
      <c r="V1279" s="608"/>
      <c r="W1279" s="608"/>
      <c r="X1279" s="608"/>
      <c r="Y1279" s="608"/>
      <c r="Z1279" s="608"/>
      <c r="AA1279" s="608"/>
      <c r="AB1279" s="608"/>
      <c r="AC1279" s="608"/>
      <c r="AD1279" s="608"/>
      <c r="AE1279" s="608"/>
      <c r="AF1279" s="609"/>
      <c r="AG1279" s="604"/>
      <c r="AH1279" s="605"/>
      <c r="AI1279" s="606"/>
      <c r="AJ1279" s="172"/>
      <c r="AK1279" s="172"/>
    </row>
    <row r="1280" spans="1:61" s="21" customFormat="1" ht="74.25" customHeight="1">
      <c r="A1280" s="172"/>
      <c r="B1280" s="424" t="s">
        <v>74</v>
      </c>
      <c r="C1280" s="607" t="s">
        <v>695</v>
      </c>
      <c r="D1280" s="608"/>
      <c r="E1280" s="608"/>
      <c r="F1280" s="608"/>
      <c r="G1280" s="608"/>
      <c r="H1280" s="608"/>
      <c r="I1280" s="608"/>
      <c r="J1280" s="608"/>
      <c r="K1280" s="608"/>
      <c r="L1280" s="608"/>
      <c r="M1280" s="608"/>
      <c r="N1280" s="608"/>
      <c r="O1280" s="608"/>
      <c r="P1280" s="608"/>
      <c r="Q1280" s="608"/>
      <c r="R1280" s="608"/>
      <c r="S1280" s="608"/>
      <c r="T1280" s="608"/>
      <c r="U1280" s="608"/>
      <c r="V1280" s="608"/>
      <c r="W1280" s="608"/>
      <c r="X1280" s="608"/>
      <c r="Y1280" s="608"/>
      <c r="Z1280" s="608"/>
      <c r="AA1280" s="608"/>
      <c r="AB1280" s="608"/>
      <c r="AC1280" s="608"/>
      <c r="AD1280" s="608"/>
      <c r="AE1280" s="608"/>
      <c r="AF1280" s="609"/>
      <c r="AG1280" s="604"/>
      <c r="AH1280" s="605"/>
      <c r="AI1280" s="606"/>
      <c r="AJ1280" s="172"/>
      <c r="AK1280" s="172"/>
    </row>
    <row r="1281" spans="1:38" s="21" customFormat="1" ht="47.25" customHeight="1">
      <c r="A1281" s="172"/>
      <c r="B1281" s="424" t="s">
        <v>697</v>
      </c>
      <c r="C1281" s="607" t="s">
        <v>1591</v>
      </c>
      <c r="D1281" s="608"/>
      <c r="E1281" s="608"/>
      <c r="F1281" s="608"/>
      <c r="G1281" s="608"/>
      <c r="H1281" s="608"/>
      <c r="I1281" s="608"/>
      <c r="J1281" s="608"/>
      <c r="K1281" s="608"/>
      <c r="L1281" s="608"/>
      <c r="M1281" s="608"/>
      <c r="N1281" s="608"/>
      <c r="O1281" s="608"/>
      <c r="P1281" s="608"/>
      <c r="Q1281" s="608"/>
      <c r="R1281" s="608"/>
      <c r="S1281" s="608"/>
      <c r="T1281" s="608"/>
      <c r="U1281" s="608"/>
      <c r="V1281" s="608"/>
      <c r="W1281" s="608"/>
      <c r="X1281" s="608"/>
      <c r="Y1281" s="608"/>
      <c r="Z1281" s="608"/>
      <c r="AA1281" s="608"/>
      <c r="AB1281" s="608"/>
      <c r="AC1281" s="608"/>
      <c r="AD1281" s="608"/>
      <c r="AE1281" s="608"/>
      <c r="AF1281" s="609"/>
      <c r="AG1281" s="604"/>
      <c r="AH1281" s="605"/>
      <c r="AI1281" s="606"/>
      <c r="AJ1281" s="172"/>
      <c r="AK1281" s="172"/>
    </row>
    <row r="1282" spans="1:38" s="21" customFormat="1" ht="87" customHeight="1">
      <c r="A1282" s="172"/>
      <c r="B1282" s="424" t="s">
        <v>25</v>
      </c>
      <c r="C1282" s="607" t="s">
        <v>698</v>
      </c>
      <c r="D1282" s="608"/>
      <c r="E1282" s="608"/>
      <c r="F1282" s="608"/>
      <c r="G1282" s="608"/>
      <c r="H1282" s="608"/>
      <c r="I1282" s="608"/>
      <c r="J1282" s="608"/>
      <c r="K1282" s="608"/>
      <c r="L1282" s="608"/>
      <c r="M1282" s="608"/>
      <c r="N1282" s="608"/>
      <c r="O1282" s="608"/>
      <c r="P1282" s="608"/>
      <c r="Q1282" s="608"/>
      <c r="R1282" s="608"/>
      <c r="S1282" s="608"/>
      <c r="T1282" s="608"/>
      <c r="U1282" s="608"/>
      <c r="V1282" s="608"/>
      <c r="W1282" s="608"/>
      <c r="X1282" s="608"/>
      <c r="Y1282" s="608"/>
      <c r="Z1282" s="608"/>
      <c r="AA1282" s="608"/>
      <c r="AB1282" s="608"/>
      <c r="AC1282" s="608"/>
      <c r="AD1282" s="608"/>
      <c r="AE1282" s="608"/>
      <c r="AF1282" s="609"/>
      <c r="AG1282" s="604"/>
      <c r="AH1282" s="605"/>
      <c r="AI1282" s="606"/>
      <c r="AJ1282" s="172"/>
      <c r="AK1282" s="172"/>
    </row>
    <row r="1283" spans="1:38" s="21" customFormat="1" ht="23.25" customHeight="1">
      <c r="A1283" s="172"/>
      <c r="B1283" s="424" t="s">
        <v>699</v>
      </c>
      <c r="C1283" s="632" t="s">
        <v>702</v>
      </c>
      <c r="D1283" s="633"/>
      <c r="E1283" s="633"/>
      <c r="F1283" s="633"/>
      <c r="G1283" s="633"/>
      <c r="H1283" s="633"/>
      <c r="I1283" s="633"/>
      <c r="J1283" s="633"/>
      <c r="K1283" s="633"/>
      <c r="L1283" s="633"/>
      <c r="M1283" s="633"/>
      <c r="N1283" s="633"/>
      <c r="O1283" s="633"/>
      <c r="P1283" s="633"/>
      <c r="Q1283" s="633"/>
      <c r="R1283" s="633"/>
      <c r="S1283" s="633"/>
      <c r="T1283" s="633"/>
      <c r="U1283" s="633"/>
      <c r="V1283" s="633"/>
      <c r="W1283" s="633"/>
      <c r="X1283" s="633"/>
      <c r="Y1283" s="633"/>
      <c r="Z1283" s="633"/>
      <c r="AA1283" s="633"/>
      <c r="AB1283" s="633"/>
      <c r="AC1283" s="633"/>
      <c r="AD1283" s="633"/>
      <c r="AE1283" s="633"/>
      <c r="AF1283" s="634"/>
      <c r="AG1283" s="604"/>
      <c r="AH1283" s="605"/>
      <c r="AI1283" s="606"/>
      <c r="AJ1283" s="172"/>
      <c r="AK1283" s="172"/>
    </row>
    <row r="1284" spans="1:38" s="21" customFormat="1" ht="133.5" customHeight="1">
      <c r="A1284" s="172"/>
      <c r="B1284" s="424" t="s">
        <v>33</v>
      </c>
      <c r="C1284" s="607" t="s">
        <v>998</v>
      </c>
      <c r="D1284" s="608"/>
      <c r="E1284" s="608"/>
      <c r="F1284" s="608"/>
      <c r="G1284" s="608"/>
      <c r="H1284" s="608"/>
      <c r="I1284" s="608"/>
      <c r="J1284" s="608"/>
      <c r="K1284" s="608"/>
      <c r="L1284" s="608"/>
      <c r="M1284" s="608"/>
      <c r="N1284" s="608"/>
      <c r="O1284" s="608"/>
      <c r="P1284" s="608"/>
      <c r="Q1284" s="608"/>
      <c r="R1284" s="608"/>
      <c r="S1284" s="608"/>
      <c r="T1284" s="608"/>
      <c r="U1284" s="608"/>
      <c r="V1284" s="608"/>
      <c r="W1284" s="608"/>
      <c r="X1284" s="608"/>
      <c r="Y1284" s="608"/>
      <c r="Z1284" s="608"/>
      <c r="AA1284" s="608"/>
      <c r="AB1284" s="608"/>
      <c r="AC1284" s="608"/>
      <c r="AD1284" s="608"/>
      <c r="AE1284" s="608"/>
      <c r="AF1284" s="609"/>
      <c r="AG1284" s="604"/>
      <c r="AH1284" s="605"/>
      <c r="AI1284" s="606"/>
      <c r="AJ1284" s="172"/>
      <c r="AK1284" s="172"/>
    </row>
    <row r="1285" spans="1:38" s="21" customFormat="1" ht="60" customHeight="1">
      <c r="A1285" s="172"/>
      <c r="B1285" s="424" t="s">
        <v>33</v>
      </c>
      <c r="C1285" s="607" t="s">
        <v>545</v>
      </c>
      <c r="D1285" s="608"/>
      <c r="E1285" s="608"/>
      <c r="F1285" s="608"/>
      <c r="G1285" s="608"/>
      <c r="H1285" s="608"/>
      <c r="I1285" s="608"/>
      <c r="J1285" s="608"/>
      <c r="K1285" s="608"/>
      <c r="L1285" s="608"/>
      <c r="M1285" s="608"/>
      <c r="N1285" s="608"/>
      <c r="O1285" s="608"/>
      <c r="P1285" s="608"/>
      <c r="Q1285" s="608"/>
      <c r="R1285" s="608"/>
      <c r="S1285" s="608"/>
      <c r="T1285" s="608"/>
      <c r="U1285" s="608"/>
      <c r="V1285" s="608"/>
      <c r="W1285" s="608"/>
      <c r="X1285" s="608"/>
      <c r="Y1285" s="608"/>
      <c r="Z1285" s="608"/>
      <c r="AA1285" s="608"/>
      <c r="AB1285" s="608"/>
      <c r="AC1285" s="608"/>
      <c r="AD1285" s="608"/>
      <c r="AE1285" s="608"/>
      <c r="AF1285" s="609"/>
      <c r="AG1285" s="610"/>
      <c r="AH1285" s="611"/>
      <c r="AI1285" s="612"/>
      <c r="AJ1285" s="172"/>
      <c r="AK1285" s="172"/>
    </row>
    <row r="1286" spans="1:38" s="21" customFormat="1" ht="84.75" customHeight="1">
      <c r="A1286" s="172"/>
      <c r="B1286" s="424" t="s">
        <v>41</v>
      </c>
      <c r="C1286" s="607" t="s">
        <v>700</v>
      </c>
      <c r="D1286" s="608"/>
      <c r="E1286" s="608"/>
      <c r="F1286" s="608"/>
      <c r="G1286" s="608"/>
      <c r="H1286" s="608"/>
      <c r="I1286" s="608"/>
      <c r="J1286" s="608"/>
      <c r="K1286" s="608"/>
      <c r="L1286" s="608"/>
      <c r="M1286" s="608"/>
      <c r="N1286" s="608"/>
      <c r="O1286" s="608"/>
      <c r="P1286" s="608"/>
      <c r="Q1286" s="608"/>
      <c r="R1286" s="608"/>
      <c r="S1286" s="608"/>
      <c r="T1286" s="608"/>
      <c r="U1286" s="608"/>
      <c r="V1286" s="608"/>
      <c r="W1286" s="608"/>
      <c r="X1286" s="608"/>
      <c r="Y1286" s="608"/>
      <c r="Z1286" s="608"/>
      <c r="AA1286" s="608"/>
      <c r="AB1286" s="608"/>
      <c r="AC1286" s="608"/>
      <c r="AD1286" s="608"/>
      <c r="AE1286" s="608"/>
      <c r="AF1286" s="609"/>
      <c r="AG1286" s="604"/>
      <c r="AH1286" s="605"/>
      <c r="AI1286" s="606"/>
      <c r="AJ1286" s="172"/>
      <c r="AK1286" s="172"/>
    </row>
    <row r="1287" spans="1:38" s="21" customFormat="1" ht="46.5" customHeight="1">
      <c r="A1287" s="172"/>
      <c r="B1287" s="424" t="s">
        <v>43</v>
      </c>
      <c r="C1287" s="607" t="s">
        <v>701</v>
      </c>
      <c r="D1287" s="608"/>
      <c r="E1287" s="608"/>
      <c r="F1287" s="608"/>
      <c r="G1287" s="608"/>
      <c r="H1287" s="608"/>
      <c r="I1287" s="608"/>
      <c r="J1287" s="608"/>
      <c r="K1287" s="608"/>
      <c r="L1287" s="608"/>
      <c r="M1287" s="608"/>
      <c r="N1287" s="608"/>
      <c r="O1287" s="608"/>
      <c r="P1287" s="608"/>
      <c r="Q1287" s="608"/>
      <c r="R1287" s="608"/>
      <c r="S1287" s="608"/>
      <c r="T1287" s="608"/>
      <c r="U1287" s="608"/>
      <c r="V1287" s="608"/>
      <c r="W1287" s="608"/>
      <c r="X1287" s="608"/>
      <c r="Y1287" s="608"/>
      <c r="Z1287" s="608"/>
      <c r="AA1287" s="608"/>
      <c r="AB1287" s="608"/>
      <c r="AC1287" s="608"/>
      <c r="AD1287" s="608"/>
      <c r="AE1287" s="608"/>
      <c r="AF1287" s="609"/>
      <c r="AG1287" s="604"/>
      <c r="AH1287" s="605"/>
      <c r="AI1287" s="606"/>
      <c r="AJ1287" s="172"/>
      <c r="AK1287" s="172"/>
      <c r="AL1287" s="33"/>
    </row>
    <row r="1288" spans="1:38" s="21" customFormat="1" ht="16.5" customHeight="1">
      <c r="A1288" s="172"/>
      <c r="B1288" s="77"/>
      <c r="C1288" s="186"/>
      <c r="D1288" s="186"/>
      <c r="E1288" s="186"/>
      <c r="F1288" s="186"/>
      <c r="G1288" s="186"/>
      <c r="H1288" s="186"/>
      <c r="I1288" s="186"/>
      <c r="J1288" s="186"/>
      <c r="K1288" s="186"/>
      <c r="L1288" s="186"/>
      <c r="M1288" s="186"/>
      <c r="N1288" s="186"/>
      <c r="O1288" s="186"/>
      <c r="P1288" s="186"/>
      <c r="Q1288" s="186"/>
      <c r="R1288" s="186"/>
      <c r="S1288" s="186"/>
      <c r="T1288" s="186"/>
      <c r="U1288" s="186"/>
      <c r="V1288" s="186"/>
      <c r="W1288" s="186"/>
      <c r="X1288" s="186"/>
      <c r="Y1288" s="186"/>
      <c r="Z1288" s="186"/>
      <c r="AA1288" s="186"/>
      <c r="AB1288" s="186"/>
      <c r="AC1288" s="186"/>
      <c r="AD1288" s="186"/>
      <c r="AE1288" s="186"/>
      <c r="AF1288" s="186"/>
      <c r="AG1288" s="164"/>
      <c r="AH1288" s="164"/>
      <c r="AI1288" s="164"/>
      <c r="AJ1288" s="172"/>
      <c r="AK1288" s="172"/>
      <c r="AL1288" s="33"/>
    </row>
    <row r="1289" spans="1:38" s="21" customFormat="1" ht="16.5" customHeight="1">
      <c r="A1289" s="172"/>
      <c r="B1289" s="648" t="s">
        <v>1472</v>
      </c>
      <c r="C1289" s="648"/>
      <c r="D1289" s="648"/>
      <c r="E1289" s="648"/>
      <c r="F1289" s="648"/>
      <c r="G1289" s="648"/>
      <c r="H1289" s="648"/>
      <c r="I1289" s="648"/>
      <c r="J1289" s="648"/>
      <c r="K1289" s="648"/>
      <c r="L1289" s="648"/>
      <c r="M1289" s="648"/>
      <c r="N1289" s="648"/>
      <c r="O1289" s="648"/>
      <c r="P1289" s="648"/>
      <c r="Q1289" s="648"/>
      <c r="R1289" s="648"/>
      <c r="S1289" s="648"/>
      <c r="T1289" s="648"/>
      <c r="U1289" s="648"/>
      <c r="V1289" s="648"/>
      <c r="W1289" s="648"/>
      <c r="X1289" s="186"/>
      <c r="Y1289" s="186"/>
      <c r="Z1289" s="186"/>
      <c r="AA1289" s="186"/>
      <c r="AB1289" s="186"/>
      <c r="AC1289" s="186"/>
      <c r="AD1289" s="186"/>
      <c r="AE1289" s="186"/>
      <c r="AF1289" s="186"/>
      <c r="AG1289" s="164"/>
      <c r="AH1289" s="164"/>
      <c r="AI1289" s="164"/>
      <c r="AJ1289" s="172"/>
      <c r="AK1289" s="172"/>
      <c r="AL1289" s="33"/>
    </row>
    <row r="1290" spans="1:38" s="21" customFormat="1" ht="17.25" customHeight="1">
      <c r="A1290" s="172"/>
      <c r="B1290" s="424" t="s">
        <v>705</v>
      </c>
      <c r="C1290" s="607" t="s">
        <v>703</v>
      </c>
      <c r="D1290" s="608"/>
      <c r="E1290" s="608"/>
      <c r="F1290" s="608"/>
      <c r="G1290" s="608"/>
      <c r="H1290" s="608"/>
      <c r="I1290" s="608"/>
      <c r="J1290" s="608"/>
      <c r="K1290" s="608"/>
      <c r="L1290" s="608"/>
      <c r="M1290" s="608"/>
      <c r="N1290" s="608"/>
      <c r="O1290" s="608"/>
      <c r="P1290" s="608"/>
      <c r="Q1290" s="608"/>
      <c r="R1290" s="608"/>
      <c r="S1290" s="608"/>
      <c r="T1290" s="608"/>
      <c r="U1290" s="608"/>
      <c r="V1290" s="608"/>
      <c r="W1290" s="608"/>
      <c r="X1290" s="608"/>
      <c r="Y1290" s="608"/>
      <c r="Z1290" s="608"/>
      <c r="AA1290" s="608"/>
      <c r="AB1290" s="608"/>
      <c r="AC1290" s="608"/>
      <c r="AD1290" s="608"/>
      <c r="AE1290" s="608"/>
      <c r="AF1290" s="609"/>
      <c r="AG1290" s="604"/>
      <c r="AH1290" s="605"/>
      <c r="AI1290" s="606"/>
      <c r="AJ1290" s="172"/>
      <c r="AK1290" s="172"/>
      <c r="AL1290" s="33"/>
    </row>
    <row r="1291" spans="1:38" s="21" customFormat="1" ht="17.25" customHeight="1">
      <c r="A1291" s="172"/>
      <c r="B1291" s="619" t="s">
        <v>706</v>
      </c>
      <c r="C1291" s="588" t="s">
        <v>693</v>
      </c>
      <c r="D1291" s="589"/>
      <c r="E1291" s="589"/>
      <c r="F1291" s="589"/>
      <c r="G1291" s="589"/>
      <c r="H1291" s="589"/>
      <c r="I1291" s="589"/>
      <c r="J1291" s="589"/>
      <c r="K1291" s="589"/>
      <c r="L1291" s="589"/>
      <c r="M1291" s="589"/>
      <c r="N1291" s="589"/>
      <c r="O1291" s="589"/>
      <c r="P1291" s="589"/>
      <c r="Q1291" s="589"/>
      <c r="R1291" s="589"/>
      <c r="S1291" s="589"/>
      <c r="T1291" s="589"/>
      <c r="U1291" s="589"/>
      <c r="V1291" s="589"/>
      <c r="W1291" s="589"/>
      <c r="X1291" s="589"/>
      <c r="Y1291" s="589"/>
      <c r="Z1291" s="589"/>
      <c r="AA1291" s="589"/>
      <c r="AB1291" s="589"/>
      <c r="AC1291" s="589"/>
      <c r="AD1291" s="589"/>
      <c r="AE1291" s="589"/>
      <c r="AF1291" s="590"/>
      <c r="AG1291" s="621"/>
      <c r="AH1291" s="622"/>
      <c r="AI1291" s="623"/>
      <c r="AJ1291" s="172"/>
      <c r="AK1291" s="172"/>
      <c r="AL1291" s="33"/>
    </row>
    <row r="1292" spans="1:38" s="21" customFormat="1" ht="45" customHeight="1">
      <c r="A1292" s="172"/>
      <c r="B1292" s="631"/>
      <c r="C1292" s="409" t="s">
        <v>401</v>
      </c>
      <c r="D1292" s="580" t="s">
        <v>704</v>
      </c>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1"/>
      <c r="AG1292" s="624"/>
      <c r="AH1292" s="625"/>
      <c r="AI1292" s="626"/>
      <c r="AJ1292" s="172"/>
      <c r="AK1292" s="172"/>
      <c r="AL1292" s="33"/>
    </row>
    <row r="1293" spans="1:38" s="21" customFormat="1" ht="45" customHeight="1">
      <c r="A1293" s="172"/>
      <c r="B1293" s="631"/>
      <c r="C1293" s="409" t="s">
        <v>406</v>
      </c>
      <c r="D1293" s="580" t="s">
        <v>1593</v>
      </c>
      <c r="E1293" s="580"/>
      <c r="F1293" s="580"/>
      <c r="G1293" s="580"/>
      <c r="H1293" s="580"/>
      <c r="I1293" s="580"/>
      <c r="J1293" s="580"/>
      <c r="K1293" s="580"/>
      <c r="L1293" s="580"/>
      <c r="M1293" s="580"/>
      <c r="N1293" s="580"/>
      <c r="O1293" s="580"/>
      <c r="P1293" s="580"/>
      <c r="Q1293" s="580"/>
      <c r="R1293" s="580"/>
      <c r="S1293" s="580"/>
      <c r="T1293" s="580"/>
      <c r="U1293" s="580"/>
      <c r="V1293" s="580"/>
      <c r="W1293" s="580"/>
      <c r="X1293" s="580"/>
      <c r="Y1293" s="580"/>
      <c r="Z1293" s="580"/>
      <c r="AA1293" s="580"/>
      <c r="AB1293" s="580"/>
      <c r="AC1293" s="580"/>
      <c r="AD1293" s="580"/>
      <c r="AE1293" s="580"/>
      <c r="AF1293" s="581"/>
      <c r="AG1293" s="624"/>
      <c r="AH1293" s="625"/>
      <c r="AI1293" s="626"/>
      <c r="AJ1293" s="172"/>
      <c r="AK1293" s="172"/>
      <c r="AL1293" s="33"/>
    </row>
    <row r="1294" spans="1:38" s="21" customFormat="1" ht="45" customHeight="1">
      <c r="A1294" s="172"/>
      <c r="B1294" s="620"/>
      <c r="C1294" s="411" t="s">
        <v>1592</v>
      </c>
      <c r="D1294" s="592" t="s">
        <v>1594</v>
      </c>
      <c r="E1294" s="592"/>
      <c r="F1294" s="592"/>
      <c r="G1294" s="592"/>
      <c r="H1294" s="592"/>
      <c r="I1294" s="592"/>
      <c r="J1294" s="592"/>
      <c r="K1294" s="592"/>
      <c r="L1294" s="592"/>
      <c r="M1294" s="592"/>
      <c r="N1294" s="592"/>
      <c r="O1294" s="592"/>
      <c r="P1294" s="592"/>
      <c r="Q1294" s="592"/>
      <c r="R1294" s="592"/>
      <c r="S1294" s="592"/>
      <c r="T1294" s="592"/>
      <c r="U1294" s="592"/>
      <c r="V1294" s="592"/>
      <c r="W1294" s="592"/>
      <c r="X1294" s="592"/>
      <c r="Y1294" s="592"/>
      <c r="Z1294" s="592"/>
      <c r="AA1294" s="592"/>
      <c r="AB1294" s="592"/>
      <c r="AC1294" s="592"/>
      <c r="AD1294" s="592"/>
      <c r="AE1294" s="592"/>
      <c r="AF1294" s="593"/>
      <c r="AG1294" s="627"/>
      <c r="AH1294" s="628"/>
      <c r="AI1294" s="629"/>
      <c r="AJ1294" s="172"/>
      <c r="AK1294" s="172"/>
      <c r="AL1294" s="33"/>
    </row>
    <row r="1295" spans="1:38" s="21" customFormat="1" ht="12">
      <c r="A1295" s="172"/>
      <c r="B1295" s="77"/>
      <c r="C1295" s="179"/>
      <c r="D1295" s="179"/>
      <c r="E1295" s="179"/>
      <c r="F1295" s="179"/>
      <c r="G1295" s="179"/>
      <c r="H1295" s="179"/>
      <c r="I1295" s="179"/>
      <c r="J1295" s="179"/>
      <c r="K1295" s="179"/>
      <c r="L1295" s="179"/>
      <c r="M1295" s="179"/>
      <c r="N1295" s="179"/>
      <c r="O1295" s="179"/>
      <c r="P1295" s="179"/>
      <c r="Q1295" s="179"/>
      <c r="R1295" s="179"/>
      <c r="S1295" s="179"/>
      <c r="T1295" s="179"/>
      <c r="U1295" s="179"/>
      <c r="V1295" s="179"/>
      <c r="W1295" s="179"/>
      <c r="X1295" s="179"/>
      <c r="Y1295" s="179"/>
      <c r="Z1295" s="179"/>
      <c r="AA1295" s="179"/>
      <c r="AB1295" s="179"/>
      <c r="AC1295" s="179"/>
      <c r="AD1295" s="179"/>
      <c r="AE1295" s="179"/>
      <c r="AF1295" s="179"/>
      <c r="AG1295" s="164"/>
      <c r="AH1295" s="164"/>
      <c r="AI1295" s="164"/>
      <c r="AJ1295" s="172"/>
      <c r="AK1295" s="172"/>
      <c r="AL1295" s="33"/>
    </row>
    <row r="1296" spans="1:38" s="21" customFormat="1" ht="16.5" customHeight="1">
      <c r="A1296" s="172"/>
      <c r="B1296" s="648" t="s">
        <v>1473</v>
      </c>
      <c r="C1296" s="648"/>
      <c r="D1296" s="648"/>
      <c r="E1296" s="648"/>
      <c r="F1296" s="648"/>
      <c r="G1296" s="648"/>
      <c r="H1296" s="648"/>
      <c r="I1296" s="648"/>
      <c r="J1296" s="648"/>
      <c r="K1296" s="648"/>
      <c r="L1296" s="648"/>
      <c r="M1296" s="648"/>
      <c r="N1296" s="648"/>
      <c r="O1296" s="648"/>
      <c r="P1296" s="648"/>
      <c r="Q1296" s="648"/>
      <c r="R1296" s="648"/>
      <c r="S1296" s="648"/>
      <c r="T1296" s="648"/>
      <c r="U1296" s="648"/>
      <c r="V1296" s="186"/>
      <c r="W1296" s="186"/>
      <c r="X1296" s="186"/>
      <c r="Y1296" s="186"/>
      <c r="Z1296" s="186"/>
      <c r="AA1296" s="186"/>
      <c r="AB1296" s="186"/>
      <c r="AC1296" s="186"/>
      <c r="AD1296" s="186"/>
      <c r="AE1296" s="186"/>
      <c r="AF1296" s="186"/>
      <c r="AG1296" s="164"/>
      <c r="AH1296" s="164"/>
      <c r="AI1296" s="164"/>
      <c r="AJ1296" s="172"/>
      <c r="AK1296" s="172"/>
      <c r="AL1296" s="33"/>
    </row>
    <row r="1297" spans="1:38" s="21" customFormat="1" ht="37.5" customHeight="1">
      <c r="A1297" s="172"/>
      <c r="B1297" s="424" t="s">
        <v>79</v>
      </c>
      <c r="C1297" s="607" t="s">
        <v>1595</v>
      </c>
      <c r="D1297" s="608"/>
      <c r="E1297" s="608"/>
      <c r="F1297" s="608"/>
      <c r="G1297" s="608"/>
      <c r="H1297" s="608"/>
      <c r="I1297" s="608"/>
      <c r="J1297" s="608"/>
      <c r="K1297" s="608"/>
      <c r="L1297" s="608"/>
      <c r="M1297" s="608"/>
      <c r="N1297" s="608"/>
      <c r="O1297" s="608"/>
      <c r="P1297" s="608"/>
      <c r="Q1297" s="608"/>
      <c r="R1297" s="608"/>
      <c r="S1297" s="608"/>
      <c r="T1297" s="608"/>
      <c r="U1297" s="608"/>
      <c r="V1297" s="608"/>
      <c r="W1297" s="608"/>
      <c r="X1297" s="608"/>
      <c r="Y1297" s="608"/>
      <c r="Z1297" s="608"/>
      <c r="AA1297" s="608"/>
      <c r="AB1297" s="608"/>
      <c r="AC1297" s="608"/>
      <c r="AD1297" s="608"/>
      <c r="AE1297" s="608"/>
      <c r="AF1297" s="609"/>
      <c r="AG1297" s="604"/>
      <c r="AH1297" s="605"/>
      <c r="AI1297" s="606"/>
      <c r="AJ1297" s="172"/>
      <c r="AK1297" s="172"/>
      <c r="AL1297" s="33"/>
    </row>
    <row r="1298" spans="1:38" s="21" customFormat="1" ht="12">
      <c r="A1298" s="172"/>
      <c r="B1298" s="77"/>
      <c r="C1298" s="186"/>
      <c r="D1298" s="186"/>
      <c r="E1298" s="186"/>
      <c r="F1298" s="186"/>
      <c r="G1298" s="186"/>
      <c r="H1298" s="186"/>
      <c r="I1298" s="186"/>
      <c r="J1298" s="186"/>
      <c r="K1298" s="186"/>
      <c r="L1298" s="186"/>
      <c r="M1298" s="186"/>
      <c r="N1298" s="186"/>
      <c r="O1298" s="186"/>
      <c r="P1298" s="186"/>
      <c r="Q1298" s="186"/>
      <c r="R1298" s="186"/>
      <c r="S1298" s="186"/>
      <c r="T1298" s="186"/>
      <c r="U1298" s="186"/>
      <c r="V1298" s="186"/>
      <c r="W1298" s="186"/>
      <c r="X1298" s="186"/>
      <c r="Y1298" s="186"/>
      <c r="Z1298" s="186"/>
      <c r="AA1298" s="186"/>
      <c r="AB1298" s="186"/>
      <c r="AC1298" s="186"/>
      <c r="AD1298" s="186"/>
      <c r="AE1298" s="186"/>
      <c r="AF1298" s="186"/>
      <c r="AG1298" s="164"/>
      <c r="AH1298" s="164"/>
      <c r="AI1298" s="164"/>
      <c r="AJ1298" s="172"/>
      <c r="AK1298" s="172"/>
      <c r="AL1298" s="33"/>
    </row>
    <row r="1299" spans="1:38" s="21" customFormat="1" ht="16.5" customHeight="1">
      <c r="A1299" s="172"/>
      <c r="B1299" s="648" t="s">
        <v>1474</v>
      </c>
      <c r="C1299" s="648"/>
      <c r="D1299" s="648"/>
      <c r="E1299" s="648"/>
      <c r="F1299" s="648"/>
      <c r="G1299" s="648"/>
      <c r="H1299" s="648"/>
      <c r="I1299" s="648"/>
      <c r="J1299" s="648"/>
      <c r="K1299" s="648"/>
      <c r="L1299" s="648"/>
      <c r="M1299" s="648"/>
      <c r="N1299" s="648"/>
      <c r="O1299" s="648"/>
      <c r="P1299" s="648"/>
      <c r="Q1299" s="648"/>
      <c r="R1299" s="648"/>
      <c r="S1299" s="648"/>
      <c r="T1299" s="186"/>
      <c r="U1299" s="186"/>
      <c r="V1299" s="186"/>
      <c r="W1299" s="186"/>
      <c r="X1299" s="186"/>
      <c r="Y1299" s="186"/>
      <c r="Z1299" s="186"/>
      <c r="AA1299" s="186"/>
      <c r="AB1299" s="186"/>
      <c r="AC1299" s="186"/>
      <c r="AD1299" s="186"/>
      <c r="AE1299" s="186"/>
      <c r="AF1299" s="186"/>
      <c r="AG1299" s="164"/>
      <c r="AH1299" s="164"/>
      <c r="AI1299" s="164"/>
      <c r="AJ1299" s="172"/>
      <c r="AK1299" s="172"/>
      <c r="AL1299" s="33"/>
    </row>
    <row r="1300" spans="1:38" s="21" customFormat="1" ht="29.25" customHeight="1">
      <c r="A1300" s="172"/>
      <c r="B1300" s="619" t="s">
        <v>79</v>
      </c>
      <c r="C1300" s="588" t="s">
        <v>1669</v>
      </c>
      <c r="D1300" s="589"/>
      <c r="E1300" s="589"/>
      <c r="F1300" s="589"/>
      <c r="G1300" s="589"/>
      <c r="H1300" s="589"/>
      <c r="I1300" s="589"/>
      <c r="J1300" s="589"/>
      <c r="K1300" s="589"/>
      <c r="L1300" s="589"/>
      <c r="M1300" s="589"/>
      <c r="N1300" s="589"/>
      <c r="O1300" s="589"/>
      <c r="P1300" s="589"/>
      <c r="Q1300" s="589"/>
      <c r="R1300" s="589"/>
      <c r="S1300" s="589"/>
      <c r="T1300" s="589"/>
      <c r="U1300" s="589"/>
      <c r="V1300" s="589"/>
      <c r="W1300" s="589"/>
      <c r="X1300" s="589"/>
      <c r="Y1300" s="589"/>
      <c r="Z1300" s="589"/>
      <c r="AA1300" s="589"/>
      <c r="AB1300" s="589"/>
      <c r="AC1300" s="589"/>
      <c r="AD1300" s="589"/>
      <c r="AE1300" s="589"/>
      <c r="AF1300" s="590"/>
      <c r="AG1300" s="621"/>
      <c r="AH1300" s="622"/>
      <c r="AI1300" s="623"/>
      <c r="AJ1300" s="172"/>
      <c r="AK1300" s="172"/>
      <c r="AL1300" s="33"/>
    </row>
    <row r="1301" spans="1:38" s="21" customFormat="1" ht="30" customHeight="1">
      <c r="A1301" s="172"/>
      <c r="B1301" s="620"/>
      <c r="C1301" s="591"/>
      <c r="D1301" s="592"/>
      <c r="E1301" s="592"/>
      <c r="F1301" s="592"/>
      <c r="G1301" s="592"/>
      <c r="H1301" s="592"/>
      <c r="I1301" s="592"/>
      <c r="J1301" s="592"/>
      <c r="K1301" s="592"/>
      <c r="L1301" s="592"/>
      <c r="M1301" s="592"/>
      <c r="N1301" s="592"/>
      <c r="O1301" s="592"/>
      <c r="P1301" s="592"/>
      <c r="Q1301" s="592"/>
      <c r="R1301" s="592"/>
      <c r="S1301" s="592"/>
      <c r="T1301" s="592"/>
      <c r="U1301" s="592"/>
      <c r="V1301" s="592"/>
      <c r="W1301" s="592"/>
      <c r="X1301" s="592"/>
      <c r="Y1301" s="592"/>
      <c r="Z1301" s="592"/>
      <c r="AA1301" s="592"/>
      <c r="AB1301" s="592"/>
      <c r="AC1301" s="592"/>
      <c r="AD1301" s="592"/>
      <c r="AE1301" s="592"/>
      <c r="AF1301" s="593"/>
      <c r="AG1301" s="627"/>
      <c r="AH1301" s="628"/>
      <c r="AI1301" s="629"/>
      <c r="AJ1301" s="172"/>
      <c r="AK1301" s="172"/>
      <c r="AL1301" s="33"/>
    </row>
    <row r="1302" spans="1:38" s="21" customFormat="1" ht="30" customHeight="1">
      <c r="A1302" s="172"/>
      <c r="B1302" s="619" t="s">
        <v>71</v>
      </c>
      <c r="C1302" s="588" t="s">
        <v>1596</v>
      </c>
      <c r="D1302" s="589"/>
      <c r="E1302" s="589"/>
      <c r="F1302" s="589"/>
      <c r="G1302" s="589"/>
      <c r="H1302" s="589"/>
      <c r="I1302" s="589"/>
      <c r="J1302" s="589"/>
      <c r="K1302" s="589"/>
      <c r="L1302" s="589"/>
      <c r="M1302" s="589"/>
      <c r="N1302" s="589"/>
      <c r="O1302" s="589"/>
      <c r="P1302" s="589"/>
      <c r="Q1302" s="589"/>
      <c r="R1302" s="589"/>
      <c r="S1302" s="589"/>
      <c r="T1302" s="589"/>
      <c r="U1302" s="589"/>
      <c r="V1302" s="589"/>
      <c r="W1302" s="589"/>
      <c r="X1302" s="589"/>
      <c r="Y1302" s="589"/>
      <c r="Z1302" s="589"/>
      <c r="AA1302" s="589"/>
      <c r="AB1302" s="589"/>
      <c r="AC1302" s="589"/>
      <c r="AD1302" s="589"/>
      <c r="AE1302" s="589"/>
      <c r="AF1302" s="590"/>
      <c r="AG1302" s="621"/>
      <c r="AH1302" s="622"/>
      <c r="AI1302" s="623"/>
      <c r="AJ1302" s="172"/>
      <c r="AK1302" s="172"/>
      <c r="AL1302" s="33"/>
    </row>
    <row r="1303" spans="1:38" s="21" customFormat="1" ht="30" customHeight="1">
      <c r="A1303" s="172"/>
      <c r="B1303" s="620"/>
      <c r="C1303" s="591"/>
      <c r="D1303" s="592"/>
      <c r="E1303" s="592"/>
      <c r="F1303" s="592"/>
      <c r="G1303" s="592"/>
      <c r="H1303" s="592"/>
      <c r="I1303" s="592"/>
      <c r="J1303" s="592"/>
      <c r="K1303" s="592"/>
      <c r="L1303" s="592"/>
      <c r="M1303" s="592"/>
      <c r="N1303" s="592"/>
      <c r="O1303" s="592"/>
      <c r="P1303" s="592"/>
      <c r="Q1303" s="592"/>
      <c r="R1303" s="592"/>
      <c r="S1303" s="592"/>
      <c r="T1303" s="592"/>
      <c r="U1303" s="592"/>
      <c r="V1303" s="592"/>
      <c r="W1303" s="592"/>
      <c r="X1303" s="592"/>
      <c r="Y1303" s="592"/>
      <c r="Z1303" s="592"/>
      <c r="AA1303" s="592"/>
      <c r="AB1303" s="592"/>
      <c r="AC1303" s="592"/>
      <c r="AD1303" s="592"/>
      <c r="AE1303" s="592"/>
      <c r="AF1303" s="593"/>
      <c r="AG1303" s="627"/>
      <c r="AH1303" s="628"/>
      <c r="AI1303" s="629"/>
      <c r="AJ1303" s="172"/>
      <c r="AK1303" s="172"/>
      <c r="AL1303" s="33"/>
    </row>
    <row r="1304" spans="1:38" s="21" customFormat="1" ht="22.5" customHeight="1">
      <c r="A1304" s="172"/>
      <c r="B1304" s="619" t="s">
        <v>74</v>
      </c>
      <c r="C1304" s="588" t="s">
        <v>707</v>
      </c>
      <c r="D1304" s="589"/>
      <c r="E1304" s="589"/>
      <c r="F1304" s="589"/>
      <c r="G1304" s="589"/>
      <c r="H1304" s="589"/>
      <c r="I1304" s="589"/>
      <c r="J1304" s="589"/>
      <c r="K1304" s="589"/>
      <c r="L1304" s="589"/>
      <c r="M1304" s="589"/>
      <c r="N1304" s="589"/>
      <c r="O1304" s="589"/>
      <c r="P1304" s="589"/>
      <c r="Q1304" s="589"/>
      <c r="R1304" s="589"/>
      <c r="S1304" s="589"/>
      <c r="T1304" s="589"/>
      <c r="U1304" s="589"/>
      <c r="V1304" s="589"/>
      <c r="W1304" s="589"/>
      <c r="X1304" s="589"/>
      <c r="Y1304" s="589"/>
      <c r="Z1304" s="589"/>
      <c r="AA1304" s="589"/>
      <c r="AB1304" s="589"/>
      <c r="AC1304" s="589"/>
      <c r="AD1304" s="589"/>
      <c r="AE1304" s="589"/>
      <c r="AF1304" s="590"/>
      <c r="AG1304" s="621"/>
      <c r="AH1304" s="622"/>
      <c r="AI1304" s="623"/>
      <c r="AJ1304" s="172"/>
      <c r="AK1304" s="172"/>
      <c r="AL1304" s="33"/>
    </row>
    <row r="1305" spans="1:38" s="21" customFormat="1" ht="22.5" customHeight="1">
      <c r="A1305" s="172"/>
      <c r="B1305" s="620"/>
      <c r="C1305" s="591"/>
      <c r="D1305" s="592"/>
      <c r="E1305" s="592"/>
      <c r="F1305" s="592"/>
      <c r="G1305" s="592"/>
      <c r="H1305" s="592"/>
      <c r="I1305" s="592"/>
      <c r="J1305" s="592"/>
      <c r="K1305" s="592"/>
      <c r="L1305" s="592"/>
      <c r="M1305" s="592"/>
      <c r="N1305" s="592"/>
      <c r="O1305" s="592"/>
      <c r="P1305" s="592"/>
      <c r="Q1305" s="592"/>
      <c r="R1305" s="592"/>
      <c r="S1305" s="592"/>
      <c r="T1305" s="592"/>
      <c r="U1305" s="592"/>
      <c r="V1305" s="592"/>
      <c r="W1305" s="592"/>
      <c r="X1305" s="592"/>
      <c r="Y1305" s="592"/>
      <c r="Z1305" s="592"/>
      <c r="AA1305" s="592"/>
      <c r="AB1305" s="592"/>
      <c r="AC1305" s="592"/>
      <c r="AD1305" s="592"/>
      <c r="AE1305" s="592"/>
      <c r="AF1305" s="593"/>
      <c r="AG1305" s="627"/>
      <c r="AH1305" s="628"/>
      <c r="AI1305" s="629"/>
      <c r="AJ1305" s="172"/>
      <c r="AK1305" s="172"/>
      <c r="AL1305" s="33"/>
    </row>
    <row r="1306" spans="1:38" s="21" customFormat="1" ht="21.75" customHeight="1">
      <c r="A1306" s="172"/>
      <c r="B1306" s="619" t="s">
        <v>712</v>
      </c>
      <c r="C1306" s="588" t="s">
        <v>1597</v>
      </c>
      <c r="D1306" s="589"/>
      <c r="E1306" s="589"/>
      <c r="F1306" s="589"/>
      <c r="G1306" s="589"/>
      <c r="H1306" s="589"/>
      <c r="I1306" s="589"/>
      <c r="J1306" s="589"/>
      <c r="K1306" s="589"/>
      <c r="L1306" s="589"/>
      <c r="M1306" s="589"/>
      <c r="N1306" s="589"/>
      <c r="O1306" s="589"/>
      <c r="P1306" s="589"/>
      <c r="Q1306" s="589"/>
      <c r="R1306" s="589"/>
      <c r="S1306" s="589"/>
      <c r="T1306" s="589"/>
      <c r="U1306" s="589"/>
      <c r="V1306" s="589"/>
      <c r="W1306" s="589"/>
      <c r="X1306" s="589"/>
      <c r="Y1306" s="589"/>
      <c r="Z1306" s="589"/>
      <c r="AA1306" s="589"/>
      <c r="AB1306" s="589"/>
      <c r="AC1306" s="589"/>
      <c r="AD1306" s="589"/>
      <c r="AE1306" s="589"/>
      <c r="AF1306" s="590"/>
      <c r="AG1306" s="621"/>
      <c r="AH1306" s="622"/>
      <c r="AI1306" s="623"/>
      <c r="AJ1306" s="172"/>
      <c r="AK1306" s="172"/>
      <c r="AL1306" s="33"/>
    </row>
    <row r="1307" spans="1:38" s="21" customFormat="1" ht="22.5" customHeight="1">
      <c r="A1307" s="172"/>
      <c r="B1307" s="620"/>
      <c r="C1307" s="591"/>
      <c r="D1307" s="592"/>
      <c r="E1307" s="592"/>
      <c r="F1307" s="592"/>
      <c r="G1307" s="592"/>
      <c r="H1307" s="592"/>
      <c r="I1307" s="592"/>
      <c r="J1307" s="592"/>
      <c r="K1307" s="592"/>
      <c r="L1307" s="592"/>
      <c r="M1307" s="592"/>
      <c r="N1307" s="592"/>
      <c r="O1307" s="592"/>
      <c r="P1307" s="592"/>
      <c r="Q1307" s="592"/>
      <c r="R1307" s="592"/>
      <c r="S1307" s="592"/>
      <c r="T1307" s="592"/>
      <c r="U1307" s="592"/>
      <c r="V1307" s="592"/>
      <c r="W1307" s="592"/>
      <c r="X1307" s="592"/>
      <c r="Y1307" s="592"/>
      <c r="Z1307" s="592"/>
      <c r="AA1307" s="592"/>
      <c r="AB1307" s="592"/>
      <c r="AC1307" s="592"/>
      <c r="AD1307" s="592"/>
      <c r="AE1307" s="592"/>
      <c r="AF1307" s="593"/>
      <c r="AG1307" s="627"/>
      <c r="AH1307" s="628"/>
      <c r="AI1307" s="629"/>
      <c r="AJ1307" s="172"/>
      <c r="AK1307" s="172"/>
      <c r="AL1307" s="33"/>
    </row>
    <row r="1308" spans="1:38" s="21" customFormat="1" ht="37.5" customHeight="1">
      <c r="A1308" s="172"/>
      <c r="B1308" s="424" t="s">
        <v>25</v>
      </c>
      <c r="C1308" s="607" t="s">
        <v>708</v>
      </c>
      <c r="D1308" s="608"/>
      <c r="E1308" s="608"/>
      <c r="F1308" s="608"/>
      <c r="G1308" s="608"/>
      <c r="H1308" s="608"/>
      <c r="I1308" s="608"/>
      <c r="J1308" s="608"/>
      <c r="K1308" s="608"/>
      <c r="L1308" s="608"/>
      <c r="M1308" s="608"/>
      <c r="N1308" s="608"/>
      <c r="O1308" s="608"/>
      <c r="P1308" s="608"/>
      <c r="Q1308" s="608"/>
      <c r="R1308" s="608"/>
      <c r="S1308" s="608"/>
      <c r="T1308" s="608"/>
      <c r="U1308" s="608"/>
      <c r="V1308" s="608"/>
      <c r="W1308" s="608"/>
      <c r="X1308" s="608"/>
      <c r="Y1308" s="608"/>
      <c r="Z1308" s="608"/>
      <c r="AA1308" s="608"/>
      <c r="AB1308" s="608"/>
      <c r="AC1308" s="608"/>
      <c r="AD1308" s="608"/>
      <c r="AE1308" s="608"/>
      <c r="AF1308" s="609"/>
      <c r="AG1308" s="604"/>
      <c r="AH1308" s="605"/>
      <c r="AI1308" s="606"/>
      <c r="AJ1308" s="172"/>
      <c r="AK1308" s="172"/>
      <c r="AL1308" s="33"/>
    </row>
    <row r="1309" spans="1:38" s="21" customFormat="1" ht="37.5" customHeight="1">
      <c r="A1309" s="172"/>
      <c r="B1309" s="424" t="s">
        <v>713</v>
      </c>
      <c r="C1309" s="607" t="s">
        <v>709</v>
      </c>
      <c r="D1309" s="608"/>
      <c r="E1309" s="608"/>
      <c r="F1309" s="608"/>
      <c r="G1309" s="608"/>
      <c r="H1309" s="608"/>
      <c r="I1309" s="608"/>
      <c r="J1309" s="608"/>
      <c r="K1309" s="608"/>
      <c r="L1309" s="608"/>
      <c r="M1309" s="608"/>
      <c r="N1309" s="608"/>
      <c r="O1309" s="608"/>
      <c r="P1309" s="608"/>
      <c r="Q1309" s="608"/>
      <c r="R1309" s="608"/>
      <c r="S1309" s="608"/>
      <c r="T1309" s="608"/>
      <c r="U1309" s="608"/>
      <c r="V1309" s="608"/>
      <c r="W1309" s="608"/>
      <c r="X1309" s="608"/>
      <c r="Y1309" s="608"/>
      <c r="Z1309" s="608"/>
      <c r="AA1309" s="608"/>
      <c r="AB1309" s="608"/>
      <c r="AC1309" s="608"/>
      <c r="AD1309" s="608"/>
      <c r="AE1309" s="608"/>
      <c r="AF1309" s="609"/>
      <c r="AG1309" s="604"/>
      <c r="AH1309" s="605"/>
      <c r="AI1309" s="606"/>
      <c r="AJ1309" s="172"/>
      <c r="AK1309" s="172"/>
      <c r="AL1309" s="33"/>
    </row>
    <row r="1310" spans="1:38" s="21" customFormat="1" ht="31.5" customHeight="1">
      <c r="A1310" s="172"/>
      <c r="B1310" s="619" t="s">
        <v>714</v>
      </c>
      <c r="C1310" s="588" t="s">
        <v>710</v>
      </c>
      <c r="D1310" s="589"/>
      <c r="E1310" s="589"/>
      <c r="F1310" s="589"/>
      <c r="G1310" s="589"/>
      <c r="H1310" s="589"/>
      <c r="I1310" s="589"/>
      <c r="J1310" s="589"/>
      <c r="K1310" s="589"/>
      <c r="L1310" s="589"/>
      <c r="M1310" s="589"/>
      <c r="N1310" s="589"/>
      <c r="O1310" s="589"/>
      <c r="P1310" s="589"/>
      <c r="Q1310" s="589"/>
      <c r="R1310" s="589"/>
      <c r="S1310" s="589"/>
      <c r="T1310" s="589"/>
      <c r="U1310" s="589"/>
      <c r="V1310" s="589"/>
      <c r="W1310" s="589"/>
      <c r="X1310" s="589"/>
      <c r="Y1310" s="589"/>
      <c r="Z1310" s="589"/>
      <c r="AA1310" s="589"/>
      <c r="AB1310" s="589"/>
      <c r="AC1310" s="589"/>
      <c r="AD1310" s="589"/>
      <c r="AE1310" s="589"/>
      <c r="AF1310" s="590"/>
      <c r="AG1310" s="621"/>
      <c r="AH1310" s="622"/>
      <c r="AI1310" s="623"/>
      <c r="AJ1310" s="172"/>
      <c r="AK1310" s="172"/>
      <c r="AL1310" s="33"/>
    </row>
    <row r="1311" spans="1:38" s="21" customFormat="1" ht="30" customHeight="1">
      <c r="A1311" s="172"/>
      <c r="B1311" s="620"/>
      <c r="C1311" s="591"/>
      <c r="D1311" s="592"/>
      <c r="E1311" s="592"/>
      <c r="F1311" s="592"/>
      <c r="G1311" s="592"/>
      <c r="H1311" s="592"/>
      <c r="I1311" s="592"/>
      <c r="J1311" s="592"/>
      <c r="K1311" s="592"/>
      <c r="L1311" s="592"/>
      <c r="M1311" s="592"/>
      <c r="N1311" s="592"/>
      <c r="O1311" s="592"/>
      <c r="P1311" s="592"/>
      <c r="Q1311" s="592"/>
      <c r="R1311" s="592"/>
      <c r="S1311" s="592"/>
      <c r="T1311" s="592"/>
      <c r="U1311" s="592"/>
      <c r="V1311" s="592"/>
      <c r="W1311" s="592"/>
      <c r="X1311" s="592"/>
      <c r="Y1311" s="592"/>
      <c r="Z1311" s="592"/>
      <c r="AA1311" s="592"/>
      <c r="AB1311" s="592"/>
      <c r="AC1311" s="592"/>
      <c r="AD1311" s="592"/>
      <c r="AE1311" s="592"/>
      <c r="AF1311" s="593"/>
      <c r="AG1311" s="627"/>
      <c r="AH1311" s="628"/>
      <c r="AI1311" s="629"/>
      <c r="AJ1311" s="172"/>
      <c r="AK1311" s="172"/>
      <c r="AL1311" s="33"/>
    </row>
    <row r="1312" spans="1:38" s="21" customFormat="1" ht="30" customHeight="1">
      <c r="A1312" s="172"/>
      <c r="B1312" s="424" t="s">
        <v>715</v>
      </c>
      <c r="C1312" s="607" t="s">
        <v>711</v>
      </c>
      <c r="D1312" s="608"/>
      <c r="E1312" s="608"/>
      <c r="F1312" s="608"/>
      <c r="G1312" s="608"/>
      <c r="H1312" s="608"/>
      <c r="I1312" s="608"/>
      <c r="J1312" s="608"/>
      <c r="K1312" s="608"/>
      <c r="L1312" s="608"/>
      <c r="M1312" s="608"/>
      <c r="N1312" s="608"/>
      <c r="O1312" s="608"/>
      <c r="P1312" s="608"/>
      <c r="Q1312" s="608"/>
      <c r="R1312" s="608"/>
      <c r="S1312" s="608"/>
      <c r="T1312" s="608"/>
      <c r="U1312" s="608"/>
      <c r="V1312" s="608"/>
      <c r="W1312" s="608"/>
      <c r="X1312" s="608"/>
      <c r="Y1312" s="608"/>
      <c r="Z1312" s="608"/>
      <c r="AA1312" s="608"/>
      <c r="AB1312" s="608"/>
      <c r="AC1312" s="608"/>
      <c r="AD1312" s="608"/>
      <c r="AE1312" s="608"/>
      <c r="AF1312" s="609"/>
      <c r="AG1312" s="604"/>
      <c r="AH1312" s="605"/>
      <c r="AI1312" s="606"/>
      <c r="AJ1312" s="172"/>
      <c r="AK1312" s="172"/>
      <c r="AL1312" s="33"/>
    </row>
    <row r="1313" spans="1:38" s="21" customFormat="1" ht="16.5" customHeight="1">
      <c r="A1313" s="172"/>
      <c r="B1313" s="77"/>
      <c r="C1313" s="186"/>
      <c r="D1313" s="186"/>
      <c r="E1313" s="186"/>
      <c r="F1313" s="186"/>
      <c r="G1313" s="186"/>
      <c r="H1313" s="186"/>
      <c r="I1313" s="186"/>
      <c r="J1313" s="186"/>
      <c r="K1313" s="186"/>
      <c r="L1313" s="186"/>
      <c r="M1313" s="186"/>
      <c r="N1313" s="186"/>
      <c r="O1313" s="186"/>
      <c r="P1313" s="186"/>
      <c r="Q1313" s="186"/>
      <c r="R1313" s="186"/>
      <c r="S1313" s="186"/>
      <c r="T1313" s="186"/>
      <c r="U1313" s="186"/>
      <c r="V1313" s="186"/>
      <c r="W1313" s="186"/>
      <c r="X1313" s="186"/>
      <c r="Y1313" s="186"/>
      <c r="Z1313" s="186"/>
      <c r="AA1313" s="186"/>
      <c r="AB1313" s="186"/>
      <c r="AC1313" s="186"/>
      <c r="AD1313" s="186"/>
      <c r="AE1313" s="186"/>
      <c r="AF1313" s="186"/>
      <c r="AG1313" s="164"/>
      <c r="AH1313" s="164"/>
      <c r="AI1313" s="164"/>
      <c r="AJ1313" s="172"/>
      <c r="AK1313" s="172"/>
      <c r="AL1313" s="33"/>
    </row>
    <row r="1314" spans="1:38" s="21" customFormat="1" ht="16.5" customHeight="1">
      <c r="A1314" s="172"/>
      <c r="B1314" s="448" t="s">
        <v>1475</v>
      </c>
      <c r="C1314" s="186"/>
      <c r="D1314" s="186"/>
      <c r="E1314" s="186"/>
      <c r="F1314" s="186"/>
      <c r="G1314" s="186"/>
      <c r="H1314" s="186"/>
      <c r="I1314" s="186"/>
      <c r="J1314" s="186"/>
      <c r="K1314" s="186"/>
      <c r="L1314" s="186"/>
      <c r="M1314" s="186"/>
      <c r="N1314" s="186"/>
      <c r="O1314" s="186"/>
      <c r="P1314" s="186"/>
      <c r="Q1314" s="186"/>
      <c r="R1314" s="186"/>
      <c r="S1314" s="186"/>
      <c r="T1314" s="186"/>
      <c r="U1314" s="186"/>
      <c r="V1314" s="186"/>
      <c r="W1314" s="186"/>
      <c r="X1314" s="186"/>
      <c r="Y1314" s="186"/>
      <c r="Z1314" s="186"/>
      <c r="AA1314" s="186"/>
      <c r="AB1314" s="186"/>
      <c r="AC1314" s="186"/>
      <c r="AD1314" s="186"/>
      <c r="AE1314" s="186"/>
      <c r="AF1314" s="186"/>
      <c r="AG1314" s="164"/>
      <c r="AH1314" s="164"/>
      <c r="AI1314" s="164"/>
      <c r="AJ1314" s="172"/>
      <c r="AK1314" s="172"/>
      <c r="AL1314" s="33"/>
    </row>
    <row r="1315" spans="1:38" s="21" customFormat="1" ht="16.5" customHeight="1">
      <c r="A1315" s="172"/>
      <c r="B1315" s="619" t="s">
        <v>79</v>
      </c>
      <c r="C1315" s="588" t="s">
        <v>1670</v>
      </c>
      <c r="D1315" s="589"/>
      <c r="E1315" s="589"/>
      <c r="F1315" s="589"/>
      <c r="G1315" s="589"/>
      <c r="H1315" s="589"/>
      <c r="I1315" s="589"/>
      <c r="J1315" s="589"/>
      <c r="K1315" s="589"/>
      <c r="L1315" s="589"/>
      <c r="M1315" s="589"/>
      <c r="N1315" s="589"/>
      <c r="O1315" s="589"/>
      <c r="P1315" s="589"/>
      <c r="Q1315" s="589"/>
      <c r="R1315" s="589"/>
      <c r="S1315" s="589"/>
      <c r="T1315" s="589"/>
      <c r="U1315" s="589"/>
      <c r="V1315" s="589"/>
      <c r="W1315" s="589"/>
      <c r="X1315" s="589"/>
      <c r="Y1315" s="589"/>
      <c r="Z1315" s="589"/>
      <c r="AA1315" s="589"/>
      <c r="AB1315" s="589"/>
      <c r="AC1315" s="589"/>
      <c r="AD1315" s="589"/>
      <c r="AE1315" s="589"/>
      <c r="AF1315" s="590"/>
      <c r="AG1315" s="621"/>
      <c r="AH1315" s="622"/>
      <c r="AI1315" s="623"/>
      <c r="AJ1315" s="172"/>
      <c r="AK1315" s="172"/>
      <c r="AL1315" s="33"/>
    </row>
    <row r="1316" spans="1:38" s="21" customFormat="1" ht="16.5" customHeight="1">
      <c r="A1316" s="172"/>
      <c r="B1316" s="620"/>
      <c r="C1316" s="591"/>
      <c r="D1316" s="592"/>
      <c r="E1316" s="592"/>
      <c r="F1316" s="592"/>
      <c r="G1316" s="592"/>
      <c r="H1316" s="592"/>
      <c r="I1316" s="592"/>
      <c r="J1316" s="592"/>
      <c r="K1316" s="592"/>
      <c r="L1316" s="592"/>
      <c r="M1316" s="592"/>
      <c r="N1316" s="592"/>
      <c r="O1316" s="592"/>
      <c r="P1316" s="592"/>
      <c r="Q1316" s="592"/>
      <c r="R1316" s="592"/>
      <c r="S1316" s="592"/>
      <c r="T1316" s="592"/>
      <c r="U1316" s="592"/>
      <c r="V1316" s="592"/>
      <c r="W1316" s="592"/>
      <c r="X1316" s="592"/>
      <c r="Y1316" s="592"/>
      <c r="Z1316" s="592"/>
      <c r="AA1316" s="592"/>
      <c r="AB1316" s="592"/>
      <c r="AC1316" s="592"/>
      <c r="AD1316" s="592"/>
      <c r="AE1316" s="592"/>
      <c r="AF1316" s="593"/>
      <c r="AG1316" s="627"/>
      <c r="AH1316" s="628"/>
      <c r="AI1316" s="629"/>
      <c r="AJ1316" s="172"/>
      <c r="AK1316" s="172"/>
      <c r="AL1316" s="33"/>
    </row>
    <row r="1317" spans="1:38" s="21" customFormat="1" ht="22.5" customHeight="1">
      <c r="A1317" s="172"/>
      <c r="B1317" s="619" t="s">
        <v>717</v>
      </c>
      <c r="C1317" s="588" t="s">
        <v>716</v>
      </c>
      <c r="D1317" s="589"/>
      <c r="E1317" s="589"/>
      <c r="F1317" s="589"/>
      <c r="G1317" s="589"/>
      <c r="H1317" s="589"/>
      <c r="I1317" s="589"/>
      <c r="J1317" s="589"/>
      <c r="K1317" s="589"/>
      <c r="L1317" s="589"/>
      <c r="M1317" s="589"/>
      <c r="N1317" s="589"/>
      <c r="O1317" s="589"/>
      <c r="P1317" s="589"/>
      <c r="Q1317" s="589"/>
      <c r="R1317" s="589"/>
      <c r="S1317" s="589"/>
      <c r="T1317" s="589"/>
      <c r="U1317" s="589"/>
      <c r="V1317" s="589"/>
      <c r="W1317" s="589"/>
      <c r="X1317" s="589"/>
      <c r="Y1317" s="589"/>
      <c r="Z1317" s="589"/>
      <c r="AA1317" s="589"/>
      <c r="AB1317" s="589"/>
      <c r="AC1317" s="589"/>
      <c r="AD1317" s="589"/>
      <c r="AE1317" s="589"/>
      <c r="AF1317" s="590"/>
      <c r="AG1317" s="621"/>
      <c r="AH1317" s="622"/>
      <c r="AI1317" s="623"/>
      <c r="AJ1317" s="172"/>
      <c r="AK1317" s="172"/>
      <c r="AL1317" s="33"/>
    </row>
    <row r="1318" spans="1:38" s="21" customFormat="1" ht="22.5" customHeight="1">
      <c r="A1318" s="172"/>
      <c r="B1318" s="620"/>
      <c r="C1318" s="591"/>
      <c r="D1318" s="592"/>
      <c r="E1318" s="592"/>
      <c r="F1318" s="592"/>
      <c r="G1318" s="592"/>
      <c r="H1318" s="592"/>
      <c r="I1318" s="592"/>
      <c r="J1318" s="592"/>
      <c r="K1318" s="592"/>
      <c r="L1318" s="592"/>
      <c r="M1318" s="592"/>
      <c r="N1318" s="592"/>
      <c r="O1318" s="592"/>
      <c r="P1318" s="592"/>
      <c r="Q1318" s="592"/>
      <c r="R1318" s="592"/>
      <c r="S1318" s="592"/>
      <c r="T1318" s="592"/>
      <c r="U1318" s="592"/>
      <c r="V1318" s="592"/>
      <c r="W1318" s="592"/>
      <c r="X1318" s="592"/>
      <c r="Y1318" s="592"/>
      <c r="Z1318" s="592"/>
      <c r="AA1318" s="592"/>
      <c r="AB1318" s="592"/>
      <c r="AC1318" s="592"/>
      <c r="AD1318" s="592"/>
      <c r="AE1318" s="592"/>
      <c r="AF1318" s="593"/>
      <c r="AG1318" s="627"/>
      <c r="AH1318" s="628"/>
      <c r="AI1318" s="629"/>
      <c r="AJ1318" s="172"/>
      <c r="AK1318" s="172"/>
      <c r="AL1318" s="33"/>
    </row>
    <row r="1319" spans="1:38" s="21" customFormat="1" ht="12">
      <c r="A1319" s="172"/>
      <c r="B1319" s="77"/>
      <c r="C1319" s="186"/>
      <c r="D1319" s="186"/>
      <c r="E1319" s="186"/>
      <c r="F1319" s="186"/>
      <c r="G1319" s="186"/>
      <c r="H1319" s="186"/>
      <c r="I1319" s="186"/>
      <c r="J1319" s="186"/>
      <c r="K1319" s="186"/>
      <c r="L1319" s="186"/>
      <c r="M1319" s="186"/>
      <c r="N1319" s="186"/>
      <c r="O1319" s="186"/>
      <c r="P1319" s="186"/>
      <c r="Q1319" s="186"/>
      <c r="R1319" s="186"/>
      <c r="S1319" s="186"/>
      <c r="T1319" s="186"/>
      <c r="U1319" s="186"/>
      <c r="V1319" s="186"/>
      <c r="W1319" s="186"/>
      <c r="X1319" s="186"/>
      <c r="Y1319" s="186"/>
      <c r="Z1319" s="186"/>
      <c r="AA1319" s="186"/>
      <c r="AB1319" s="186"/>
      <c r="AC1319" s="186"/>
      <c r="AD1319" s="186"/>
      <c r="AE1319" s="186"/>
      <c r="AF1319" s="186"/>
      <c r="AG1319" s="164"/>
      <c r="AH1319" s="164"/>
      <c r="AI1319" s="164"/>
      <c r="AJ1319" s="172"/>
      <c r="AK1319" s="172"/>
      <c r="AL1319" s="33"/>
    </row>
    <row r="1320" spans="1:38" s="21" customFormat="1" ht="16.5" customHeight="1">
      <c r="A1320" s="172"/>
      <c r="B1320" s="745" t="s">
        <v>1476</v>
      </c>
      <c r="C1320" s="745"/>
      <c r="D1320" s="745"/>
      <c r="E1320" s="745"/>
      <c r="F1320" s="745"/>
      <c r="G1320" s="745"/>
      <c r="H1320" s="745"/>
      <c r="I1320" s="745"/>
      <c r="J1320" s="745"/>
      <c r="K1320" s="745"/>
      <c r="L1320" s="745"/>
      <c r="M1320" s="745"/>
      <c r="N1320" s="745"/>
      <c r="O1320" s="745"/>
      <c r="P1320" s="745"/>
      <c r="Q1320" s="745"/>
      <c r="R1320" s="186"/>
      <c r="S1320" s="186"/>
      <c r="T1320" s="186"/>
      <c r="U1320" s="186"/>
      <c r="V1320" s="186"/>
      <c r="W1320" s="186"/>
      <c r="X1320" s="186"/>
      <c r="Y1320" s="186"/>
      <c r="Z1320" s="186"/>
      <c r="AA1320" s="186"/>
      <c r="AB1320" s="186"/>
      <c r="AC1320" s="186"/>
      <c r="AD1320" s="186"/>
      <c r="AE1320" s="186"/>
      <c r="AF1320" s="186"/>
      <c r="AG1320" s="164"/>
      <c r="AH1320" s="164"/>
      <c r="AI1320" s="164"/>
      <c r="AJ1320" s="172"/>
      <c r="AK1320" s="172"/>
      <c r="AL1320" s="33"/>
    </row>
    <row r="1321" spans="1:38" s="21" customFormat="1" ht="16.5" customHeight="1">
      <c r="A1321" s="172"/>
      <c r="B1321" s="619" t="s">
        <v>79</v>
      </c>
      <c r="C1321" s="588" t="s">
        <v>1671</v>
      </c>
      <c r="D1321" s="589"/>
      <c r="E1321" s="589"/>
      <c r="F1321" s="589"/>
      <c r="G1321" s="589"/>
      <c r="H1321" s="589"/>
      <c r="I1321" s="589"/>
      <c r="J1321" s="589"/>
      <c r="K1321" s="589"/>
      <c r="L1321" s="589"/>
      <c r="M1321" s="589"/>
      <c r="N1321" s="589"/>
      <c r="O1321" s="589"/>
      <c r="P1321" s="589"/>
      <c r="Q1321" s="589"/>
      <c r="R1321" s="589"/>
      <c r="S1321" s="589"/>
      <c r="T1321" s="589"/>
      <c r="U1321" s="589"/>
      <c r="V1321" s="589"/>
      <c r="W1321" s="589"/>
      <c r="X1321" s="589"/>
      <c r="Y1321" s="589"/>
      <c r="Z1321" s="589"/>
      <c r="AA1321" s="589"/>
      <c r="AB1321" s="589"/>
      <c r="AC1321" s="589"/>
      <c r="AD1321" s="589"/>
      <c r="AE1321" s="589"/>
      <c r="AF1321" s="590"/>
      <c r="AG1321" s="621"/>
      <c r="AH1321" s="622"/>
      <c r="AI1321" s="623"/>
      <c r="AJ1321" s="172"/>
      <c r="AK1321" s="172"/>
      <c r="AL1321" s="33"/>
    </row>
    <row r="1322" spans="1:38" s="21" customFormat="1" ht="16.5" customHeight="1">
      <c r="A1322" s="172"/>
      <c r="B1322" s="620"/>
      <c r="C1322" s="591"/>
      <c r="D1322" s="592"/>
      <c r="E1322" s="592"/>
      <c r="F1322" s="592"/>
      <c r="G1322" s="592"/>
      <c r="H1322" s="592"/>
      <c r="I1322" s="592"/>
      <c r="J1322" s="592"/>
      <c r="K1322" s="592"/>
      <c r="L1322" s="592"/>
      <c r="M1322" s="592"/>
      <c r="N1322" s="592"/>
      <c r="O1322" s="592"/>
      <c r="P1322" s="592"/>
      <c r="Q1322" s="592"/>
      <c r="R1322" s="592"/>
      <c r="S1322" s="592"/>
      <c r="T1322" s="592"/>
      <c r="U1322" s="592"/>
      <c r="V1322" s="592"/>
      <c r="W1322" s="592"/>
      <c r="X1322" s="592"/>
      <c r="Y1322" s="592"/>
      <c r="Z1322" s="592"/>
      <c r="AA1322" s="592"/>
      <c r="AB1322" s="592"/>
      <c r="AC1322" s="592"/>
      <c r="AD1322" s="592"/>
      <c r="AE1322" s="592"/>
      <c r="AF1322" s="593"/>
      <c r="AG1322" s="627"/>
      <c r="AH1322" s="628"/>
      <c r="AI1322" s="629"/>
      <c r="AJ1322" s="172"/>
      <c r="AK1322" s="172"/>
      <c r="AL1322" s="33"/>
    </row>
    <row r="1323" spans="1:38" s="21" customFormat="1" ht="22.5" customHeight="1">
      <c r="A1323" s="172"/>
      <c r="B1323" s="619" t="s">
        <v>71</v>
      </c>
      <c r="C1323" s="588" t="s">
        <v>718</v>
      </c>
      <c r="D1323" s="589"/>
      <c r="E1323" s="589"/>
      <c r="F1323" s="589"/>
      <c r="G1323" s="589"/>
      <c r="H1323" s="589"/>
      <c r="I1323" s="589"/>
      <c r="J1323" s="589"/>
      <c r="K1323" s="589"/>
      <c r="L1323" s="589"/>
      <c r="M1323" s="589"/>
      <c r="N1323" s="589"/>
      <c r="O1323" s="589"/>
      <c r="P1323" s="589"/>
      <c r="Q1323" s="589"/>
      <c r="R1323" s="589"/>
      <c r="S1323" s="589"/>
      <c r="T1323" s="589"/>
      <c r="U1323" s="589"/>
      <c r="V1323" s="589"/>
      <c r="W1323" s="589"/>
      <c r="X1323" s="589"/>
      <c r="Y1323" s="589"/>
      <c r="Z1323" s="589"/>
      <c r="AA1323" s="589"/>
      <c r="AB1323" s="589"/>
      <c r="AC1323" s="589"/>
      <c r="AD1323" s="589"/>
      <c r="AE1323" s="589"/>
      <c r="AF1323" s="590"/>
      <c r="AG1323" s="621"/>
      <c r="AH1323" s="622"/>
      <c r="AI1323" s="623"/>
      <c r="AJ1323" s="172"/>
      <c r="AK1323" s="172"/>
      <c r="AL1323" s="33"/>
    </row>
    <row r="1324" spans="1:38" s="21" customFormat="1" ht="22.5" customHeight="1">
      <c r="A1324" s="172"/>
      <c r="B1324" s="620"/>
      <c r="C1324" s="591"/>
      <c r="D1324" s="592"/>
      <c r="E1324" s="592"/>
      <c r="F1324" s="592"/>
      <c r="G1324" s="592"/>
      <c r="H1324" s="592"/>
      <c r="I1324" s="592"/>
      <c r="J1324" s="592"/>
      <c r="K1324" s="592"/>
      <c r="L1324" s="592"/>
      <c r="M1324" s="592"/>
      <c r="N1324" s="592"/>
      <c r="O1324" s="592"/>
      <c r="P1324" s="592"/>
      <c r="Q1324" s="592"/>
      <c r="R1324" s="592"/>
      <c r="S1324" s="592"/>
      <c r="T1324" s="592"/>
      <c r="U1324" s="592"/>
      <c r="V1324" s="592"/>
      <c r="W1324" s="592"/>
      <c r="X1324" s="592"/>
      <c r="Y1324" s="592"/>
      <c r="Z1324" s="592"/>
      <c r="AA1324" s="592"/>
      <c r="AB1324" s="592"/>
      <c r="AC1324" s="592"/>
      <c r="AD1324" s="592"/>
      <c r="AE1324" s="592"/>
      <c r="AF1324" s="593"/>
      <c r="AG1324" s="627"/>
      <c r="AH1324" s="628"/>
      <c r="AI1324" s="629"/>
      <c r="AJ1324" s="172"/>
      <c r="AK1324" s="172"/>
      <c r="AL1324" s="33"/>
    </row>
    <row r="1325" spans="1:38" s="21" customFormat="1" ht="12">
      <c r="A1325" s="172"/>
      <c r="B1325" s="77"/>
      <c r="C1325" s="186"/>
      <c r="D1325" s="186"/>
      <c r="E1325" s="186"/>
      <c r="F1325" s="186"/>
      <c r="G1325" s="186"/>
      <c r="H1325" s="186"/>
      <c r="I1325" s="186"/>
      <c r="J1325" s="186"/>
      <c r="K1325" s="186"/>
      <c r="L1325" s="186"/>
      <c r="M1325" s="186"/>
      <c r="N1325" s="186"/>
      <c r="O1325" s="186"/>
      <c r="P1325" s="186"/>
      <c r="Q1325" s="186"/>
      <c r="R1325" s="186"/>
      <c r="S1325" s="186"/>
      <c r="T1325" s="186"/>
      <c r="U1325" s="186"/>
      <c r="V1325" s="186"/>
      <c r="W1325" s="186"/>
      <c r="X1325" s="186"/>
      <c r="Y1325" s="186"/>
      <c r="Z1325" s="186"/>
      <c r="AA1325" s="186"/>
      <c r="AB1325" s="186"/>
      <c r="AC1325" s="186"/>
      <c r="AD1325" s="186"/>
      <c r="AE1325" s="186"/>
      <c r="AF1325" s="186"/>
      <c r="AG1325" s="164"/>
      <c r="AH1325" s="164"/>
      <c r="AI1325" s="164"/>
      <c r="AJ1325" s="172"/>
      <c r="AK1325" s="172"/>
      <c r="AL1325" s="33"/>
    </row>
    <row r="1326" spans="1:38" s="21" customFormat="1" ht="12">
      <c r="A1326" s="457"/>
      <c r="B1326" s="414" t="s">
        <v>1477</v>
      </c>
      <c r="C1326" s="186"/>
      <c r="D1326" s="186"/>
      <c r="E1326" s="186"/>
      <c r="F1326" s="186"/>
      <c r="G1326" s="186"/>
      <c r="H1326" s="186"/>
      <c r="I1326" s="186"/>
      <c r="J1326" s="186"/>
      <c r="K1326" s="186"/>
      <c r="L1326" s="186"/>
      <c r="M1326" s="186"/>
      <c r="N1326" s="186"/>
      <c r="O1326" s="186"/>
      <c r="P1326" s="186"/>
      <c r="Q1326" s="186"/>
      <c r="R1326" s="186"/>
      <c r="S1326" s="186"/>
      <c r="T1326" s="186"/>
      <c r="U1326" s="186"/>
      <c r="V1326" s="186"/>
      <c r="W1326" s="186"/>
      <c r="X1326" s="186"/>
      <c r="Y1326" s="186"/>
      <c r="Z1326" s="186"/>
      <c r="AA1326" s="163"/>
      <c r="AB1326" s="163"/>
      <c r="AC1326" s="163"/>
      <c r="AD1326" s="186"/>
      <c r="AE1326" s="186"/>
      <c r="AF1326" s="186"/>
      <c r="AG1326" s="164"/>
      <c r="AH1326" s="164"/>
      <c r="AI1326" s="164"/>
      <c r="AJ1326" s="172"/>
      <c r="AK1326" s="172"/>
      <c r="AL1326" s="33"/>
    </row>
    <row r="1327" spans="1:38" s="21" customFormat="1" ht="22.5" customHeight="1">
      <c r="A1327" s="97"/>
      <c r="B1327" s="689" t="s">
        <v>1426</v>
      </c>
      <c r="C1327" s="690" t="s">
        <v>1478</v>
      </c>
      <c r="D1327" s="690"/>
      <c r="E1327" s="690"/>
      <c r="F1327" s="690"/>
      <c r="G1327" s="690"/>
      <c r="H1327" s="690"/>
      <c r="I1327" s="690"/>
      <c r="J1327" s="690"/>
      <c r="K1327" s="690"/>
      <c r="L1327" s="690"/>
      <c r="M1327" s="690"/>
      <c r="N1327" s="690"/>
      <c r="O1327" s="690"/>
      <c r="P1327" s="690"/>
      <c r="Q1327" s="690"/>
      <c r="R1327" s="690"/>
      <c r="S1327" s="690"/>
      <c r="T1327" s="690"/>
      <c r="U1327" s="690"/>
      <c r="V1327" s="690"/>
      <c r="W1327" s="690"/>
      <c r="X1327" s="690"/>
      <c r="Y1327" s="690"/>
      <c r="Z1327" s="690"/>
      <c r="AA1327" s="690"/>
      <c r="AB1327" s="690"/>
      <c r="AC1327" s="690"/>
      <c r="AD1327" s="690"/>
      <c r="AE1327" s="690"/>
      <c r="AF1327" s="690"/>
      <c r="AG1327" s="642"/>
      <c r="AH1327" s="642"/>
      <c r="AI1327" s="642"/>
      <c r="AJ1327" s="172"/>
      <c r="AK1327" s="172"/>
      <c r="AL1327" s="33"/>
    </row>
    <row r="1328" spans="1:38" s="21" customFormat="1" ht="22.5" customHeight="1">
      <c r="A1328" s="97"/>
      <c r="B1328" s="689"/>
      <c r="C1328" s="690"/>
      <c r="D1328" s="690"/>
      <c r="E1328" s="690"/>
      <c r="F1328" s="690"/>
      <c r="G1328" s="690"/>
      <c r="H1328" s="690"/>
      <c r="I1328" s="690"/>
      <c r="J1328" s="690"/>
      <c r="K1328" s="690"/>
      <c r="L1328" s="690"/>
      <c r="M1328" s="690"/>
      <c r="N1328" s="690"/>
      <c r="O1328" s="690"/>
      <c r="P1328" s="690"/>
      <c r="Q1328" s="690"/>
      <c r="R1328" s="690"/>
      <c r="S1328" s="690"/>
      <c r="T1328" s="690"/>
      <c r="U1328" s="690"/>
      <c r="V1328" s="690"/>
      <c r="W1328" s="690"/>
      <c r="X1328" s="690"/>
      <c r="Y1328" s="690"/>
      <c r="Z1328" s="690"/>
      <c r="AA1328" s="690"/>
      <c r="AB1328" s="690"/>
      <c r="AC1328" s="690"/>
      <c r="AD1328" s="690"/>
      <c r="AE1328" s="690"/>
      <c r="AF1328" s="690"/>
      <c r="AG1328" s="642"/>
      <c r="AH1328" s="642"/>
      <c r="AI1328" s="642"/>
      <c r="AJ1328" s="172"/>
      <c r="AK1328" s="172"/>
      <c r="AL1328" s="33"/>
    </row>
    <row r="1329" spans="1:38" s="21" customFormat="1" ht="22.5" customHeight="1">
      <c r="A1329" s="97"/>
      <c r="B1329" s="689" t="s">
        <v>1435</v>
      </c>
      <c r="C1329" s="690" t="s">
        <v>1479</v>
      </c>
      <c r="D1329" s="690"/>
      <c r="E1329" s="690"/>
      <c r="F1329" s="690"/>
      <c r="G1329" s="690"/>
      <c r="H1329" s="690"/>
      <c r="I1329" s="690"/>
      <c r="J1329" s="690"/>
      <c r="K1329" s="690"/>
      <c r="L1329" s="690"/>
      <c r="M1329" s="690"/>
      <c r="N1329" s="690"/>
      <c r="O1329" s="690"/>
      <c r="P1329" s="690"/>
      <c r="Q1329" s="690"/>
      <c r="R1329" s="690"/>
      <c r="S1329" s="690"/>
      <c r="T1329" s="690"/>
      <c r="U1329" s="690"/>
      <c r="V1329" s="690"/>
      <c r="W1329" s="690"/>
      <c r="X1329" s="690"/>
      <c r="Y1329" s="690"/>
      <c r="Z1329" s="690"/>
      <c r="AA1329" s="690"/>
      <c r="AB1329" s="690"/>
      <c r="AC1329" s="690"/>
      <c r="AD1329" s="690"/>
      <c r="AE1329" s="690"/>
      <c r="AF1329" s="690"/>
      <c r="AG1329" s="642"/>
      <c r="AH1329" s="642"/>
      <c r="AI1329" s="642"/>
      <c r="AJ1329" s="172"/>
      <c r="AK1329" s="172"/>
      <c r="AL1329" s="33"/>
    </row>
    <row r="1330" spans="1:38" s="21" customFormat="1" ht="22.5" customHeight="1">
      <c r="A1330" s="97"/>
      <c r="B1330" s="689"/>
      <c r="C1330" s="690"/>
      <c r="D1330" s="690"/>
      <c r="E1330" s="690"/>
      <c r="F1330" s="690"/>
      <c r="G1330" s="690"/>
      <c r="H1330" s="690"/>
      <c r="I1330" s="690"/>
      <c r="J1330" s="690"/>
      <c r="K1330" s="690"/>
      <c r="L1330" s="690"/>
      <c r="M1330" s="690"/>
      <c r="N1330" s="690"/>
      <c r="O1330" s="690"/>
      <c r="P1330" s="690"/>
      <c r="Q1330" s="690"/>
      <c r="R1330" s="690"/>
      <c r="S1330" s="690"/>
      <c r="T1330" s="690"/>
      <c r="U1330" s="690"/>
      <c r="V1330" s="690"/>
      <c r="W1330" s="690"/>
      <c r="X1330" s="690"/>
      <c r="Y1330" s="690"/>
      <c r="Z1330" s="690"/>
      <c r="AA1330" s="690"/>
      <c r="AB1330" s="690"/>
      <c r="AC1330" s="690"/>
      <c r="AD1330" s="690"/>
      <c r="AE1330" s="690"/>
      <c r="AF1330" s="690"/>
      <c r="AG1330" s="642"/>
      <c r="AH1330" s="642"/>
      <c r="AI1330" s="642"/>
      <c r="AJ1330" s="172"/>
      <c r="AK1330" s="172"/>
      <c r="AL1330" s="33"/>
    </row>
    <row r="1331" spans="1:38" s="21" customFormat="1" ht="22.5" customHeight="1">
      <c r="A1331" s="97"/>
      <c r="B1331" s="689" t="s">
        <v>74</v>
      </c>
      <c r="C1331" s="690" t="s">
        <v>1480</v>
      </c>
      <c r="D1331" s="690"/>
      <c r="E1331" s="690"/>
      <c r="F1331" s="690"/>
      <c r="G1331" s="690"/>
      <c r="H1331" s="690"/>
      <c r="I1331" s="690"/>
      <c r="J1331" s="690"/>
      <c r="K1331" s="690"/>
      <c r="L1331" s="690"/>
      <c r="M1331" s="690"/>
      <c r="N1331" s="690"/>
      <c r="O1331" s="690"/>
      <c r="P1331" s="690"/>
      <c r="Q1331" s="690"/>
      <c r="R1331" s="690"/>
      <c r="S1331" s="690"/>
      <c r="T1331" s="690"/>
      <c r="U1331" s="690"/>
      <c r="V1331" s="690"/>
      <c r="W1331" s="690"/>
      <c r="X1331" s="690"/>
      <c r="Y1331" s="690"/>
      <c r="Z1331" s="690"/>
      <c r="AA1331" s="690"/>
      <c r="AB1331" s="690"/>
      <c r="AC1331" s="690"/>
      <c r="AD1331" s="690"/>
      <c r="AE1331" s="690"/>
      <c r="AF1331" s="690"/>
      <c r="AG1331" s="642"/>
      <c r="AH1331" s="642"/>
      <c r="AI1331" s="642"/>
      <c r="AJ1331" s="172"/>
      <c r="AK1331" s="172"/>
      <c r="AL1331" s="33"/>
    </row>
    <row r="1332" spans="1:38" s="21" customFormat="1" ht="33.75" customHeight="1">
      <c r="A1332" s="97"/>
      <c r="B1332" s="689"/>
      <c r="C1332" s="690"/>
      <c r="D1332" s="690"/>
      <c r="E1332" s="690"/>
      <c r="F1332" s="690"/>
      <c r="G1332" s="690"/>
      <c r="H1332" s="690"/>
      <c r="I1332" s="690"/>
      <c r="J1332" s="690"/>
      <c r="K1332" s="690"/>
      <c r="L1332" s="690"/>
      <c r="M1332" s="690"/>
      <c r="N1332" s="690"/>
      <c r="O1332" s="690"/>
      <c r="P1332" s="690"/>
      <c r="Q1332" s="690"/>
      <c r="R1332" s="690"/>
      <c r="S1332" s="690"/>
      <c r="T1332" s="690"/>
      <c r="U1332" s="690"/>
      <c r="V1332" s="690"/>
      <c r="W1332" s="690"/>
      <c r="X1332" s="690"/>
      <c r="Y1332" s="690"/>
      <c r="Z1332" s="690"/>
      <c r="AA1332" s="690"/>
      <c r="AB1332" s="690"/>
      <c r="AC1332" s="690"/>
      <c r="AD1332" s="690"/>
      <c r="AE1332" s="690"/>
      <c r="AF1332" s="690"/>
      <c r="AG1332" s="642"/>
      <c r="AH1332" s="642"/>
      <c r="AI1332" s="642"/>
      <c r="AJ1332" s="172"/>
      <c r="AK1332" s="172"/>
      <c r="AL1332" s="33"/>
    </row>
    <row r="1333" spans="1:38" s="21" customFormat="1" ht="22.5" customHeight="1">
      <c r="A1333" s="97"/>
      <c r="B1333" s="689" t="s">
        <v>76</v>
      </c>
      <c r="C1333" s="690" t="s">
        <v>1481</v>
      </c>
      <c r="D1333" s="690"/>
      <c r="E1333" s="690"/>
      <c r="F1333" s="690"/>
      <c r="G1333" s="690"/>
      <c r="H1333" s="690"/>
      <c r="I1333" s="690"/>
      <c r="J1333" s="690"/>
      <c r="K1333" s="690"/>
      <c r="L1333" s="690"/>
      <c r="M1333" s="690"/>
      <c r="N1333" s="690"/>
      <c r="O1333" s="690"/>
      <c r="P1333" s="690"/>
      <c r="Q1333" s="690"/>
      <c r="R1333" s="690"/>
      <c r="S1333" s="690"/>
      <c r="T1333" s="690"/>
      <c r="U1333" s="690"/>
      <c r="V1333" s="690"/>
      <c r="W1333" s="690"/>
      <c r="X1333" s="690"/>
      <c r="Y1333" s="690"/>
      <c r="Z1333" s="690"/>
      <c r="AA1333" s="690"/>
      <c r="AB1333" s="690"/>
      <c r="AC1333" s="690"/>
      <c r="AD1333" s="690"/>
      <c r="AE1333" s="690"/>
      <c r="AF1333" s="690"/>
      <c r="AG1333" s="642"/>
      <c r="AH1333" s="642"/>
      <c r="AI1333" s="642"/>
      <c r="AJ1333" s="172"/>
      <c r="AK1333" s="172"/>
      <c r="AL1333" s="33"/>
    </row>
    <row r="1334" spans="1:38" s="21" customFormat="1" ht="24.75" customHeight="1">
      <c r="A1334" s="97"/>
      <c r="B1334" s="689"/>
      <c r="C1334" s="690"/>
      <c r="D1334" s="690"/>
      <c r="E1334" s="690"/>
      <c r="F1334" s="690"/>
      <c r="G1334" s="690"/>
      <c r="H1334" s="690"/>
      <c r="I1334" s="690"/>
      <c r="J1334" s="690"/>
      <c r="K1334" s="690"/>
      <c r="L1334" s="690"/>
      <c r="M1334" s="690"/>
      <c r="N1334" s="690"/>
      <c r="O1334" s="690"/>
      <c r="P1334" s="690"/>
      <c r="Q1334" s="690"/>
      <c r="R1334" s="690"/>
      <c r="S1334" s="690"/>
      <c r="T1334" s="690"/>
      <c r="U1334" s="690"/>
      <c r="V1334" s="690"/>
      <c r="W1334" s="690"/>
      <c r="X1334" s="690"/>
      <c r="Y1334" s="690"/>
      <c r="Z1334" s="690"/>
      <c r="AA1334" s="690"/>
      <c r="AB1334" s="690"/>
      <c r="AC1334" s="690"/>
      <c r="AD1334" s="690"/>
      <c r="AE1334" s="690"/>
      <c r="AF1334" s="690"/>
      <c r="AG1334" s="642"/>
      <c r="AH1334" s="642"/>
      <c r="AI1334" s="642"/>
      <c r="AJ1334" s="172"/>
      <c r="AK1334" s="172"/>
      <c r="AL1334" s="33"/>
    </row>
    <row r="1335" spans="1:38" s="21" customFormat="1" ht="12">
      <c r="A1335" s="172"/>
      <c r="B1335" s="77"/>
      <c r="C1335" s="186"/>
      <c r="D1335" s="186"/>
      <c r="E1335" s="186"/>
      <c r="F1335" s="186"/>
      <c r="G1335" s="186"/>
      <c r="H1335" s="186"/>
      <c r="I1335" s="186"/>
      <c r="J1335" s="186"/>
      <c r="K1335" s="186"/>
      <c r="L1335" s="186"/>
      <c r="M1335" s="186"/>
      <c r="N1335" s="186"/>
      <c r="O1335" s="186"/>
      <c r="P1335" s="186"/>
      <c r="Q1335" s="186"/>
      <c r="R1335" s="186"/>
      <c r="S1335" s="186"/>
      <c r="T1335" s="186"/>
      <c r="U1335" s="186"/>
      <c r="V1335" s="186"/>
      <c r="W1335" s="186"/>
      <c r="X1335" s="186"/>
      <c r="Y1335" s="186"/>
      <c r="Z1335" s="186"/>
      <c r="AA1335" s="186"/>
      <c r="AB1335" s="186"/>
      <c r="AC1335" s="186"/>
      <c r="AD1335" s="186"/>
      <c r="AE1335" s="186"/>
      <c r="AF1335" s="186"/>
      <c r="AG1335" s="164"/>
      <c r="AH1335" s="164"/>
      <c r="AI1335" s="164"/>
      <c r="AJ1335" s="172"/>
      <c r="AK1335" s="172"/>
      <c r="AL1335" s="33"/>
    </row>
    <row r="1336" spans="1:38" s="21" customFormat="1" ht="16.5" customHeight="1">
      <c r="A1336" s="103"/>
      <c r="B1336" s="414" t="s">
        <v>1606</v>
      </c>
      <c r="C1336" s="186"/>
      <c r="D1336" s="186"/>
      <c r="E1336" s="186"/>
      <c r="F1336" s="186"/>
      <c r="G1336" s="186"/>
      <c r="H1336" s="186"/>
      <c r="I1336" s="186"/>
      <c r="J1336" s="186"/>
      <c r="K1336" s="186"/>
      <c r="L1336" s="186"/>
      <c r="M1336" s="186"/>
      <c r="N1336" s="186"/>
      <c r="O1336" s="186"/>
      <c r="P1336" s="186"/>
      <c r="Q1336" s="186"/>
      <c r="R1336" s="186"/>
      <c r="S1336" s="186"/>
      <c r="T1336" s="186"/>
      <c r="U1336" s="186"/>
      <c r="V1336" s="186"/>
      <c r="W1336" s="186"/>
      <c r="X1336" s="186"/>
      <c r="Y1336" s="186"/>
      <c r="Z1336" s="186"/>
      <c r="AA1336" s="163"/>
      <c r="AB1336" s="163"/>
      <c r="AC1336" s="163"/>
      <c r="AD1336" s="186"/>
      <c r="AE1336" s="186"/>
      <c r="AF1336" s="186"/>
      <c r="AG1336" s="164"/>
      <c r="AH1336" s="164"/>
      <c r="AI1336" s="164"/>
      <c r="AJ1336" s="172"/>
      <c r="AK1336" s="172"/>
      <c r="AL1336" s="33"/>
    </row>
    <row r="1337" spans="1:38" s="21" customFormat="1" ht="22.5" customHeight="1">
      <c r="A1337" s="97"/>
      <c r="B1337" s="616" t="s">
        <v>1427</v>
      </c>
      <c r="C1337" s="588" t="s">
        <v>1604</v>
      </c>
      <c r="D1337" s="589"/>
      <c r="E1337" s="589"/>
      <c r="F1337" s="589"/>
      <c r="G1337" s="589"/>
      <c r="H1337" s="589"/>
      <c r="I1337" s="589"/>
      <c r="J1337" s="589"/>
      <c r="K1337" s="589"/>
      <c r="L1337" s="589"/>
      <c r="M1337" s="589"/>
      <c r="N1337" s="589"/>
      <c r="O1337" s="589"/>
      <c r="P1337" s="589"/>
      <c r="Q1337" s="589"/>
      <c r="R1337" s="589"/>
      <c r="S1337" s="589"/>
      <c r="T1337" s="589"/>
      <c r="U1337" s="589"/>
      <c r="V1337" s="589"/>
      <c r="W1337" s="589"/>
      <c r="X1337" s="589"/>
      <c r="Y1337" s="589"/>
      <c r="Z1337" s="589"/>
      <c r="AA1337" s="589"/>
      <c r="AB1337" s="589"/>
      <c r="AC1337" s="589"/>
      <c r="AD1337" s="589"/>
      <c r="AE1337" s="589"/>
      <c r="AF1337" s="590"/>
      <c r="AG1337" s="621"/>
      <c r="AH1337" s="622"/>
      <c r="AI1337" s="623"/>
      <c r="AJ1337" s="172"/>
      <c r="AK1337" s="172"/>
      <c r="AL1337" s="33"/>
    </row>
    <row r="1338" spans="1:38" s="21" customFormat="1" ht="22.5" customHeight="1">
      <c r="A1338" s="97"/>
      <c r="B1338" s="617"/>
      <c r="C1338" s="599"/>
      <c r="D1338" s="580"/>
      <c r="E1338" s="580"/>
      <c r="F1338" s="580"/>
      <c r="G1338" s="580"/>
      <c r="H1338" s="580"/>
      <c r="I1338" s="580"/>
      <c r="J1338" s="580"/>
      <c r="K1338" s="580"/>
      <c r="L1338" s="580"/>
      <c r="M1338" s="580"/>
      <c r="N1338" s="580"/>
      <c r="O1338" s="580"/>
      <c r="P1338" s="580"/>
      <c r="Q1338" s="580"/>
      <c r="R1338" s="580"/>
      <c r="S1338" s="580"/>
      <c r="T1338" s="580"/>
      <c r="U1338" s="580"/>
      <c r="V1338" s="580"/>
      <c r="W1338" s="580"/>
      <c r="X1338" s="580"/>
      <c r="Y1338" s="580"/>
      <c r="Z1338" s="580"/>
      <c r="AA1338" s="580"/>
      <c r="AB1338" s="580"/>
      <c r="AC1338" s="580"/>
      <c r="AD1338" s="580"/>
      <c r="AE1338" s="580"/>
      <c r="AF1338" s="581"/>
      <c r="AG1338" s="624"/>
      <c r="AH1338" s="625"/>
      <c r="AI1338" s="626"/>
      <c r="AJ1338" s="172"/>
      <c r="AK1338" s="172"/>
      <c r="AL1338" s="33"/>
    </row>
    <row r="1339" spans="1:38" s="21" customFormat="1" ht="72" customHeight="1">
      <c r="A1339" s="97"/>
      <c r="B1339" s="618"/>
      <c r="C1339" s="591"/>
      <c r="D1339" s="592"/>
      <c r="E1339" s="592"/>
      <c r="F1339" s="592"/>
      <c r="G1339" s="592"/>
      <c r="H1339" s="592"/>
      <c r="I1339" s="592"/>
      <c r="J1339" s="592"/>
      <c r="K1339" s="592"/>
      <c r="L1339" s="592"/>
      <c r="M1339" s="592"/>
      <c r="N1339" s="592"/>
      <c r="O1339" s="592"/>
      <c r="P1339" s="592"/>
      <c r="Q1339" s="592"/>
      <c r="R1339" s="592"/>
      <c r="S1339" s="592"/>
      <c r="T1339" s="592"/>
      <c r="U1339" s="592"/>
      <c r="V1339" s="592"/>
      <c r="W1339" s="592"/>
      <c r="X1339" s="592"/>
      <c r="Y1339" s="592"/>
      <c r="Z1339" s="592"/>
      <c r="AA1339" s="592"/>
      <c r="AB1339" s="592"/>
      <c r="AC1339" s="592"/>
      <c r="AD1339" s="592"/>
      <c r="AE1339" s="592"/>
      <c r="AF1339" s="593"/>
      <c r="AG1339" s="627"/>
      <c r="AH1339" s="628"/>
      <c r="AI1339" s="629"/>
      <c r="AJ1339" s="172"/>
      <c r="AK1339" s="172"/>
      <c r="AL1339" s="33"/>
    </row>
    <row r="1340" spans="1:38" s="21" customFormat="1" ht="22.5" customHeight="1">
      <c r="A1340" s="97"/>
      <c r="B1340" s="616" t="s">
        <v>1435</v>
      </c>
      <c r="C1340" s="588" t="s">
        <v>1603</v>
      </c>
      <c r="D1340" s="589"/>
      <c r="E1340" s="589"/>
      <c r="F1340" s="589"/>
      <c r="G1340" s="589"/>
      <c r="H1340" s="589"/>
      <c r="I1340" s="589"/>
      <c r="J1340" s="589"/>
      <c r="K1340" s="589"/>
      <c r="L1340" s="589"/>
      <c r="M1340" s="589"/>
      <c r="N1340" s="589"/>
      <c r="O1340" s="589"/>
      <c r="P1340" s="589"/>
      <c r="Q1340" s="589"/>
      <c r="R1340" s="589"/>
      <c r="S1340" s="589"/>
      <c r="T1340" s="589"/>
      <c r="U1340" s="589"/>
      <c r="V1340" s="589"/>
      <c r="W1340" s="589"/>
      <c r="X1340" s="589"/>
      <c r="Y1340" s="589"/>
      <c r="Z1340" s="589"/>
      <c r="AA1340" s="589"/>
      <c r="AB1340" s="589"/>
      <c r="AC1340" s="589"/>
      <c r="AD1340" s="589"/>
      <c r="AE1340" s="589"/>
      <c r="AF1340" s="590"/>
      <c r="AG1340" s="621"/>
      <c r="AH1340" s="622"/>
      <c r="AI1340" s="623"/>
      <c r="AJ1340" s="172"/>
      <c r="AK1340" s="172"/>
      <c r="AL1340" s="33"/>
    </row>
    <row r="1341" spans="1:38" s="21" customFormat="1" ht="22.5" customHeight="1">
      <c r="A1341" s="97"/>
      <c r="B1341" s="618"/>
      <c r="C1341" s="591"/>
      <c r="D1341" s="592"/>
      <c r="E1341" s="592"/>
      <c r="F1341" s="592"/>
      <c r="G1341" s="592"/>
      <c r="H1341" s="592"/>
      <c r="I1341" s="592"/>
      <c r="J1341" s="592"/>
      <c r="K1341" s="592"/>
      <c r="L1341" s="592"/>
      <c r="M1341" s="592"/>
      <c r="N1341" s="592"/>
      <c r="O1341" s="592"/>
      <c r="P1341" s="592"/>
      <c r="Q1341" s="592"/>
      <c r="R1341" s="592"/>
      <c r="S1341" s="592"/>
      <c r="T1341" s="592"/>
      <c r="U1341" s="592"/>
      <c r="V1341" s="592"/>
      <c r="W1341" s="592"/>
      <c r="X1341" s="592"/>
      <c r="Y1341" s="592"/>
      <c r="Z1341" s="592"/>
      <c r="AA1341" s="592"/>
      <c r="AB1341" s="592"/>
      <c r="AC1341" s="592"/>
      <c r="AD1341" s="592"/>
      <c r="AE1341" s="592"/>
      <c r="AF1341" s="593"/>
      <c r="AG1341" s="627"/>
      <c r="AH1341" s="628"/>
      <c r="AI1341" s="629"/>
      <c r="AJ1341" s="172"/>
      <c r="AK1341" s="172"/>
      <c r="AL1341" s="33"/>
    </row>
    <row r="1342" spans="1:38" s="21" customFormat="1" ht="54.75" customHeight="1">
      <c r="A1342" s="97"/>
      <c r="B1342" s="616" t="s">
        <v>1436</v>
      </c>
      <c r="C1342" s="588" t="s">
        <v>1602</v>
      </c>
      <c r="D1342" s="589"/>
      <c r="E1342" s="589"/>
      <c r="F1342" s="589"/>
      <c r="G1342" s="589"/>
      <c r="H1342" s="589"/>
      <c r="I1342" s="589"/>
      <c r="J1342" s="589"/>
      <c r="K1342" s="589"/>
      <c r="L1342" s="589"/>
      <c r="M1342" s="589"/>
      <c r="N1342" s="589"/>
      <c r="O1342" s="589"/>
      <c r="P1342" s="589"/>
      <c r="Q1342" s="589"/>
      <c r="R1342" s="589"/>
      <c r="S1342" s="589"/>
      <c r="T1342" s="589"/>
      <c r="U1342" s="589"/>
      <c r="V1342" s="589"/>
      <c r="W1342" s="589"/>
      <c r="X1342" s="589"/>
      <c r="Y1342" s="589"/>
      <c r="Z1342" s="589"/>
      <c r="AA1342" s="589"/>
      <c r="AB1342" s="589"/>
      <c r="AC1342" s="589"/>
      <c r="AD1342" s="589"/>
      <c r="AE1342" s="589"/>
      <c r="AF1342" s="590"/>
      <c r="AG1342" s="621"/>
      <c r="AH1342" s="622"/>
      <c r="AI1342" s="623"/>
      <c r="AJ1342" s="172"/>
      <c r="AK1342" s="172"/>
      <c r="AL1342" s="33"/>
    </row>
    <row r="1343" spans="1:38" s="21" customFormat="1" ht="161.25" customHeight="1">
      <c r="A1343" s="97"/>
      <c r="B1343" s="618"/>
      <c r="C1343" s="591"/>
      <c r="D1343" s="592"/>
      <c r="E1343" s="592"/>
      <c r="F1343" s="592"/>
      <c r="G1343" s="592"/>
      <c r="H1343" s="592"/>
      <c r="I1343" s="592"/>
      <c r="J1343" s="592"/>
      <c r="K1343" s="592"/>
      <c r="L1343" s="592"/>
      <c r="M1343" s="592"/>
      <c r="N1343" s="592"/>
      <c r="O1343" s="592"/>
      <c r="P1343" s="592"/>
      <c r="Q1343" s="592"/>
      <c r="R1343" s="592"/>
      <c r="S1343" s="592"/>
      <c r="T1343" s="592"/>
      <c r="U1343" s="592"/>
      <c r="V1343" s="592"/>
      <c r="W1343" s="592"/>
      <c r="X1343" s="592"/>
      <c r="Y1343" s="592"/>
      <c r="Z1343" s="592"/>
      <c r="AA1343" s="592"/>
      <c r="AB1343" s="592"/>
      <c r="AC1343" s="592"/>
      <c r="AD1343" s="592"/>
      <c r="AE1343" s="592"/>
      <c r="AF1343" s="593"/>
      <c r="AG1343" s="627"/>
      <c r="AH1343" s="628"/>
      <c r="AI1343" s="629"/>
      <c r="AJ1343" s="172"/>
      <c r="AK1343" s="172"/>
      <c r="AL1343" s="33"/>
    </row>
    <row r="1344" spans="1:38" s="21" customFormat="1" ht="22.5" customHeight="1">
      <c r="A1344" s="97"/>
      <c r="B1344" s="616" t="s">
        <v>1437</v>
      </c>
      <c r="C1344" s="588" t="s">
        <v>1678</v>
      </c>
      <c r="D1344" s="589"/>
      <c r="E1344" s="589"/>
      <c r="F1344" s="589"/>
      <c r="G1344" s="589"/>
      <c r="H1344" s="589"/>
      <c r="I1344" s="589"/>
      <c r="J1344" s="589"/>
      <c r="K1344" s="589"/>
      <c r="L1344" s="589"/>
      <c r="M1344" s="589"/>
      <c r="N1344" s="589"/>
      <c r="O1344" s="589"/>
      <c r="P1344" s="589"/>
      <c r="Q1344" s="589"/>
      <c r="R1344" s="589"/>
      <c r="S1344" s="589"/>
      <c r="T1344" s="589"/>
      <c r="U1344" s="589"/>
      <c r="V1344" s="589"/>
      <c r="W1344" s="589"/>
      <c r="X1344" s="589"/>
      <c r="Y1344" s="589"/>
      <c r="Z1344" s="589"/>
      <c r="AA1344" s="589"/>
      <c r="AB1344" s="589"/>
      <c r="AC1344" s="589"/>
      <c r="AD1344" s="589"/>
      <c r="AE1344" s="589"/>
      <c r="AF1344" s="590"/>
      <c r="AG1344" s="621"/>
      <c r="AH1344" s="622"/>
      <c r="AI1344" s="623"/>
      <c r="AJ1344" s="172"/>
      <c r="AK1344" s="172"/>
      <c r="AL1344" s="33"/>
    </row>
    <row r="1345" spans="1:38" s="21" customFormat="1" ht="22.5" customHeight="1">
      <c r="A1345" s="97"/>
      <c r="B1345" s="617"/>
      <c r="C1345" s="599"/>
      <c r="D1345" s="580"/>
      <c r="E1345" s="580"/>
      <c r="F1345" s="580"/>
      <c r="G1345" s="580"/>
      <c r="H1345" s="580"/>
      <c r="I1345" s="580"/>
      <c r="J1345" s="580"/>
      <c r="K1345" s="580"/>
      <c r="L1345" s="580"/>
      <c r="M1345" s="580"/>
      <c r="N1345" s="580"/>
      <c r="O1345" s="580"/>
      <c r="P1345" s="580"/>
      <c r="Q1345" s="580"/>
      <c r="R1345" s="580"/>
      <c r="S1345" s="580"/>
      <c r="T1345" s="580"/>
      <c r="U1345" s="580"/>
      <c r="V1345" s="580"/>
      <c r="W1345" s="580"/>
      <c r="X1345" s="580"/>
      <c r="Y1345" s="580"/>
      <c r="Z1345" s="580"/>
      <c r="AA1345" s="580"/>
      <c r="AB1345" s="580"/>
      <c r="AC1345" s="580"/>
      <c r="AD1345" s="580"/>
      <c r="AE1345" s="580"/>
      <c r="AF1345" s="581"/>
      <c r="AG1345" s="624"/>
      <c r="AH1345" s="625"/>
      <c r="AI1345" s="626"/>
      <c r="AJ1345" s="172"/>
      <c r="AK1345" s="172"/>
      <c r="AL1345" s="33"/>
    </row>
    <row r="1346" spans="1:38" s="21" customFormat="1" ht="22.5" customHeight="1">
      <c r="A1346" s="97"/>
      <c r="B1346" s="618"/>
      <c r="C1346" s="591"/>
      <c r="D1346" s="592"/>
      <c r="E1346" s="592"/>
      <c r="F1346" s="592"/>
      <c r="G1346" s="592"/>
      <c r="H1346" s="592"/>
      <c r="I1346" s="592"/>
      <c r="J1346" s="592"/>
      <c r="K1346" s="592"/>
      <c r="L1346" s="592"/>
      <c r="M1346" s="592"/>
      <c r="N1346" s="592"/>
      <c r="O1346" s="592"/>
      <c r="P1346" s="592"/>
      <c r="Q1346" s="592"/>
      <c r="R1346" s="592"/>
      <c r="S1346" s="592"/>
      <c r="T1346" s="592"/>
      <c r="U1346" s="592"/>
      <c r="V1346" s="592"/>
      <c r="W1346" s="592"/>
      <c r="X1346" s="592"/>
      <c r="Y1346" s="592"/>
      <c r="Z1346" s="592"/>
      <c r="AA1346" s="592"/>
      <c r="AB1346" s="592"/>
      <c r="AC1346" s="592"/>
      <c r="AD1346" s="592"/>
      <c r="AE1346" s="592"/>
      <c r="AF1346" s="593"/>
      <c r="AG1346" s="627"/>
      <c r="AH1346" s="628"/>
      <c r="AI1346" s="629"/>
      <c r="AJ1346" s="172"/>
      <c r="AK1346" s="172"/>
      <c r="AL1346" s="33"/>
    </row>
    <row r="1347" spans="1:38" s="21" customFormat="1" ht="22.5" customHeight="1">
      <c r="A1347" s="97"/>
      <c r="B1347" s="616" t="s">
        <v>1431</v>
      </c>
      <c r="C1347" s="588" t="s">
        <v>1605</v>
      </c>
      <c r="D1347" s="589"/>
      <c r="E1347" s="589"/>
      <c r="F1347" s="589"/>
      <c r="G1347" s="589"/>
      <c r="H1347" s="589"/>
      <c r="I1347" s="589"/>
      <c r="J1347" s="589"/>
      <c r="K1347" s="589"/>
      <c r="L1347" s="589"/>
      <c r="M1347" s="589"/>
      <c r="N1347" s="589"/>
      <c r="O1347" s="589"/>
      <c r="P1347" s="589"/>
      <c r="Q1347" s="589"/>
      <c r="R1347" s="589"/>
      <c r="S1347" s="589"/>
      <c r="T1347" s="589"/>
      <c r="U1347" s="589"/>
      <c r="V1347" s="589"/>
      <c r="W1347" s="589"/>
      <c r="X1347" s="589"/>
      <c r="Y1347" s="589"/>
      <c r="Z1347" s="589"/>
      <c r="AA1347" s="589"/>
      <c r="AB1347" s="589"/>
      <c r="AC1347" s="589"/>
      <c r="AD1347" s="589"/>
      <c r="AE1347" s="589"/>
      <c r="AF1347" s="590"/>
      <c r="AG1347" s="621"/>
      <c r="AH1347" s="622"/>
      <c r="AI1347" s="623"/>
      <c r="AJ1347" s="172"/>
      <c r="AK1347" s="172"/>
      <c r="AL1347" s="33"/>
    </row>
    <row r="1348" spans="1:38" s="21" customFormat="1" ht="12">
      <c r="A1348" s="97"/>
      <c r="B1348" s="618"/>
      <c r="C1348" s="591"/>
      <c r="D1348" s="592"/>
      <c r="E1348" s="592"/>
      <c r="F1348" s="592"/>
      <c r="G1348" s="592"/>
      <c r="H1348" s="592"/>
      <c r="I1348" s="592"/>
      <c r="J1348" s="592"/>
      <c r="K1348" s="592"/>
      <c r="L1348" s="592"/>
      <c r="M1348" s="592"/>
      <c r="N1348" s="592"/>
      <c r="O1348" s="592"/>
      <c r="P1348" s="592"/>
      <c r="Q1348" s="592"/>
      <c r="R1348" s="592"/>
      <c r="S1348" s="592"/>
      <c r="T1348" s="592"/>
      <c r="U1348" s="592"/>
      <c r="V1348" s="592"/>
      <c r="W1348" s="592"/>
      <c r="X1348" s="592"/>
      <c r="Y1348" s="592"/>
      <c r="Z1348" s="592"/>
      <c r="AA1348" s="592"/>
      <c r="AB1348" s="592"/>
      <c r="AC1348" s="592"/>
      <c r="AD1348" s="592"/>
      <c r="AE1348" s="592"/>
      <c r="AF1348" s="593"/>
      <c r="AG1348" s="627"/>
      <c r="AH1348" s="628"/>
      <c r="AI1348" s="629"/>
      <c r="AJ1348" s="172"/>
      <c r="AK1348" s="172"/>
      <c r="AL1348" s="33"/>
    </row>
    <row r="1349" spans="1:38" s="21" customFormat="1" ht="22.5" customHeight="1">
      <c r="A1349" s="97"/>
      <c r="B1349" s="616" t="s">
        <v>1438</v>
      </c>
      <c r="C1349" s="588" t="s">
        <v>1607</v>
      </c>
      <c r="D1349" s="589"/>
      <c r="E1349" s="589"/>
      <c r="F1349" s="589"/>
      <c r="G1349" s="589"/>
      <c r="H1349" s="589"/>
      <c r="I1349" s="589"/>
      <c r="J1349" s="589"/>
      <c r="K1349" s="589"/>
      <c r="L1349" s="589"/>
      <c r="M1349" s="589"/>
      <c r="N1349" s="589"/>
      <c r="O1349" s="589"/>
      <c r="P1349" s="589"/>
      <c r="Q1349" s="589"/>
      <c r="R1349" s="589"/>
      <c r="S1349" s="589"/>
      <c r="T1349" s="589"/>
      <c r="U1349" s="589"/>
      <c r="V1349" s="589"/>
      <c r="W1349" s="589"/>
      <c r="X1349" s="589"/>
      <c r="Y1349" s="589"/>
      <c r="Z1349" s="589"/>
      <c r="AA1349" s="589"/>
      <c r="AB1349" s="589"/>
      <c r="AC1349" s="589"/>
      <c r="AD1349" s="589"/>
      <c r="AE1349" s="589"/>
      <c r="AF1349" s="590"/>
      <c r="AG1349" s="621"/>
      <c r="AH1349" s="622"/>
      <c r="AI1349" s="623"/>
      <c r="AJ1349" s="172"/>
      <c r="AK1349" s="172"/>
      <c r="AL1349" s="33"/>
    </row>
    <row r="1350" spans="1:38" s="21" customFormat="1" ht="16.5" customHeight="1">
      <c r="A1350" s="97"/>
      <c r="B1350" s="618"/>
      <c r="C1350" s="591"/>
      <c r="D1350" s="592"/>
      <c r="E1350" s="592"/>
      <c r="F1350" s="592"/>
      <c r="G1350" s="592"/>
      <c r="H1350" s="592"/>
      <c r="I1350" s="592"/>
      <c r="J1350" s="592"/>
      <c r="K1350" s="592"/>
      <c r="L1350" s="592"/>
      <c r="M1350" s="592"/>
      <c r="N1350" s="592"/>
      <c r="O1350" s="592"/>
      <c r="P1350" s="592"/>
      <c r="Q1350" s="592"/>
      <c r="R1350" s="592"/>
      <c r="S1350" s="592"/>
      <c r="T1350" s="592"/>
      <c r="U1350" s="592"/>
      <c r="V1350" s="592"/>
      <c r="W1350" s="592"/>
      <c r="X1350" s="592"/>
      <c r="Y1350" s="592"/>
      <c r="Z1350" s="592"/>
      <c r="AA1350" s="592"/>
      <c r="AB1350" s="592"/>
      <c r="AC1350" s="592"/>
      <c r="AD1350" s="592"/>
      <c r="AE1350" s="592"/>
      <c r="AF1350" s="593"/>
      <c r="AG1350" s="627"/>
      <c r="AH1350" s="628"/>
      <c r="AI1350" s="629"/>
      <c r="AJ1350" s="172"/>
      <c r="AK1350" s="172"/>
      <c r="AL1350" s="33"/>
    </row>
    <row r="1351" spans="1:38" s="21" customFormat="1" ht="22.5" customHeight="1">
      <c r="A1351" s="97"/>
      <c r="B1351" s="616" t="s">
        <v>1434</v>
      </c>
      <c r="C1351" s="588" t="s">
        <v>1608</v>
      </c>
      <c r="D1351" s="589"/>
      <c r="E1351" s="589"/>
      <c r="F1351" s="589"/>
      <c r="G1351" s="589"/>
      <c r="H1351" s="589"/>
      <c r="I1351" s="589"/>
      <c r="J1351" s="589"/>
      <c r="K1351" s="589"/>
      <c r="L1351" s="589"/>
      <c r="M1351" s="589"/>
      <c r="N1351" s="589"/>
      <c r="O1351" s="589"/>
      <c r="P1351" s="589"/>
      <c r="Q1351" s="589"/>
      <c r="R1351" s="589"/>
      <c r="S1351" s="589"/>
      <c r="T1351" s="589"/>
      <c r="U1351" s="589"/>
      <c r="V1351" s="589"/>
      <c r="W1351" s="589"/>
      <c r="X1351" s="589"/>
      <c r="Y1351" s="589"/>
      <c r="Z1351" s="589"/>
      <c r="AA1351" s="589"/>
      <c r="AB1351" s="589"/>
      <c r="AC1351" s="589"/>
      <c r="AD1351" s="589"/>
      <c r="AE1351" s="589"/>
      <c r="AF1351" s="590"/>
      <c r="AG1351" s="621"/>
      <c r="AH1351" s="622"/>
      <c r="AI1351" s="623"/>
      <c r="AJ1351" s="172"/>
      <c r="AK1351" s="172"/>
      <c r="AL1351" s="33"/>
    </row>
    <row r="1352" spans="1:38" s="21" customFormat="1" ht="15.75" customHeight="1">
      <c r="A1352" s="97"/>
      <c r="B1352" s="618"/>
      <c r="C1352" s="591"/>
      <c r="D1352" s="592"/>
      <c r="E1352" s="592"/>
      <c r="F1352" s="592"/>
      <c r="G1352" s="592"/>
      <c r="H1352" s="592"/>
      <c r="I1352" s="592"/>
      <c r="J1352" s="592"/>
      <c r="K1352" s="592"/>
      <c r="L1352" s="592"/>
      <c r="M1352" s="592"/>
      <c r="N1352" s="592"/>
      <c r="O1352" s="592"/>
      <c r="P1352" s="592"/>
      <c r="Q1352" s="592"/>
      <c r="R1352" s="592"/>
      <c r="S1352" s="592"/>
      <c r="T1352" s="592"/>
      <c r="U1352" s="592"/>
      <c r="V1352" s="592"/>
      <c r="W1352" s="592"/>
      <c r="X1352" s="592"/>
      <c r="Y1352" s="592"/>
      <c r="Z1352" s="592"/>
      <c r="AA1352" s="592"/>
      <c r="AB1352" s="592"/>
      <c r="AC1352" s="592"/>
      <c r="AD1352" s="592"/>
      <c r="AE1352" s="592"/>
      <c r="AF1352" s="593"/>
      <c r="AG1352" s="627"/>
      <c r="AH1352" s="628"/>
      <c r="AI1352" s="629"/>
      <c r="AJ1352" s="172"/>
      <c r="AK1352" s="172"/>
      <c r="AL1352" s="33"/>
    </row>
    <row r="1353" spans="1:38" s="21" customFormat="1" ht="12">
      <c r="A1353" s="172"/>
      <c r="B1353" s="77"/>
      <c r="C1353" s="186"/>
      <c r="D1353" s="186"/>
      <c r="E1353" s="186"/>
      <c r="F1353" s="186"/>
      <c r="G1353" s="186"/>
      <c r="H1353" s="186"/>
      <c r="I1353" s="186"/>
      <c r="J1353" s="186"/>
      <c r="K1353" s="186"/>
      <c r="L1353" s="186"/>
      <c r="M1353" s="186"/>
      <c r="N1353" s="186"/>
      <c r="O1353" s="186"/>
      <c r="P1353" s="186"/>
      <c r="Q1353" s="186"/>
      <c r="R1353" s="186"/>
      <c r="S1353" s="186"/>
      <c r="T1353" s="186"/>
      <c r="U1353" s="186"/>
      <c r="V1353" s="186"/>
      <c r="W1353" s="186"/>
      <c r="X1353" s="186"/>
      <c r="Y1353" s="186"/>
      <c r="Z1353" s="186"/>
      <c r="AA1353" s="186"/>
      <c r="AB1353" s="186"/>
      <c r="AC1353" s="186"/>
      <c r="AD1353" s="186"/>
      <c r="AE1353" s="186"/>
      <c r="AF1353" s="186"/>
      <c r="AG1353" s="164"/>
      <c r="AH1353" s="164"/>
      <c r="AI1353" s="164"/>
      <c r="AJ1353" s="172"/>
      <c r="AK1353" s="172"/>
      <c r="AL1353" s="33"/>
    </row>
    <row r="1354" spans="1:38" s="21" customFormat="1" ht="16.5" customHeight="1">
      <c r="A1354" s="172"/>
      <c r="B1354" s="448" t="s">
        <v>1482</v>
      </c>
      <c r="C1354" s="186"/>
      <c r="D1354" s="186"/>
      <c r="E1354" s="186"/>
      <c r="F1354" s="186"/>
      <c r="G1354" s="186"/>
      <c r="H1354" s="186"/>
      <c r="I1354" s="186"/>
      <c r="J1354" s="186"/>
      <c r="K1354" s="186"/>
      <c r="L1354" s="186"/>
      <c r="M1354" s="186"/>
      <c r="N1354" s="186"/>
      <c r="O1354" s="186"/>
      <c r="P1354" s="186"/>
      <c r="Q1354" s="186"/>
      <c r="R1354" s="186"/>
      <c r="S1354" s="186"/>
      <c r="T1354" s="186"/>
      <c r="U1354" s="186"/>
      <c r="V1354" s="186"/>
      <c r="W1354" s="186"/>
      <c r="X1354" s="186"/>
      <c r="Y1354" s="186"/>
      <c r="Z1354" s="186"/>
      <c r="AA1354" s="186"/>
      <c r="AB1354" s="186"/>
      <c r="AC1354" s="186"/>
      <c r="AD1354" s="186"/>
      <c r="AE1354" s="186"/>
      <c r="AF1354" s="186"/>
      <c r="AG1354" s="164"/>
      <c r="AH1354" s="164"/>
      <c r="AI1354" s="164"/>
      <c r="AJ1354" s="172"/>
      <c r="AK1354" s="172"/>
      <c r="AL1354" s="33"/>
    </row>
    <row r="1355" spans="1:38" s="21" customFormat="1" ht="16.5" customHeight="1">
      <c r="A1355" s="172"/>
      <c r="B1355" s="619" t="s">
        <v>719</v>
      </c>
      <c r="C1355" s="588" t="s">
        <v>873</v>
      </c>
      <c r="D1355" s="589"/>
      <c r="E1355" s="589"/>
      <c r="F1355" s="589"/>
      <c r="G1355" s="589"/>
      <c r="H1355" s="589"/>
      <c r="I1355" s="589"/>
      <c r="J1355" s="589"/>
      <c r="K1355" s="589"/>
      <c r="L1355" s="589"/>
      <c r="M1355" s="589"/>
      <c r="N1355" s="589"/>
      <c r="O1355" s="589"/>
      <c r="P1355" s="589"/>
      <c r="Q1355" s="589"/>
      <c r="R1355" s="589"/>
      <c r="S1355" s="589"/>
      <c r="T1355" s="589"/>
      <c r="U1355" s="589"/>
      <c r="V1355" s="589"/>
      <c r="W1355" s="589"/>
      <c r="X1355" s="589"/>
      <c r="Y1355" s="589"/>
      <c r="Z1355" s="589"/>
      <c r="AA1355" s="589"/>
      <c r="AB1355" s="589"/>
      <c r="AC1355" s="589"/>
      <c r="AD1355" s="589"/>
      <c r="AE1355" s="589"/>
      <c r="AF1355" s="590"/>
      <c r="AG1355" s="621"/>
      <c r="AH1355" s="622"/>
      <c r="AI1355" s="623"/>
      <c r="AJ1355" s="172"/>
      <c r="AK1355" s="172"/>
      <c r="AL1355" s="33"/>
    </row>
    <row r="1356" spans="1:38" s="21" customFormat="1" ht="16.5" customHeight="1">
      <c r="A1356" s="172"/>
      <c r="B1356" s="620"/>
      <c r="C1356" s="591"/>
      <c r="D1356" s="592"/>
      <c r="E1356" s="592"/>
      <c r="F1356" s="592"/>
      <c r="G1356" s="592"/>
      <c r="H1356" s="592"/>
      <c r="I1356" s="592"/>
      <c r="J1356" s="592"/>
      <c r="K1356" s="592"/>
      <c r="L1356" s="592"/>
      <c r="M1356" s="592"/>
      <c r="N1356" s="592"/>
      <c r="O1356" s="592"/>
      <c r="P1356" s="592"/>
      <c r="Q1356" s="592"/>
      <c r="R1356" s="592"/>
      <c r="S1356" s="592"/>
      <c r="T1356" s="592"/>
      <c r="U1356" s="592"/>
      <c r="V1356" s="592"/>
      <c r="W1356" s="592"/>
      <c r="X1356" s="592"/>
      <c r="Y1356" s="592"/>
      <c r="Z1356" s="592"/>
      <c r="AA1356" s="592"/>
      <c r="AB1356" s="592"/>
      <c r="AC1356" s="592"/>
      <c r="AD1356" s="592"/>
      <c r="AE1356" s="592"/>
      <c r="AF1356" s="593"/>
      <c r="AG1356" s="627"/>
      <c r="AH1356" s="628"/>
      <c r="AI1356" s="629"/>
      <c r="AJ1356" s="172"/>
      <c r="AK1356" s="172"/>
      <c r="AL1356" s="33"/>
    </row>
    <row r="1357" spans="1:38" s="21" customFormat="1" ht="28.5" customHeight="1">
      <c r="A1357" s="172"/>
      <c r="B1357" s="619" t="s">
        <v>71</v>
      </c>
      <c r="C1357" s="588" t="s">
        <v>874</v>
      </c>
      <c r="D1357" s="589"/>
      <c r="E1357" s="589"/>
      <c r="F1357" s="589"/>
      <c r="G1357" s="589"/>
      <c r="H1357" s="589"/>
      <c r="I1357" s="589"/>
      <c r="J1357" s="589"/>
      <c r="K1357" s="589"/>
      <c r="L1357" s="589"/>
      <c r="M1357" s="589"/>
      <c r="N1357" s="589"/>
      <c r="O1357" s="589"/>
      <c r="P1357" s="589"/>
      <c r="Q1357" s="589"/>
      <c r="R1357" s="589"/>
      <c r="S1357" s="589"/>
      <c r="T1357" s="589"/>
      <c r="U1357" s="589"/>
      <c r="V1357" s="589"/>
      <c r="W1357" s="589"/>
      <c r="X1357" s="589"/>
      <c r="Y1357" s="589"/>
      <c r="Z1357" s="589"/>
      <c r="AA1357" s="589"/>
      <c r="AB1357" s="589"/>
      <c r="AC1357" s="589"/>
      <c r="AD1357" s="589"/>
      <c r="AE1357" s="589"/>
      <c r="AF1357" s="590"/>
      <c r="AG1357" s="621"/>
      <c r="AH1357" s="622"/>
      <c r="AI1357" s="623"/>
      <c r="AJ1357" s="172"/>
      <c r="AK1357" s="172"/>
      <c r="AL1357" s="33"/>
    </row>
    <row r="1358" spans="1:38" s="21" customFormat="1" ht="28.5" customHeight="1">
      <c r="A1358" s="172"/>
      <c r="B1358" s="620"/>
      <c r="C1358" s="591"/>
      <c r="D1358" s="592"/>
      <c r="E1358" s="592"/>
      <c r="F1358" s="592"/>
      <c r="G1358" s="592"/>
      <c r="H1358" s="592"/>
      <c r="I1358" s="592"/>
      <c r="J1358" s="592"/>
      <c r="K1358" s="592"/>
      <c r="L1358" s="592"/>
      <c r="M1358" s="592"/>
      <c r="N1358" s="592"/>
      <c r="O1358" s="592"/>
      <c r="P1358" s="592"/>
      <c r="Q1358" s="592"/>
      <c r="R1358" s="592"/>
      <c r="S1358" s="592"/>
      <c r="T1358" s="592"/>
      <c r="U1358" s="592"/>
      <c r="V1358" s="592"/>
      <c r="W1358" s="592"/>
      <c r="X1358" s="592"/>
      <c r="Y1358" s="592"/>
      <c r="Z1358" s="592"/>
      <c r="AA1358" s="592"/>
      <c r="AB1358" s="592"/>
      <c r="AC1358" s="592"/>
      <c r="AD1358" s="592"/>
      <c r="AE1358" s="592"/>
      <c r="AF1358" s="593"/>
      <c r="AG1358" s="627"/>
      <c r="AH1358" s="628"/>
      <c r="AI1358" s="629"/>
      <c r="AJ1358" s="172"/>
      <c r="AK1358" s="172"/>
      <c r="AL1358" s="33"/>
    </row>
    <row r="1359" spans="1:38" s="21" customFormat="1" ht="16.5" customHeight="1">
      <c r="A1359" s="172"/>
      <c r="B1359" s="619" t="s">
        <v>74</v>
      </c>
      <c r="C1359" s="588" t="s">
        <v>720</v>
      </c>
      <c r="D1359" s="589"/>
      <c r="E1359" s="589"/>
      <c r="F1359" s="589"/>
      <c r="G1359" s="589"/>
      <c r="H1359" s="589"/>
      <c r="I1359" s="589"/>
      <c r="J1359" s="589"/>
      <c r="K1359" s="589"/>
      <c r="L1359" s="589"/>
      <c r="M1359" s="589"/>
      <c r="N1359" s="589"/>
      <c r="O1359" s="589"/>
      <c r="P1359" s="589"/>
      <c r="Q1359" s="589"/>
      <c r="R1359" s="589"/>
      <c r="S1359" s="589"/>
      <c r="T1359" s="589"/>
      <c r="U1359" s="589"/>
      <c r="V1359" s="589"/>
      <c r="W1359" s="589"/>
      <c r="X1359" s="589"/>
      <c r="Y1359" s="589"/>
      <c r="Z1359" s="589"/>
      <c r="AA1359" s="589"/>
      <c r="AB1359" s="589"/>
      <c r="AC1359" s="589"/>
      <c r="AD1359" s="589"/>
      <c r="AE1359" s="589"/>
      <c r="AF1359" s="590"/>
      <c r="AG1359" s="621"/>
      <c r="AH1359" s="622"/>
      <c r="AI1359" s="623"/>
      <c r="AJ1359" s="172"/>
      <c r="AK1359" s="172"/>
      <c r="AL1359" s="33"/>
    </row>
    <row r="1360" spans="1:38" s="21" customFormat="1" ht="16.5" customHeight="1">
      <c r="A1360" s="172"/>
      <c r="B1360" s="620"/>
      <c r="C1360" s="591"/>
      <c r="D1360" s="592"/>
      <c r="E1360" s="592"/>
      <c r="F1360" s="592"/>
      <c r="G1360" s="592"/>
      <c r="H1360" s="592"/>
      <c r="I1360" s="592"/>
      <c r="J1360" s="592"/>
      <c r="K1360" s="592"/>
      <c r="L1360" s="592"/>
      <c r="M1360" s="592"/>
      <c r="N1360" s="592"/>
      <c r="O1360" s="592"/>
      <c r="P1360" s="592"/>
      <c r="Q1360" s="592"/>
      <c r="R1360" s="592"/>
      <c r="S1360" s="592"/>
      <c r="T1360" s="592"/>
      <c r="U1360" s="592"/>
      <c r="V1360" s="592"/>
      <c r="W1360" s="592"/>
      <c r="X1360" s="592"/>
      <c r="Y1360" s="592"/>
      <c r="Z1360" s="592"/>
      <c r="AA1360" s="592"/>
      <c r="AB1360" s="592"/>
      <c r="AC1360" s="592"/>
      <c r="AD1360" s="592"/>
      <c r="AE1360" s="592"/>
      <c r="AF1360" s="593"/>
      <c r="AG1360" s="627"/>
      <c r="AH1360" s="628"/>
      <c r="AI1360" s="629"/>
      <c r="AJ1360" s="172"/>
      <c r="AK1360" s="172"/>
      <c r="AL1360" s="33"/>
    </row>
    <row r="1361" spans="1:61" s="21" customFormat="1" ht="22.5" customHeight="1">
      <c r="A1361" s="172"/>
      <c r="B1361" s="424" t="s">
        <v>76</v>
      </c>
      <c r="C1361" s="607" t="s">
        <v>721</v>
      </c>
      <c r="D1361" s="608"/>
      <c r="E1361" s="608"/>
      <c r="F1361" s="608"/>
      <c r="G1361" s="608"/>
      <c r="H1361" s="608"/>
      <c r="I1361" s="608"/>
      <c r="J1361" s="608"/>
      <c r="K1361" s="608"/>
      <c r="L1361" s="608"/>
      <c r="M1361" s="608"/>
      <c r="N1361" s="608"/>
      <c r="O1361" s="608"/>
      <c r="P1361" s="608"/>
      <c r="Q1361" s="608"/>
      <c r="R1361" s="608"/>
      <c r="S1361" s="608"/>
      <c r="T1361" s="608"/>
      <c r="U1361" s="608"/>
      <c r="V1361" s="608"/>
      <c r="W1361" s="608"/>
      <c r="X1361" s="608"/>
      <c r="Y1361" s="608"/>
      <c r="Z1361" s="608"/>
      <c r="AA1361" s="608"/>
      <c r="AB1361" s="608"/>
      <c r="AC1361" s="608"/>
      <c r="AD1361" s="608"/>
      <c r="AE1361" s="608"/>
      <c r="AF1361" s="609"/>
      <c r="AG1361" s="604"/>
      <c r="AH1361" s="605"/>
      <c r="AI1361" s="606"/>
      <c r="AJ1361" s="172"/>
      <c r="AK1361" s="172"/>
      <c r="AL1361" s="33"/>
    </row>
    <row r="1362" spans="1:61" s="21" customFormat="1" ht="12">
      <c r="A1362" s="172"/>
      <c r="B1362" s="77"/>
      <c r="C1362" s="186"/>
      <c r="D1362" s="186"/>
      <c r="E1362" s="186"/>
      <c r="F1362" s="186"/>
      <c r="G1362" s="186"/>
      <c r="H1362" s="186"/>
      <c r="I1362" s="186"/>
      <c r="J1362" s="186"/>
      <c r="K1362" s="186"/>
      <c r="L1362" s="186"/>
      <c r="M1362" s="186"/>
      <c r="N1362" s="186"/>
      <c r="O1362" s="186"/>
      <c r="P1362" s="186"/>
      <c r="Q1362" s="186"/>
      <c r="R1362" s="186"/>
      <c r="S1362" s="186"/>
      <c r="T1362" s="186"/>
      <c r="U1362" s="186"/>
      <c r="V1362" s="186"/>
      <c r="W1362" s="186"/>
      <c r="X1362" s="186"/>
      <c r="Y1362" s="186"/>
      <c r="Z1362" s="186"/>
      <c r="AA1362" s="186"/>
      <c r="AB1362" s="186"/>
      <c r="AC1362" s="186"/>
      <c r="AD1362" s="186"/>
      <c r="AE1362" s="186"/>
      <c r="AF1362" s="186"/>
      <c r="AG1362" s="164"/>
      <c r="AH1362" s="164"/>
      <c r="AI1362" s="164"/>
      <c r="AJ1362" s="172"/>
      <c r="AK1362" s="172"/>
      <c r="AL1362" s="33"/>
    </row>
    <row r="1363" spans="1:61" s="422" customFormat="1" ht="17.100000000000001" customHeight="1">
      <c r="A1363" s="414"/>
      <c r="B1363" s="458" t="s">
        <v>1483</v>
      </c>
      <c r="C1363" s="164"/>
      <c r="D1363" s="164"/>
      <c r="E1363" s="164"/>
      <c r="F1363" s="164"/>
      <c r="G1363" s="164"/>
      <c r="H1363" s="164"/>
      <c r="I1363" s="164"/>
      <c r="J1363" s="164"/>
      <c r="K1363" s="164"/>
      <c r="L1363" s="421"/>
      <c r="M1363" s="421"/>
      <c r="N1363" s="421"/>
      <c r="O1363" s="421"/>
      <c r="P1363" s="421"/>
      <c r="Q1363" s="421"/>
      <c r="R1363" s="421"/>
      <c r="S1363" s="421"/>
      <c r="T1363" s="421"/>
      <c r="U1363" s="421"/>
      <c r="V1363" s="421"/>
      <c r="W1363" s="421"/>
      <c r="X1363" s="421"/>
      <c r="Y1363" s="421"/>
      <c r="Z1363" s="421"/>
      <c r="AA1363" s="421"/>
      <c r="AB1363" s="421"/>
      <c r="AC1363" s="421"/>
      <c r="AD1363" s="421"/>
      <c r="AE1363" s="421"/>
      <c r="AF1363" s="421"/>
      <c r="AG1363" s="163"/>
      <c r="AH1363" s="163"/>
      <c r="AI1363" s="163"/>
      <c r="AJ1363" s="421"/>
      <c r="AK1363" s="421"/>
      <c r="AL1363" s="33"/>
      <c r="AM1363" s="21"/>
      <c r="AN1363" s="21"/>
      <c r="AO1363" s="21"/>
      <c r="AP1363" s="21"/>
      <c r="AQ1363" s="21"/>
      <c r="AR1363" s="21"/>
      <c r="AS1363" s="21"/>
      <c r="AT1363" s="21"/>
      <c r="AU1363" s="21"/>
      <c r="AV1363" s="21"/>
      <c r="AW1363" s="21"/>
      <c r="AX1363" s="21"/>
      <c r="AY1363" s="21"/>
      <c r="AZ1363" s="21"/>
      <c r="BA1363" s="21"/>
      <c r="BB1363" s="21"/>
      <c r="BC1363" s="21"/>
      <c r="BD1363" s="21"/>
      <c r="BE1363" s="21"/>
      <c r="BF1363" s="21"/>
      <c r="BG1363" s="21"/>
      <c r="BH1363" s="21"/>
      <c r="BI1363" s="21"/>
    </row>
    <row r="1364" spans="1:61" s="33" customFormat="1" ht="17.100000000000001" customHeight="1">
      <c r="A1364" s="198"/>
      <c r="B1364" s="619" t="s">
        <v>166</v>
      </c>
      <c r="C1364" s="852" t="s">
        <v>734</v>
      </c>
      <c r="D1364" s="853"/>
      <c r="E1364" s="853"/>
      <c r="F1364" s="853"/>
      <c r="G1364" s="853"/>
      <c r="H1364" s="853"/>
      <c r="I1364" s="853"/>
      <c r="J1364" s="853"/>
      <c r="K1364" s="853"/>
      <c r="L1364" s="853"/>
      <c r="M1364" s="853"/>
      <c r="N1364" s="853"/>
      <c r="O1364" s="853"/>
      <c r="P1364" s="853"/>
      <c r="Q1364" s="853"/>
      <c r="R1364" s="853"/>
      <c r="S1364" s="853"/>
      <c r="T1364" s="853"/>
      <c r="U1364" s="853"/>
      <c r="V1364" s="853"/>
      <c r="W1364" s="853"/>
      <c r="X1364" s="853"/>
      <c r="Y1364" s="853"/>
      <c r="Z1364" s="853"/>
      <c r="AA1364" s="853"/>
      <c r="AB1364" s="853"/>
      <c r="AC1364" s="853"/>
      <c r="AD1364" s="853"/>
      <c r="AE1364" s="853"/>
      <c r="AF1364" s="853"/>
      <c r="AG1364" s="853"/>
      <c r="AH1364" s="853"/>
      <c r="AI1364" s="854"/>
      <c r="AJ1364" s="198"/>
      <c r="AK1364" s="198"/>
      <c r="AM1364" s="21"/>
      <c r="AN1364" s="21"/>
      <c r="AO1364" s="21"/>
      <c r="AP1364" s="21"/>
      <c r="AQ1364" s="21"/>
      <c r="AR1364" s="21"/>
      <c r="AS1364" s="21"/>
      <c r="AT1364" s="21"/>
      <c r="AU1364" s="21"/>
      <c r="AV1364" s="21"/>
      <c r="AW1364" s="21"/>
      <c r="AX1364" s="21"/>
      <c r="AY1364" s="21"/>
      <c r="AZ1364" s="21"/>
      <c r="BA1364" s="21"/>
      <c r="BB1364" s="21"/>
      <c r="BC1364" s="21"/>
      <c r="BD1364" s="21"/>
      <c r="BE1364" s="21"/>
      <c r="BF1364" s="21"/>
      <c r="BG1364" s="21"/>
      <c r="BH1364" s="21"/>
      <c r="BI1364" s="21"/>
    </row>
    <row r="1365" spans="1:61" s="33" customFormat="1" ht="17.100000000000001" customHeight="1">
      <c r="A1365" s="198"/>
      <c r="B1365" s="631"/>
      <c r="C1365" s="599" t="s">
        <v>1538</v>
      </c>
      <c r="D1365" s="580"/>
      <c r="E1365" s="580"/>
      <c r="F1365" s="580"/>
      <c r="G1365" s="580"/>
      <c r="H1365" s="580"/>
      <c r="I1365" s="580"/>
      <c r="J1365" s="580"/>
      <c r="K1365" s="580"/>
      <c r="L1365" s="580"/>
      <c r="M1365" s="580"/>
      <c r="N1365" s="580"/>
      <c r="O1365" s="580"/>
      <c r="P1365" s="580"/>
      <c r="Q1365" s="580"/>
      <c r="R1365" s="580"/>
      <c r="S1365" s="580"/>
      <c r="T1365" s="580"/>
      <c r="U1365" s="580"/>
      <c r="V1365" s="580"/>
      <c r="W1365" s="580"/>
      <c r="X1365" s="580"/>
      <c r="Y1365" s="580"/>
      <c r="Z1365" s="580"/>
      <c r="AA1365" s="580"/>
      <c r="AB1365" s="580"/>
      <c r="AC1365" s="580"/>
      <c r="AD1365" s="580"/>
      <c r="AE1365" s="580"/>
      <c r="AF1365" s="580"/>
      <c r="AG1365" s="580"/>
      <c r="AH1365" s="580"/>
      <c r="AI1365" s="581"/>
      <c r="AJ1365" s="198"/>
      <c r="AK1365" s="198"/>
      <c r="AM1365" s="21"/>
      <c r="AN1365" s="21"/>
      <c r="AO1365" s="21"/>
      <c r="AP1365" s="21"/>
      <c r="AQ1365" s="21"/>
      <c r="AR1365" s="21"/>
      <c r="AS1365" s="21"/>
      <c r="AT1365" s="21"/>
      <c r="AU1365" s="21"/>
      <c r="AV1365" s="21"/>
      <c r="AW1365" s="21"/>
      <c r="AX1365" s="21"/>
      <c r="AY1365" s="21"/>
      <c r="AZ1365" s="21"/>
      <c r="BA1365" s="21"/>
      <c r="BB1365" s="21"/>
      <c r="BC1365" s="21"/>
      <c r="BD1365" s="21"/>
      <c r="BE1365" s="21"/>
      <c r="BF1365" s="21"/>
      <c r="BG1365" s="21"/>
      <c r="BH1365" s="21"/>
      <c r="BI1365" s="21"/>
    </row>
    <row r="1366" spans="1:61" s="33" customFormat="1" ht="15.95" customHeight="1">
      <c r="A1366" s="198"/>
      <c r="B1366" s="631"/>
      <c r="C1366" s="599" t="s">
        <v>735</v>
      </c>
      <c r="D1366" s="580"/>
      <c r="E1366" s="580"/>
      <c r="F1366" s="580"/>
      <c r="G1366" s="580"/>
      <c r="H1366" s="580"/>
      <c r="I1366" s="580"/>
      <c r="J1366" s="580"/>
      <c r="K1366" s="580"/>
      <c r="L1366" s="580"/>
      <c r="M1366" s="580"/>
      <c r="N1366" s="580"/>
      <c r="O1366" s="580"/>
      <c r="P1366" s="580"/>
      <c r="Q1366" s="580"/>
      <c r="R1366" s="580"/>
      <c r="S1366" s="580"/>
      <c r="T1366" s="580"/>
      <c r="U1366" s="580"/>
      <c r="V1366" s="580"/>
      <c r="W1366" s="580"/>
      <c r="X1366" s="580"/>
      <c r="Y1366" s="580"/>
      <c r="Z1366" s="580"/>
      <c r="AA1366" s="580"/>
      <c r="AB1366" s="580"/>
      <c r="AC1366" s="580"/>
      <c r="AD1366" s="580"/>
      <c r="AE1366" s="580"/>
      <c r="AF1366" s="580"/>
      <c r="AG1366" s="580"/>
      <c r="AH1366" s="580"/>
      <c r="AI1366" s="581"/>
      <c r="AJ1366" s="198"/>
      <c r="AK1366" s="198"/>
      <c r="AM1366" s="21"/>
      <c r="AN1366" s="21"/>
      <c r="AO1366" s="21"/>
      <c r="AP1366" s="21"/>
      <c r="AQ1366" s="21"/>
      <c r="AR1366" s="21"/>
      <c r="AS1366" s="21"/>
      <c r="AT1366" s="21"/>
      <c r="AU1366" s="21"/>
      <c r="AV1366" s="21"/>
      <c r="AW1366" s="21"/>
      <c r="AX1366" s="21"/>
      <c r="AY1366" s="21"/>
      <c r="AZ1366" s="21"/>
      <c r="BA1366" s="21"/>
      <c r="BB1366" s="21"/>
      <c r="BC1366" s="21"/>
      <c r="BD1366" s="21"/>
      <c r="BE1366" s="21"/>
      <c r="BF1366" s="21"/>
      <c r="BG1366" s="21"/>
      <c r="BH1366" s="21"/>
      <c r="BI1366" s="21"/>
    </row>
    <row r="1367" spans="1:61" s="33" customFormat="1" ht="13.5" customHeight="1">
      <c r="A1367" s="198"/>
      <c r="B1367" s="631"/>
      <c r="C1367" s="599"/>
      <c r="D1367" s="580"/>
      <c r="E1367" s="580"/>
      <c r="F1367" s="580"/>
      <c r="G1367" s="580"/>
      <c r="H1367" s="580"/>
      <c r="I1367" s="580"/>
      <c r="J1367" s="580"/>
      <c r="K1367" s="580"/>
      <c r="L1367" s="580"/>
      <c r="M1367" s="580"/>
      <c r="N1367" s="580"/>
      <c r="O1367" s="580"/>
      <c r="P1367" s="580"/>
      <c r="Q1367" s="580"/>
      <c r="R1367" s="580"/>
      <c r="S1367" s="580"/>
      <c r="T1367" s="580"/>
      <c r="U1367" s="580"/>
      <c r="V1367" s="580"/>
      <c r="W1367" s="580"/>
      <c r="X1367" s="580"/>
      <c r="Y1367" s="580"/>
      <c r="Z1367" s="580"/>
      <c r="AA1367" s="580"/>
      <c r="AB1367" s="580"/>
      <c r="AC1367" s="580"/>
      <c r="AD1367" s="580"/>
      <c r="AE1367" s="580"/>
      <c r="AF1367" s="580"/>
      <c r="AG1367" s="580"/>
      <c r="AH1367" s="580"/>
      <c r="AI1367" s="581"/>
      <c r="AJ1367" s="198"/>
      <c r="AK1367" s="198"/>
      <c r="AM1367" s="21"/>
      <c r="AN1367" s="21"/>
      <c r="AO1367" s="21"/>
      <c r="AP1367" s="21"/>
      <c r="AQ1367" s="21"/>
      <c r="AR1367" s="21"/>
      <c r="AS1367" s="21"/>
      <c r="AT1367" s="21"/>
      <c r="AU1367" s="21"/>
      <c r="AV1367" s="21"/>
      <c r="AW1367" s="21"/>
      <c r="AX1367" s="21"/>
      <c r="AY1367" s="21"/>
      <c r="AZ1367" s="21"/>
      <c r="BA1367" s="21"/>
      <c r="BB1367" s="21"/>
      <c r="BC1367" s="21"/>
      <c r="BD1367" s="21"/>
      <c r="BE1367" s="21"/>
      <c r="BF1367" s="21"/>
      <c r="BG1367" s="21"/>
      <c r="BH1367" s="21"/>
      <c r="BI1367" s="21"/>
    </row>
    <row r="1368" spans="1:61" s="33" customFormat="1" ht="11.25" customHeight="1">
      <c r="A1368" s="198"/>
      <c r="B1368" s="631"/>
      <c r="C1368" s="838"/>
      <c r="D1368" s="837"/>
      <c r="E1368" s="837"/>
      <c r="F1368" s="837"/>
      <c r="G1368" s="837"/>
      <c r="H1368" s="837"/>
      <c r="I1368" s="837"/>
      <c r="J1368" s="837"/>
      <c r="K1368" s="837"/>
      <c r="L1368" s="837"/>
      <c r="M1368" s="837"/>
      <c r="N1368" s="837"/>
      <c r="O1368" s="837"/>
      <c r="P1368" s="837"/>
      <c r="Q1368" s="837"/>
      <c r="R1368" s="837"/>
      <c r="S1368" s="837"/>
      <c r="T1368" s="837"/>
      <c r="U1368" s="837"/>
      <c r="V1368" s="837"/>
      <c r="W1368" s="837"/>
      <c r="X1368" s="837"/>
      <c r="Y1368" s="837"/>
      <c r="Z1368" s="837"/>
      <c r="AA1368" s="837"/>
      <c r="AB1368" s="837"/>
      <c r="AC1368" s="837"/>
      <c r="AD1368" s="837"/>
      <c r="AE1368" s="837"/>
      <c r="AF1368" s="837"/>
      <c r="AG1368" s="837"/>
      <c r="AH1368" s="837"/>
      <c r="AI1368" s="839"/>
      <c r="AJ1368" s="198"/>
      <c r="AK1368" s="198"/>
      <c r="AL1368" s="21"/>
      <c r="AM1368" s="21"/>
      <c r="AN1368" s="21"/>
      <c r="AO1368" s="21"/>
      <c r="AP1368" s="21"/>
      <c r="AQ1368" s="21"/>
      <c r="AR1368" s="21"/>
      <c r="AS1368" s="21"/>
      <c r="AT1368" s="21"/>
      <c r="AU1368" s="21"/>
      <c r="AV1368" s="21"/>
      <c r="AW1368" s="21"/>
      <c r="AX1368" s="21"/>
      <c r="AY1368" s="21"/>
      <c r="AZ1368" s="21"/>
      <c r="BA1368" s="21"/>
      <c r="BB1368" s="21"/>
      <c r="BC1368" s="21"/>
      <c r="BD1368" s="21"/>
      <c r="BE1368" s="21"/>
      <c r="BF1368" s="21"/>
      <c r="BG1368" s="21"/>
      <c r="BH1368" s="21"/>
      <c r="BI1368" s="21"/>
    </row>
    <row r="1369" spans="1:61" s="21" customFormat="1" ht="42.75" customHeight="1">
      <c r="A1369" s="172"/>
      <c r="B1369" s="631"/>
      <c r="C1369" s="789" t="s">
        <v>944</v>
      </c>
      <c r="D1369" s="790"/>
      <c r="E1369" s="790"/>
      <c r="F1369" s="790"/>
      <c r="G1369" s="790"/>
      <c r="H1369" s="790"/>
      <c r="I1369" s="790"/>
      <c r="J1369" s="790"/>
      <c r="K1369" s="790"/>
      <c r="L1369" s="790"/>
      <c r="M1369" s="790"/>
      <c r="N1369" s="790"/>
      <c r="O1369" s="790"/>
      <c r="P1369" s="790"/>
      <c r="Q1369" s="790"/>
      <c r="R1369" s="790"/>
      <c r="S1369" s="790"/>
      <c r="T1369" s="790"/>
      <c r="U1369" s="790"/>
      <c r="V1369" s="790"/>
      <c r="W1369" s="790"/>
      <c r="X1369" s="790"/>
      <c r="Y1369" s="790"/>
      <c r="Z1369" s="790"/>
      <c r="AA1369" s="790"/>
      <c r="AB1369" s="790"/>
      <c r="AC1369" s="790"/>
      <c r="AD1369" s="790"/>
      <c r="AE1369" s="790"/>
      <c r="AF1369" s="791"/>
      <c r="AG1369" s="802"/>
      <c r="AH1369" s="802"/>
      <c r="AI1369" s="803"/>
      <c r="AJ1369" s="172"/>
      <c r="AK1369" s="172"/>
    </row>
    <row r="1370" spans="1:61" s="21" customFormat="1" ht="15.95" customHeight="1" thickBot="1">
      <c r="A1370" s="172"/>
      <c r="B1370" s="631"/>
      <c r="C1370" s="392"/>
      <c r="D1370" s="788" t="s">
        <v>443</v>
      </c>
      <c r="E1370" s="788"/>
      <c r="F1370" s="788"/>
      <c r="G1370" s="788"/>
      <c r="H1370" s="788"/>
      <c r="I1370" s="788"/>
      <c r="J1370" s="788"/>
      <c r="K1370" s="788"/>
      <c r="L1370" s="788"/>
      <c r="M1370" s="788"/>
      <c r="N1370" s="788"/>
      <c r="O1370" s="788"/>
      <c r="P1370" s="788"/>
      <c r="Q1370" s="404"/>
      <c r="R1370" s="802" t="s">
        <v>167</v>
      </c>
      <c r="S1370" s="802"/>
      <c r="T1370" s="802"/>
      <c r="U1370" s="802"/>
      <c r="V1370" s="802"/>
      <c r="W1370" s="802"/>
      <c r="X1370" s="802"/>
      <c r="Y1370" s="802"/>
      <c r="Z1370" s="802"/>
      <c r="AA1370" s="802"/>
      <c r="AB1370" s="802"/>
      <c r="AC1370" s="802"/>
      <c r="AD1370" s="802"/>
      <c r="AE1370" s="802"/>
      <c r="AF1370" s="393"/>
      <c r="AG1370" s="624"/>
      <c r="AH1370" s="625"/>
      <c r="AI1370" s="626"/>
      <c r="AJ1370" s="172"/>
      <c r="AK1370" s="172"/>
    </row>
    <row r="1371" spans="1:61" s="21" customFormat="1" ht="9.9499999999999993" customHeight="1" thickBot="1">
      <c r="A1371" s="172"/>
      <c r="B1371" s="631"/>
      <c r="C1371" s="190"/>
      <c r="D1371" s="582" t="s">
        <v>743</v>
      </c>
      <c r="E1371" s="583"/>
      <c r="F1371" s="582" t="s">
        <v>412</v>
      </c>
      <c r="G1371" s="583"/>
      <c r="H1371" s="582" t="s">
        <v>413</v>
      </c>
      <c r="I1371" s="583"/>
      <c r="J1371" s="582" t="s">
        <v>414</v>
      </c>
      <c r="K1371" s="583"/>
      <c r="L1371" s="582" t="s">
        <v>415</v>
      </c>
      <c r="M1371" s="583"/>
      <c r="N1371" s="582" t="s">
        <v>416</v>
      </c>
      <c r="O1371" s="583"/>
      <c r="P1371" s="582" t="s">
        <v>417</v>
      </c>
      <c r="Q1371" s="583"/>
      <c r="R1371" s="582" t="s">
        <v>418</v>
      </c>
      <c r="S1371" s="819"/>
      <c r="T1371" s="582" t="s">
        <v>419</v>
      </c>
      <c r="U1371" s="583"/>
      <c r="V1371" s="582" t="s">
        <v>420</v>
      </c>
      <c r="W1371" s="583"/>
      <c r="X1371" s="582" t="s">
        <v>421</v>
      </c>
      <c r="Y1371" s="583"/>
      <c r="Z1371" s="582" t="s">
        <v>422</v>
      </c>
      <c r="AA1371" s="583"/>
      <c r="AB1371" s="615" t="s">
        <v>168</v>
      </c>
      <c r="AC1371" s="615"/>
      <c r="AD1371" s="615" t="s">
        <v>169</v>
      </c>
      <c r="AE1371" s="615"/>
      <c r="AF1371" s="459"/>
      <c r="AG1371" s="624"/>
      <c r="AH1371" s="625"/>
      <c r="AI1371" s="626"/>
      <c r="AJ1371" s="172"/>
      <c r="AK1371" s="172"/>
      <c r="AM1371" s="30"/>
      <c r="AN1371" s="30"/>
      <c r="AO1371" s="30"/>
      <c r="AP1371" s="30"/>
      <c r="AQ1371" s="30"/>
      <c r="AR1371" s="30"/>
      <c r="AS1371" s="30"/>
      <c r="AT1371" s="30"/>
      <c r="AU1371" s="30"/>
      <c r="AV1371" s="30"/>
      <c r="AW1371" s="30"/>
      <c r="AX1371" s="30"/>
      <c r="AY1371" s="30"/>
      <c r="AZ1371" s="30"/>
      <c r="BA1371" s="30"/>
      <c r="BB1371" s="30"/>
      <c r="BC1371" s="30"/>
      <c r="BD1371" s="30"/>
      <c r="BE1371" s="30"/>
      <c r="BF1371" s="30"/>
      <c r="BG1371" s="30"/>
      <c r="BH1371" s="30"/>
      <c r="BI1371" s="30"/>
    </row>
    <row r="1372" spans="1:61" s="21" customFormat="1" ht="15.95" customHeight="1" thickBot="1">
      <c r="A1372" s="172"/>
      <c r="B1372" s="631"/>
      <c r="C1372" s="190"/>
      <c r="D1372" s="584"/>
      <c r="E1372" s="585"/>
      <c r="F1372" s="584"/>
      <c r="G1372" s="585"/>
      <c r="H1372" s="584"/>
      <c r="I1372" s="585"/>
      <c r="J1372" s="584"/>
      <c r="K1372" s="585"/>
      <c r="L1372" s="584"/>
      <c r="M1372" s="585"/>
      <c r="N1372" s="584"/>
      <c r="O1372" s="585"/>
      <c r="P1372" s="584"/>
      <c r="Q1372" s="585"/>
      <c r="R1372" s="584"/>
      <c r="S1372" s="820"/>
      <c r="T1372" s="584"/>
      <c r="U1372" s="585"/>
      <c r="V1372" s="584"/>
      <c r="W1372" s="585"/>
      <c r="X1372" s="584"/>
      <c r="Y1372" s="585"/>
      <c r="Z1372" s="584"/>
      <c r="AA1372" s="585"/>
      <c r="AB1372" s="615"/>
      <c r="AC1372" s="615"/>
      <c r="AD1372" s="615"/>
      <c r="AE1372" s="615"/>
      <c r="AF1372" s="459"/>
      <c r="AG1372" s="624"/>
      <c r="AH1372" s="625"/>
      <c r="AI1372" s="626"/>
      <c r="AJ1372" s="172"/>
      <c r="AK1372" s="172"/>
      <c r="AM1372" s="30"/>
      <c r="AN1372" s="30"/>
      <c r="AO1372" s="30"/>
      <c r="AP1372" s="30"/>
      <c r="AQ1372" s="30"/>
      <c r="AR1372" s="30"/>
      <c r="AS1372" s="30"/>
      <c r="AT1372" s="30"/>
      <c r="AU1372" s="30"/>
      <c r="AV1372" s="30"/>
      <c r="AW1372" s="30"/>
      <c r="AX1372" s="30"/>
      <c r="AY1372" s="30"/>
      <c r="AZ1372" s="30"/>
      <c r="BA1372" s="30"/>
      <c r="BB1372" s="30"/>
      <c r="BC1372" s="30"/>
      <c r="BD1372" s="30"/>
      <c r="BE1372" s="30"/>
      <c r="BF1372" s="30"/>
      <c r="BG1372" s="30"/>
      <c r="BH1372" s="30"/>
      <c r="BI1372" s="30"/>
    </row>
    <row r="1373" spans="1:61" s="21" customFormat="1" ht="9.9499999999999993" customHeight="1" thickBot="1">
      <c r="A1373" s="172"/>
      <c r="B1373" s="631"/>
      <c r="C1373" s="190"/>
      <c r="D1373" s="586"/>
      <c r="E1373" s="587"/>
      <c r="F1373" s="586"/>
      <c r="G1373" s="587"/>
      <c r="H1373" s="586"/>
      <c r="I1373" s="587"/>
      <c r="J1373" s="586"/>
      <c r="K1373" s="587"/>
      <c r="L1373" s="586"/>
      <c r="M1373" s="587"/>
      <c r="N1373" s="586"/>
      <c r="O1373" s="587"/>
      <c r="P1373" s="586"/>
      <c r="Q1373" s="587"/>
      <c r="R1373" s="821"/>
      <c r="S1373" s="822"/>
      <c r="T1373" s="586"/>
      <c r="U1373" s="587"/>
      <c r="V1373" s="586"/>
      <c r="W1373" s="587"/>
      <c r="X1373" s="586"/>
      <c r="Y1373" s="587"/>
      <c r="Z1373" s="586"/>
      <c r="AA1373" s="587"/>
      <c r="AB1373" s="615"/>
      <c r="AC1373" s="615"/>
      <c r="AD1373" s="615"/>
      <c r="AE1373" s="615"/>
      <c r="AF1373" s="459"/>
      <c r="AG1373" s="624"/>
      <c r="AH1373" s="625"/>
      <c r="AI1373" s="626"/>
      <c r="AJ1373" s="172"/>
      <c r="AK1373" s="172"/>
      <c r="AM1373" s="30"/>
      <c r="AN1373" s="30"/>
      <c r="AO1373" s="30"/>
      <c r="AP1373" s="30"/>
      <c r="AQ1373" s="30"/>
      <c r="AR1373" s="30"/>
      <c r="AS1373" s="30"/>
      <c r="AT1373" s="30"/>
      <c r="AU1373" s="30"/>
      <c r="AV1373" s="30"/>
      <c r="AW1373" s="30"/>
      <c r="AX1373" s="30"/>
      <c r="AY1373" s="30"/>
      <c r="AZ1373" s="30"/>
      <c r="BA1373" s="30"/>
      <c r="BB1373" s="30"/>
      <c r="BC1373" s="30"/>
      <c r="BD1373" s="30"/>
      <c r="BE1373" s="30"/>
      <c r="BF1373" s="30"/>
      <c r="BG1373" s="30"/>
      <c r="BH1373" s="30"/>
      <c r="BI1373" s="30"/>
    </row>
    <row r="1374" spans="1:61" s="21" customFormat="1" ht="6" customHeight="1" thickBot="1">
      <c r="A1374" s="172"/>
      <c r="B1374" s="631"/>
      <c r="C1374" s="190"/>
      <c r="D1374" s="582" t="s">
        <v>739</v>
      </c>
      <c r="E1374" s="583"/>
      <c r="F1374" s="582"/>
      <c r="G1374" s="583"/>
      <c r="H1374" s="582"/>
      <c r="I1374" s="583"/>
      <c r="J1374" s="582"/>
      <c r="K1374" s="583"/>
      <c r="L1374" s="582"/>
      <c r="M1374" s="583"/>
      <c r="N1374" s="582"/>
      <c r="O1374" s="583"/>
      <c r="P1374" s="582"/>
      <c r="Q1374" s="583"/>
      <c r="R1374" s="582"/>
      <c r="S1374" s="583"/>
      <c r="T1374" s="582"/>
      <c r="U1374" s="583"/>
      <c r="V1374" s="582"/>
      <c r="W1374" s="583"/>
      <c r="X1374" s="582"/>
      <c r="Y1374" s="583"/>
      <c r="Z1374" s="613"/>
      <c r="AA1374" s="614"/>
      <c r="AB1374" s="615"/>
      <c r="AC1374" s="615"/>
      <c r="AD1374" s="773" t="s">
        <v>170</v>
      </c>
      <c r="AE1374" s="774"/>
      <c r="AF1374" s="459"/>
      <c r="AG1374" s="624"/>
      <c r="AH1374" s="625"/>
      <c r="AI1374" s="626"/>
      <c r="AJ1374" s="172"/>
      <c r="AK1374" s="172"/>
      <c r="AM1374" s="30"/>
      <c r="AN1374" s="30"/>
      <c r="AO1374" s="30"/>
      <c r="AP1374" s="30"/>
      <c r="AQ1374" s="30"/>
      <c r="AR1374" s="30"/>
      <c r="AS1374" s="30"/>
      <c r="AT1374" s="30"/>
      <c r="AU1374" s="30"/>
      <c r="AV1374" s="30"/>
      <c r="AW1374" s="30"/>
      <c r="AX1374" s="30"/>
      <c r="AY1374" s="30"/>
      <c r="AZ1374" s="30"/>
      <c r="BA1374" s="30"/>
      <c r="BB1374" s="30"/>
      <c r="BC1374" s="30"/>
      <c r="BD1374" s="30"/>
      <c r="BE1374" s="30"/>
      <c r="BF1374" s="30"/>
      <c r="BG1374" s="30"/>
      <c r="BH1374" s="30"/>
      <c r="BI1374" s="30"/>
    </row>
    <row r="1375" spans="1:61" s="21" customFormat="1" ht="15.95" customHeight="1" thickBot="1">
      <c r="A1375" s="172"/>
      <c r="B1375" s="631"/>
      <c r="C1375" s="190"/>
      <c r="D1375" s="584"/>
      <c r="E1375" s="585"/>
      <c r="F1375" s="584"/>
      <c r="G1375" s="585"/>
      <c r="H1375" s="584"/>
      <c r="I1375" s="585"/>
      <c r="J1375" s="584"/>
      <c r="K1375" s="585"/>
      <c r="L1375" s="584"/>
      <c r="M1375" s="585"/>
      <c r="N1375" s="584"/>
      <c r="O1375" s="585"/>
      <c r="P1375" s="584"/>
      <c r="Q1375" s="585"/>
      <c r="R1375" s="584"/>
      <c r="S1375" s="585"/>
      <c r="T1375" s="584"/>
      <c r="U1375" s="585"/>
      <c r="V1375" s="584"/>
      <c r="W1375" s="585"/>
      <c r="X1375" s="584"/>
      <c r="Y1375" s="585"/>
      <c r="Z1375" s="613"/>
      <c r="AA1375" s="614"/>
      <c r="AB1375" s="615"/>
      <c r="AC1375" s="615"/>
      <c r="AD1375" s="775"/>
      <c r="AE1375" s="776"/>
      <c r="AF1375" s="459"/>
      <c r="AG1375" s="624"/>
      <c r="AH1375" s="625"/>
      <c r="AI1375" s="626"/>
      <c r="AJ1375" s="172"/>
      <c r="AK1375" s="172"/>
      <c r="AM1375" s="33"/>
      <c r="AN1375" s="33"/>
      <c r="AO1375" s="33"/>
      <c r="AP1375" s="33"/>
      <c r="AQ1375" s="33"/>
      <c r="AR1375" s="33"/>
      <c r="AS1375" s="33"/>
      <c r="AT1375" s="33"/>
      <c r="AU1375" s="33"/>
      <c r="AV1375" s="33"/>
      <c r="AW1375" s="33"/>
      <c r="AX1375" s="33"/>
      <c r="AY1375" s="33"/>
      <c r="AZ1375" s="33"/>
      <c r="BA1375" s="33"/>
      <c r="BB1375" s="33"/>
      <c r="BC1375" s="33"/>
      <c r="BD1375" s="33"/>
      <c r="BE1375" s="33"/>
      <c r="BF1375" s="33"/>
      <c r="BG1375" s="33"/>
      <c r="BH1375" s="33"/>
      <c r="BI1375" s="33"/>
    </row>
    <row r="1376" spans="1:61" s="21" customFormat="1" ht="15.75" customHeight="1" thickBot="1">
      <c r="A1376" s="172"/>
      <c r="B1376" s="631"/>
      <c r="C1376" s="190"/>
      <c r="D1376" s="584"/>
      <c r="E1376" s="585"/>
      <c r="F1376" s="584"/>
      <c r="G1376" s="585"/>
      <c r="H1376" s="584"/>
      <c r="I1376" s="585"/>
      <c r="J1376" s="584"/>
      <c r="K1376" s="585"/>
      <c r="L1376" s="584"/>
      <c r="M1376" s="585"/>
      <c r="N1376" s="584"/>
      <c r="O1376" s="585"/>
      <c r="P1376" s="584"/>
      <c r="Q1376" s="585"/>
      <c r="R1376" s="584"/>
      <c r="S1376" s="585"/>
      <c r="T1376" s="584"/>
      <c r="U1376" s="585"/>
      <c r="V1376" s="584"/>
      <c r="W1376" s="585"/>
      <c r="X1376" s="584"/>
      <c r="Y1376" s="585"/>
      <c r="Z1376" s="613"/>
      <c r="AA1376" s="614"/>
      <c r="AB1376" s="615"/>
      <c r="AC1376" s="615"/>
      <c r="AD1376" s="775"/>
      <c r="AE1376" s="776"/>
      <c r="AF1376" s="459"/>
      <c r="AG1376" s="624"/>
      <c r="AH1376" s="625"/>
      <c r="AI1376" s="626"/>
      <c r="AJ1376" s="172"/>
      <c r="AK1376" s="172"/>
      <c r="AM1376" s="33"/>
      <c r="AN1376" s="33"/>
      <c r="AO1376" s="33"/>
      <c r="AP1376" s="33"/>
      <c r="AQ1376" s="33"/>
      <c r="AR1376" s="33"/>
      <c r="AS1376" s="33"/>
      <c r="AT1376" s="33"/>
      <c r="AU1376" s="33"/>
      <c r="AV1376" s="33"/>
      <c r="AW1376" s="33"/>
      <c r="AX1376" s="33"/>
      <c r="AY1376" s="33"/>
      <c r="AZ1376" s="33"/>
      <c r="BA1376" s="33"/>
      <c r="BB1376" s="33"/>
      <c r="BC1376" s="33"/>
      <c r="BD1376" s="33"/>
      <c r="BE1376" s="33"/>
      <c r="BF1376" s="33"/>
      <c r="BG1376" s="33"/>
      <c r="BH1376" s="33"/>
      <c r="BI1376" s="33"/>
    </row>
    <row r="1377" spans="1:61" s="21" customFormat="1" ht="4.5" customHeight="1" thickBot="1">
      <c r="A1377" s="172"/>
      <c r="B1377" s="631"/>
      <c r="C1377" s="190"/>
      <c r="D1377" s="584"/>
      <c r="E1377" s="585"/>
      <c r="F1377" s="584"/>
      <c r="G1377" s="585"/>
      <c r="H1377" s="584"/>
      <c r="I1377" s="585"/>
      <c r="J1377" s="584"/>
      <c r="K1377" s="585"/>
      <c r="L1377" s="584"/>
      <c r="M1377" s="585"/>
      <c r="N1377" s="584"/>
      <c r="O1377" s="585"/>
      <c r="P1377" s="584"/>
      <c r="Q1377" s="585"/>
      <c r="R1377" s="584"/>
      <c r="S1377" s="585"/>
      <c r="T1377" s="584"/>
      <c r="U1377" s="585"/>
      <c r="V1377" s="584"/>
      <c r="W1377" s="585"/>
      <c r="X1377" s="584"/>
      <c r="Y1377" s="585"/>
      <c r="Z1377" s="613"/>
      <c r="AA1377" s="614"/>
      <c r="AB1377" s="615"/>
      <c r="AC1377" s="615"/>
      <c r="AD1377" s="775"/>
      <c r="AE1377" s="776"/>
      <c r="AF1377" s="459"/>
      <c r="AG1377" s="624"/>
      <c r="AH1377" s="625"/>
      <c r="AI1377" s="626"/>
      <c r="AJ1377" s="172"/>
      <c r="AK1377" s="172"/>
      <c r="AM1377" s="33"/>
      <c r="AN1377" s="33"/>
      <c r="AO1377" s="33"/>
      <c r="AP1377" s="33"/>
      <c r="AQ1377" s="33"/>
      <c r="AR1377" s="33"/>
      <c r="AS1377" s="33"/>
      <c r="AT1377" s="33"/>
      <c r="AU1377" s="33"/>
      <c r="AV1377" s="33"/>
      <c r="AW1377" s="33"/>
      <c r="AX1377" s="33"/>
      <c r="AY1377" s="33"/>
      <c r="AZ1377" s="33"/>
      <c r="BA1377" s="33"/>
      <c r="BB1377" s="33"/>
      <c r="BC1377" s="33"/>
      <c r="BD1377" s="33"/>
      <c r="BE1377" s="33"/>
      <c r="BF1377" s="33"/>
      <c r="BG1377" s="33"/>
      <c r="BH1377" s="33"/>
      <c r="BI1377" s="33"/>
    </row>
    <row r="1378" spans="1:61" s="21" customFormat="1" ht="6" customHeight="1" thickBot="1">
      <c r="A1378" s="172"/>
      <c r="B1378" s="631"/>
      <c r="C1378" s="190"/>
      <c r="D1378" s="586"/>
      <c r="E1378" s="587"/>
      <c r="F1378" s="586"/>
      <c r="G1378" s="587"/>
      <c r="H1378" s="586"/>
      <c r="I1378" s="587"/>
      <c r="J1378" s="586"/>
      <c r="K1378" s="587"/>
      <c r="L1378" s="586"/>
      <c r="M1378" s="587"/>
      <c r="N1378" s="586"/>
      <c r="O1378" s="587"/>
      <c r="P1378" s="586"/>
      <c r="Q1378" s="587"/>
      <c r="R1378" s="586"/>
      <c r="S1378" s="587"/>
      <c r="T1378" s="586"/>
      <c r="U1378" s="587"/>
      <c r="V1378" s="586"/>
      <c r="W1378" s="587"/>
      <c r="X1378" s="586"/>
      <c r="Y1378" s="587"/>
      <c r="Z1378" s="613"/>
      <c r="AA1378" s="614"/>
      <c r="AB1378" s="615"/>
      <c r="AC1378" s="615"/>
      <c r="AD1378" s="777"/>
      <c r="AE1378" s="778"/>
      <c r="AF1378" s="459"/>
      <c r="AG1378" s="624"/>
      <c r="AH1378" s="625"/>
      <c r="AI1378" s="626"/>
      <c r="AJ1378" s="172"/>
      <c r="AK1378" s="172"/>
      <c r="AM1378" s="33"/>
      <c r="AN1378" s="33"/>
      <c r="AO1378" s="33"/>
      <c r="AP1378" s="33"/>
      <c r="AQ1378" s="33"/>
      <c r="AR1378" s="33"/>
      <c r="AS1378" s="33"/>
      <c r="AT1378" s="33"/>
      <c r="AU1378" s="33"/>
      <c r="AV1378" s="33"/>
      <c r="AW1378" s="33"/>
      <c r="AX1378" s="33"/>
      <c r="AY1378" s="33"/>
      <c r="AZ1378" s="33"/>
      <c r="BA1378" s="33"/>
      <c r="BB1378" s="33"/>
      <c r="BC1378" s="33"/>
      <c r="BD1378" s="33"/>
      <c r="BE1378" s="33"/>
      <c r="BF1378" s="33"/>
      <c r="BG1378" s="33"/>
      <c r="BH1378" s="33"/>
      <c r="BI1378" s="33"/>
    </row>
    <row r="1379" spans="1:61" s="21" customFormat="1" ht="9.9499999999999993" customHeight="1" thickBot="1">
      <c r="A1379" s="172"/>
      <c r="B1379" s="631"/>
      <c r="C1379" s="190"/>
      <c r="D1379" s="582" t="s">
        <v>171</v>
      </c>
      <c r="E1379" s="583"/>
      <c r="F1379" s="792"/>
      <c r="G1379" s="793"/>
      <c r="H1379" s="582"/>
      <c r="I1379" s="583"/>
      <c r="J1379" s="582"/>
      <c r="K1379" s="583"/>
      <c r="L1379" s="582"/>
      <c r="M1379" s="583"/>
      <c r="N1379" s="582"/>
      <c r="O1379" s="583"/>
      <c r="P1379" s="582"/>
      <c r="Q1379" s="583"/>
      <c r="R1379" s="582"/>
      <c r="S1379" s="583"/>
      <c r="T1379" s="582"/>
      <c r="U1379" s="583"/>
      <c r="V1379" s="582"/>
      <c r="W1379" s="583"/>
      <c r="X1379" s="582"/>
      <c r="Y1379" s="583"/>
      <c r="Z1379" s="613"/>
      <c r="AA1379" s="614"/>
      <c r="AB1379" s="615"/>
      <c r="AC1379" s="615"/>
      <c r="AD1379" s="782" t="s">
        <v>172</v>
      </c>
      <c r="AE1379" s="783"/>
      <c r="AF1379" s="459"/>
      <c r="AG1379" s="624"/>
      <c r="AH1379" s="625"/>
      <c r="AI1379" s="626"/>
      <c r="AJ1379" s="172"/>
      <c r="AK1379" s="172"/>
    </row>
    <row r="1380" spans="1:61" s="21" customFormat="1" ht="15.95" customHeight="1" thickBot="1">
      <c r="A1380" s="172"/>
      <c r="B1380" s="631"/>
      <c r="C1380" s="190"/>
      <c r="D1380" s="584"/>
      <c r="E1380" s="585"/>
      <c r="F1380" s="794"/>
      <c r="G1380" s="795"/>
      <c r="H1380" s="584"/>
      <c r="I1380" s="585"/>
      <c r="J1380" s="584"/>
      <c r="K1380" s="585"/>
      <c r="L1380" s="584"/>
      <c r="M1380" s="585"/>
      <c r="N1380" s="584"/>
      <c r="O1380" s="585"/>
      <c r="P1380" s="584"/>
      <c r="Q1380" s="585"/>
      <c r="R1380" s="584"/>
      <c r="S1380" s="585"/>
      <c r="T1380" s="584"/>
      <c r="U1380" s="585"/>
      <c r="V1380" s="584"/>
      <c r="W1380" s="585"/>
      <c r="X1380" s="584"/>
      <c r="Y1380" s="585"/>
      <c r="Z1380" s="613"/>
      <c r="AA1380" s="614"/>
      <c r="AB1380" s="615"/>
      <c r="AC1380" s="615"/>
      <c r="AD1380" s="784"/>
      <c r="AE1380" s="785"/>
      <c r="AF1380" s="459"/>
      <c r="AG1380" s="624"/>
      <c r="AH1380" s="625"/>
      <c r="AI1380" s="626"/>
      <c r="AJ1380" s="172"/>
      <c r="AK1380" s="172"/>
      <c r="AM1380" s="422"/>
      <c r="AN1380" s="422"/>
      <c r="AO1380" s="422"/>
      <c r="AP1380" s="422"/>
      <c r="AQ1380" s="422"/>
      <c r="AR1380" s="422"/>
      <c r="AS1380" s="422"/>
      <c r="AT1380" s="422"/>
      <c r="AU1380" s="422"/>
      <c r="AV1380" s="422"/>
      <c r="AW1380" s="422"/>
      <c r="AX1380" s="422"/>
      <c r="AY1380" s="422"/>
      <c r="AZ1380" s="422"/>
      <c r="BA1380" s="422"/>
      <c r="BB1380" s="422"/>
      <c r="BC1380" s="422"/>
      <c r="BD1380" s="422"/>
      <c r="BE1380" s="422"/>
      <c r="BF1380" s="422"/>
      <c r="BG1380" s="422"/>
      <c r="BH1380" s="422"/>
      <c r="BI1380" s="422"/>
    </row>
    <row r="1381" spans="1:61" s="21" customFormat="1" ht="15.75" customHeight="1" thickBot="1">
      <c r="A1381" s="172"/>
      <c r="B1381" s="631"/>
      <c r="C1381" s="190"/>
      <c r="D1381" s="584"/>
      <c r="E1381" s="585"/>
      <c r="F1381" s="794"/>
      <c r="G1381" s="795"/>
      <c r="H1381" s="584"/>
      <c r="I1381" s="585"/>
      <c r="J1381" s="584"/>
      <c r="K1381" s="585"/>
      <c r="L1381" s="584"/>
      <c r="M1381" s="585"/>
      <c r="N1381" s="584"/>
      <c r="O1381" s="585"/>
      <c r="P1381" s="584"/>
      <c r="Q1381" s="585"/>
      <c r="R1381" s="584"/>
      <c r="S1381" s="585"/>
      <c r="T1381" s="584"/>
      <c r="U1381" s="585"/>
      <c r="V1381" s="584"/>
      <c r="W1381" s="585"/>
      <c r="X1381" s="584"/>
      <c r="Y1381" s="585"/>
      <c r="Z1381" s="613"/>
      <c r="AA1381" s="614"/>
      <c r="AB1381" s="615"/>
      <c r="AC1381" s="615"/>
      <c r="AD1381" s="784"/>
      <c r="AE1381" s="785"/>
      <c r="AF1381" s="459"/>
      <c r="AG1381" s="624"/>
      <c r="AH1381" s="625"/>
      <c r="AI1381" s="626"/>
      <c r="AJ1381" s="172"/>
      <c r="AK1381" s="172"/>
      <c r="AM1381" s="200"/>
      <c r="AN1381" s="200"/>
      <c r="AO1381" s="200"/>
      <c r="AP1381" s="200"/>
      <c r="AQ1381" s="200"/>
      <c r="AR1381" s="200"/>
      <c r="AS1381" s="200"/>
      <c r="AT1381" s="200"/>
      <c r="AU1381" s="200"/>
      <c r="AV1381" s="200"/>
      <c r="AW1381" s="200"/>
      <c r="AX1381" s="200"/>
      <c r="AY1381" s="200"/>
      <c r="AZ1381" s="200"/>
      <c r="BA1381" s="200"/>
      <c r="BB1381" s="200"/>
      <c r="BC1381" s="200"/>
      <c r="BD1381" s="200"/>
      <c r="BE1381" s="200"/>
      <c r="BF1381" s="200"/>
      <c r="BG1381" s="200"/>
      <c r="BH1381" s="200"/>
      <c r="BI1381" s="200"/>
    </row>
    <row r="1382" spans="1:61" s="21" customFormat="1" ht="15.95" customHeight="1" thickBot="1">
      <c r="A1382" s="172"/>
      <c r="B1382" s="631"/>
      <c r="C1382" s="190"/>
      <c r="D1382" s="584"/>
      <c r="E1382" s="585"/>
      <c r="F1382" s="794"/>
      <c r="G1382" s="795"/>
      <c r="H1382" s="584"/>
      <c r="I1382" s="585"/>
      <c r="J1382" s="584"/>
      <c r="K1382" s="585"/>
      <c r="L1382" s="584"/>
      <c r="M1382" s="585"/>
      <c r="N1382" s="584"/>
      <c r="O1382" s="585"/>
      <c r="P1382" s="584"/>
      <c r="Q1382" s="585"/>
      <c r="R1382" s="584"/>
      <c r="S1382" s="585"/>
      <c r="T1382" s="584"/>
      <c r="U1382" s="585"/>
      <c r="V1382" s="584"/>
      <c r="W1382" s="585"/>
      <c r="X1382" s="584"/>
      <c r="Y1382" s="585"/>
      <c r="Z1382" s="613"/>
      <c r="AA1382" s="614"/>
      <c r="AB1382" s="615"/>
      <c r="AC1382" s="615"/>
      <c r="AD1382" s="784"/>
      <c r="AE1382" s="785"/>
      <c r="AF1382" s="459"/>
      <c r="AG1382" s="624"/>
      <c r="AH1382" s="625"/>
      <c r="AI1382" s="626"/>
      <c r="AJ1382" s="172"/>
      <c r="AK1382" s="172"/>
      <c r="AM1382" s="200"/>
      <c r="AN1382" s="200"/>
      <c r="AO1382" s="200"/>
      <c r="AP1382" s="200"/>
      <c r="AQ1382" s="200"/>
      <c r="AR1382" s="200"/>
      <c r="AS1382" s="200"/>
      <c r="AT1382" s="200"/>
      <c r="AU1382" s="200"/>
      <c r="AV1382" s="200"/>
      <c r="AW1382" s="200"/>
      <c r="AX1382" s="200"/>
      <c r="AY1382" s="200"/>
      <c r="AZ1382" s="200"/>
      <c r="BA1382" s="200"/>
      <c r="BB1382" s="200"/>
      <c r="BC1382" s="200"/>
      <c r="BD1382" s="200"/>
      <c r="BE1382" s="200"/>
      <c r="BF1382" s="200"/>
      <c r="BG1382" s="200"/>
      <c r="BH1382" s="200"/>
      <c r="BI1382" s="200"/>
    </row>
    <row r="1383" spans="1:61" s="21" customFormat="1" ht="6" customHeight="1" thickBot="1">
      <c r="A1383" s="172"/>
      <c r="B1383" s="631"/>
      <c r="C1383" s="190"/>
      <c r="D1383" s="586"/>
      <c r="E1383" s="587"/>
      <c r="F1383" s="796"/>
      <c r="G1383" s="797"/>
      <c r="H1383" s="586"/>
      <c r="I1383" s="587"/>
      <c r="J1383" s="586"/>
      <c r="K1383" s="587"/>
      <c r="L1383" s="586"/>
      <c r="M1383" s="587"/>
      <c r="N1383" s="586"/>
      <c r="O1383" s="587"/>
      <c r="P1383" s="586"/>
      <c r="Q1383" s="587"/>
      <c r="R1383" s="586"/>
      <c r="S1383" s="587"/>
      <c r="T1383" s="586"/>
      <c r="U1383" s="587"/>
      <c r="V1383" s="586"/>
      <c r="W1383" s="587"/>
      <c r="X1383" s="586"/>
      <c r="Y1383" s="587"/>
      <c r="Z1383" s="613"/>
      <c r="AA1383" s="614"/>
      <c r="AB1383" s="615"/>
      <c r="AC1383" s="615"/>
      <c r="AD1383" s="786"/>
      <c r="AE1383" s="787"/>
      <c r="AF1383" s="459"/>
      <c r="AG1383" s="624"/>
      <c r="AH1383" s="625"/>
      <c r="AI1383" s="626"/>
      <c r="AJ1383" s="172"/>
      <c r="AK1383" s="172"/>
      <c r="AM1383" s="200"/>
      <c r="AN1383" s="200"/>
      <c r="AO1383" s="200"/>
      <c r="AP1383" s="200"/>
      <c r="AQ1383" s="200"/>
      <c r="AR1383" s="200"/>
      <c r="AS1383" s="200"/>
      <c r="AT1383" s="200"/>
      <c r="AU1383" s="200"/>
      <c r="AV1383" s="200"/>
      <c r="AW1383" s="200"/>
      <c r="AX1383" s="200"/>
      <c r="AY1383" s="200"/>
      <c r="AZ1383" s="200"/>
      <c r="BA1383" s="200"/>
      <c r="BB1383" s="200"/>
      <c r="BC1383" s="200"/>
      <c r="BD1383" s="200"/>
      <c r="BE1383" s="200"/>
      <c r="BF1383" s="200"/>
      <c r="BG1383" s="200"/>
      <c r="BH1383" s="200"/>
      <c r="BI1383" s="200"/>
    </row>
    <row r="1384" spans="1:61" s="21" customFormat="1" ht="15.95" customHeight="1">
      <c r="A1384" s="172"/>
      <c r="B1384" s="631"/>
      <c r="C1384" s="190"/>
      <c r="D1384" s="630" t="s">
        <v>173</v>
      </c>
      <c r="E1384" s="630"/>
      <c r="F1384" s="630"/>
      <c r="G1384" s="630"/>
      <c r="H1384" s="630"/>
      <c r="I1384" s="630"/>
      <c r="J1384" s="630"/>
      <c r="K1384" s="79"/>
      <c r="L1384" s="148"/>
      <c r="M1384" s="148"/>
      <c r="N1384" s="148"/>
      <c r="O1384" s="148"/>
      <c r="P1384" s="148"/>
      <c r="Q1384" s="148"/>
      <c r="R1384" s="148"/>
      <c r="S1384" s="148"/>
      <c r="T1384" s="148"/>
      <c r="U1384" s="148"/>
      <c r="V1384" s="148"/>
      <c r="W1384" s="148"/>
      <c r="X1384" s="148"/>
      <c r="Y1384" s="148"/>
      <c r="Z1384" s="148"/>
      <c r="AA1384" s="148"/>
      <c r="AB1384" s="148"/>
      <c r="AC1384" s="148"/>
      <c r="AD1384" s="148"/>
      <c r="AE1384" s="148"/>
      <c r="AF1384" s="459"/>
      <c r="AG1384" s="624"/>
      <c r="AH1384" s="625"/>
      <c r="AI1384" s="626"/>
      <c r="AJ1384" s="172"/>
      <c r="AK1384" s="172"/>
      <c r="AM1384" s="200"/>
      <c r="AN1384" s="200"/>
      <c r="AO1384" s="200"/>
      <c r="AP1384" s="200"/>
      <c r="AQ1384" s="200"/>
      <c r="AR1384" s="200"/>
      <c r="AS1384" s="200"/>
      <c r="AT1384" s="200"/>
      <c r="AU1384" s="200"/>
      <c r="AV1384" s="200"/>
      <c r="AW1384" s="200"/>
      <c r="AX1384" s="200"/>
      <c r="AY1384" s="200"/>
      <c r="AZ1384" s="200"/>
      <c r="BA1384" s="200"/>
      <c r="BB1384" s="200"/>
      <c r="BC1384" s="200"/>
      <c r="BD1384" s="200"/>
      <c r="BE1384" s="200"/>
      <c r="BF1384" s="200"/>
      <c r="BG1384" s="200"/>
      <c r="BH1384" s="200"/>
      <c r="BI1384" s="200"/>
    </row>
    <row r="1385" spans="1:61" s="21" customFormat="1" ht="17.100000000000001" customHeight="1">
      <c r="A1385" s="172"/>
      <c r="B1385" s="631"/>
      <c r="C1385" s="460"/>
      <c r="D1385" s="600" t="s">
        <v>1539</v>
      </c>
      <c r="E1385" s="600"/>
      <c r="F1385" s="600"/>
      <c r="G1385" s="600"/>
      <c r="H1385" s="600"/>
      <c r="I1385" s="600"/>
      <c r="J1385" s="600"/>
      <c r="K1385" s="600"/>
      <c r="L1385" s="600"/>
      <c r="M1385" s="600"/>
      <c r="N1385" s="600"/>
      <c r="O1385" s="600"/>
      <c r="P1385" s="600"/>
      <c r="Q1385" s="600"/>
      <c r="R1385" s="600"/>
      <c r="S1385" s="600"/>
      <c r="T1385" s="600"/>
      <c r="U1385" s="600"/>
      <c r="V1385" s="600"/>
      <c r="W1385" s="600"/>
      <c r="X1385" s="600"/>
      <c r="Y1385" s="461"/>
      <c r="Z1385" s="199"/>
      <c r="AA1385" s="199"/>
      <c r="AB1385" s="199"/>
      <c r="AC1385" s="199"/>
      <c r="AD1385" s="199"/>
      <c r="AE1385" s="199"/>
      <c r="AF1385" s="462"/>
      <c r="AG1385" s="780"/>
      <c r="AH1385" s="780"/>
      <c r="AI1385" s="781"/>
      <c r="AJ1385" s="172"/>
      <c r="AK1385" s="172"/>
      <c r="AM1385" s="200"/>
      <c r="AN1385" s="200"/>
      <c r="AO1385" s="200"/>
      <c r="AP1385" s="200"/>
      <c r="AQ1385" s="200"/>
      <c r="AR1385" s="200"/>
      <c r="AS1385" s="200"/>
      <c r="AT1385" s="200"/>
      <c r="AU1385" s="200"/>
      <c r="AV1385" s="200"/>
      <c r="AW1385" s="200"/>
      <c r="AX1385" s="200"/>
      <c r="AY1385" s="200"/>
      <c r="AZ1385" s="200"/>
      <c r="BA1385" s="200"/>
      <c r="BB1385" s="200"/>
      <c r="BC1385" s="200"/>
      <c r="BD1385" s="200"/>
      <c r="BE1385" s="200"/>
      <c r="BF1385" s="200"/>
      <c r="BG1385" s="200"/>
      <c r="BH1385" s="200"/>
      <c r="BI1385" s="200"/>
    </row>
    <row r="1386" spans="1:61" s="21" customFormat="1" ht="37.5" customHeight="1">
      <c r="A1386" s="172"/>
      <c r="B1386" s="631"/>
      <c r="C1386" s="789" t="s">
        <v>945</v>
      </c>
      <c r="D1386" s="790"/>
      <c r="E1386" s="790"/>
      <c r="F1386" s="790"/>
      <c r="G1386" s="790"/>
      <c r="H1386" s="790"/>
      <c r="I1386" s="790"/>
      <c r="J1386" s="790"/>
      <c r="K1386" s="790"/>
      <c r="L1386" s="790"/>
      <c r="M1386" s="790"/>
      <c r="N1386" s="790"/>
      <c r="O1386" s="790"/>
      <c r="P1386" s="790"/>
      <c r="Q1386" s="790"/>
      <c r="R1386" s="790"/>
      <c r="S1386" s="790"/>
      <c r="T1386" s="790"/>
      <c r="U1386" s="790"/>
      <c r="V1386" s="790"/>
      <c r="W1386" s="790"/>
      <c r="X1386" s="790"/>
      <c r="Y1386" s="790"/>
      <c r="Z1386" s="790"/>
      <c r="AA1386" s="790"/>
      <c r="AB1386" s="790"/>
      <c r="AC1386" s="790"/>
      <c r="AD1386" s="790"/>
      <c r="AE1386" s="790"/>
      <c r="AF1386" s="791"/>
      <c r="AG1386" s="802"/>
      <c r="AH1386" s="802"/>
      <c r="AI1386" s="803"/>
      <c r="AJ1386" s="172"/>
      <c r="AK1386" s="172"/>
      <c r="AM1386" s="200"/>
      <c r="AN1386" s="200"/>
      <c r="AO1386" s="200"/>
      <c r="AP1386" s="200"/>
      <c r="AQ1386" s="200"/>
      <c r="AR1386" s="200"/>
      <c r="AS1386" s="200"/>
      <c r="AT1386" s="200"/>
      <c r="AU1386" s="200"/>
      <c r="AV1386" s="200"/>
      <c r="AW1386" s="200"/>
      <c r="AX1386" s="200"/>
      <c r="AY1386" s="200"/>
      <c r="AZ1386" s="200"/>
      <c r="BA1386" s="200"/>
      <c r="BB1386" s="200"/>
      <c r="BC1386" s="200"/>
      <c r="BD1386" s="200"/>
      <c r="BE1386" s="200"/>
      <c r="BF1386" s="200"/>
      <c r="BG1386" s="200"/>
      <c r="BH1386" s="200"/>
      <c r="BI1386" s="200"/>
    </row>
    <row r="1387" spans="1:61" s="33" customFormat="1" ht="18.75" customHeight="1">
      <c r="A1387" s="97"/>
      <c r="B1387" s="631"/>
      <c r="C1387" s="601" t="s">
        <v>1614</v>
      </c>
      <c r="D1387" s="602"/>
      <c r="E1387" s="602"/>
      <c r="F1387" s="602"/>
      <c r="G1387" s="602"/>
      <c r="H1387" s="602"/>
      <c r="I1387" s="602"/>
      <c r="J1387" s="602"/>
      <c r="K1387" s="602"/>
      <c r="L1387" s="602"/>
      <c r="M1387" s="602"/>
      <c r="N1387" s="602"/>
      <c r="O1387" s="602"/>
      <c r="P1387" s="602"/>
      <c r="Q1387" s="602"/>
      <c r="R1387" s="602"/>
      <c r="S1387" s="602"/>
      <c r="T1387" s="602"/>
      <c r="U1387" s="602"/>
      <c r="V1387" s="602"/>
      <c r="W1387" s="602"/>
      <c r="X1387" s="602"/>
      <c r="Y1387" s="602"/>
      <c r="Z1387" s="602"/>
      <c r="AA1387" s="602"/>
      <c r="AB1387" s="602"/>
      <c r="AC1387" s="602"/>
      <c r="AD1387" s="602"/>
      <c r="AE1387" s="602"/>
      <c r="AF1387" s="603"/>
      <c r="AG1387" s="810"/>
      <c r="AH1387" s="810"/>
      <c r="AI1387" s="811"/>
      <c r="AJ1387" s="198"/>
      <c r="AK1387" s="198"/>
      <c r="AL1387" s="21"/>
      <c r="AM1387" s="200"/>
      <c r="AN1387" s="200"/>
      <c r="AO1387" s="200"/>
      <c r="AP1387" s="200"/>
      <c r="AQ1387" s="200"/>
      <c r="AR1387" s="200"/>
      <c r="AS1387" s="200"/>
      <c r="AT1387" s="200"/>
      <c r="AU1387" s="200"/>
      <c r="AV1387" s="200"/>
      <c r="AW1387" s="200"/>
      <c r="AX1387" s="200"/>
      <c r="AY1387" s="200"/>
      <c r="AZ1387" s="200"/>
      <c r="BA1387" s="200"/>
      <c r="BB1387" s="200"/>
      <c r="BC1387" s="200"/>
      <c r="BD1387" s="200"/>
      <c r="BE1387" s="200"/>
      <c r="BF1387" s="200"/>
      <c r="BG1387" s="200"/>
      <c r="BH1387" s="200"/>
      <c r="BI1387" s="200"/>
    </row>
    <row r="1388" spans="1:61" s="33" customFormat="1" ht="18.75" customHeight="1">
      <c r="A1388" s="97"/>
      <c r="B1388" s="631"/>
      <c r="C1388" s="799" t="s">
        <v>635</v>
      </c>
      <c r="D1388" s="800"/>
      <c r="E1388" s="800"/>
      <c r="F1388" s="800"/>
      <c r="G1388" s="800"/>
      <c r="H1388" s="800"/>
      <c r="I1388" s="800"/>
      <c r="J1388" s="800"/>
      <c r="K1388" s="800"/>
      <c r="L1388" s="800"/>
      <c r="M1388" s="800"/>
      <c r="N1388" s="800"/>
      <c r="O1388" s="800"/>
      <c r="P1388" s="800"/>
      <c r="Q1388" s="800"/>
      <c r="R1388" s="800"/>
      <c r="S1388" s="800"/>
      <c r="T1388" s="800"/>
      <c r="U1388" s="800"/>
      <c r="V1388" s="800"/>
      <c r="W1388" s="800"/>
      <c r="X1388" s="800"/>
      <c r="Y1388" s="800"/>
      <c r="Z1388" s="800"/>
      <c r="AA1388" s="800"/>
      <c r="AB1388" s="800"/>
      <c r="AC1388" s="800"/>
      <c r="AD1388" s="800"/>
      <c r="AE1388" s="800"/>
      <c r="AF1388" s="801"/>
      <c r="AG1388" s="812"/>
      <c r="AH1388" s="812"/>
      <c r="AI1388" s="813"/>
      <c r="AJ1388" s="198"/>
      <c r="AK1388" s="198"/>
      <c r="AL1388" s="21"/>
      <c r="AM1388" s="200"/>
      <c r="AN1388" s="200"/>
      <c r="AO1388" s="200"/>
      <c r="AP1388" s="200"/>
      <c r="AQ1388" s="200"/>
      <c r="AR1388" s="200"/>
      <c r="AS1388" s="200"/>
      <c r="AT1388" s="200"/>
      <c r="AU1388" s="200"/>
      <c r="AV1388" s="200"/>
      <c r="AW1388" s="200"/>
      <c r="AX1388" s="200"/>
      <c r="AY1388" s="200"/>
      <c r="AZ1388" s="200"/>
      <c r="BA1388" s="200"/>
      <c r="BB1388" s="200"/>
      <c r="BC1388" s="200"/>
      <c r="BD1388" s="200"/>
      <c r="BE1388" s="200"/>
      <c r="BF1388" s="200"/>
      <c r="BG1388" s="200"/>
      <c r="BH1388" s="200"/>
      <c r="BI1388" s="200"/>
    </row>
    <row r="1389" spans="1:61" s="33" customFormat="1" ht="24" customHeight="1">
      <c r="A1389" s="97"/>
      <c r="B1389" s="631"/>
      <c r="C1389" s="799" t="s">
        <v>636</v>
      </c>
      <c r="D1389" s="800"/>
      <c r="E1389" s="800"/>
      <c r="F1389" s="800"/>
      <c r="G1389" s="800"/>
      <c r="H1389" s="800"/>
      <c r="I1389" s="800"/>
      <c r="J1389" s="800"/>
      <c r="K1389" s="800"/>
      <c r="L1389" s="800"/>
      <c r="M1389" s="800"/>
      <c r="N1389" s="800"/>
      <c r="O1389" s="800"/>
      <c r="P1389" s="800"/>
      <c r="Q1389" s="800"/>
      <c r="R1389" s="800"/>
      <c r="S1389" s="800"/>
      <c r="T1389" s="800"/>
      <c r="U1389" s="800"/>
      <c r="V1389" s="800"/>
      <c r="W1389" s="800"/>
      <c r="X1389" s="800"/>
      <c r="Y1389" s="800"/>
      <c r="Z1389" s="800"/>
      <c r="AA1389" s="800"/>
      <c r="AB1389" s="800"/>
      <c r="AC1389" s="800"/>
      <c r="AD1389" s="800"/>
      <c r="AE1389" s="800"/>
      <c r="AF1389" s="801"/>
      <c r="AG1389" s="812"/>
      <c r="AH1389" s="812"/>
      <c r="AI1389" s="813"/>
      <c r="AJ1389" s="198"/>
      <c r="AK1389" s="198"/>
      <c r="AL1389" s="21"/>
      <c r="AM1389" s="200"/>
      <c r="AN1389" s="200"/>
      <c r="AO1389" s="200"/>
      <c r="AP1389" s="200"/>
      <c r="AQ1389" s="200"/>
      <c r="AR1389" s="200"/>
      <c r="AS1389" s="200"/>
      <c r="AT1389" s="200"/>
      <c r="AU1389" s="200"/>
      <c r="AV1389" s="200"/>
      <c r="AW1389" s="200"/>
      <c r="AX1389" s="200"/>
      <c r="AY1389" s="200"/>
      <c r="AZ1389" s="200"/>
      <c r="BA1389" s="200"/>
      <c r="BB1389" s="200"/>
      <c r="BC1389" s="200"/>
      <c r="BD1389" s="200"/>
      <c r="BE1389" s="200"/>
      <c r="BF1389" s="200"/>
      <c r="BG1389" s="200"/>
      <c r="BH1389" s="200"/>
      <c r="BI1389" s="200"/>
    </row>
    <row r="1390" spans="1:61" s="33" customFormat="1" ht="23.25" customHeight="1">
      <c r="A1390" s="97"/>
      <c r="B1390" s="631"/>
      <c r="C1390" s="635" t="s">
        <v>637</v>
      </c>
      <c r="D1390" s="636"/>
      <c r="E1390" s="636"/>
      <c r="F1390" s="636"/>
      <c r="G1390" s="636"/>
      <c r="H1390" s="636"/>
      <c r="I1390" s="636"/>
      <c r="J1390" s="636"/>
      <c r="K1390" s="636"/>
      <c r="L1390" s="636"/>
      <c r="M1390" s="636"/>
      <c r="N1390" s="636"/>
      <c r="O1390" s="636"/>
      <c r="P1390" s="636"/>
      <c r="Q1390" s="636"/>
      <c r="R1390" s="636"/>
      <c r="S1390" s="636"/>
      <c r="T1390" s="636"/>
      <c r="U1390" s="636"/>
      <c r="V1390" s="636"/>
      <c r="W1390" s="636"/>
      <c r="X1390" s="636"/>
      <c r="Y1390" s="636"/>
      <c r="Z1390" s="636"/>
      <c r="AA1390" s="636"/>
      <c r="AB1390" s="636"/>
      <c r="AC1390" s="636"/>
      <c r="AD1390" s="636"/>
      <c r="AE1390" s="636"/>
      <c r="AF1390" s="637"/>
      <c r="AG1390" s="814"/>
      <c r="AH1390" s="814"/>
      <c r="AI1390" s="815"/>
      <c r="AJ1390" s="198"/>
      <c r="AK1390" s="198"/>
      <c r="AM1390" s="200"/>
      <c r="AN1390" s="200"/>
      <c r="AO1390" s="200"/>
      <c r="AP1390" s="200"/>
      <c r="AQ1390" s="200"/>
      <c r="AR1390" s="200"/>
      <c r="AS1390" s="200"/>
      <c r="AT1390" s="200"/>
      <c r="AU1390" s="200"/>
      <c r="AV1390" s="200"/>
      <c r="AW1390" s="200"/>
      <c r="AX1390" s="200"/>
      <c r="AY1390" s="200"/>
      <c r="AZ1390" s="200"/>
      <c r="BA1390" s="200"/>
      <c r="BB1390" s="200"/>
      <c r="BC1390" s="200"/>
      <c r="BD1390" s="200"/>
      <c r="BE1390" s="200"/>
      <c r="BF1390" s="200"/>
      <c r="BG1390" s="200"/>
      <c r="BH1390" s="200"/>
      <c r="BI1390" s="200"/>
    </row>
    <row r="1391" spans="1:61" s="33" customFormat="1" ht="18.75" customHeight="1">
      <c r="A1391" s="97"/>
      <c r="B1391" s="631"/>
      <c r="C1391" s="588" t="s">
        <v>733</v>
      </c>
      <c r="D1391" s="589"/>
      <c r="E1391" s="589"/>
      <c r="F1391" s="589"/>
      <c r="G1391" s="589"/>
      <c r="H1391" s="589"/>
      <c r="I1391" s="589"/>
      <c r="J1391" s="589"/>
      <c r="K1391" s="589"/>
      <c r="L1391" s="589"/>
      <c r="M1391" s="589"/>
      <c r="N1391" s="589"/>
      <c r="O1391" s="589"/>
      <c r="P1391" s="589"/>
      <c r="Q1391" s="589"/>
      <c r="R1391" s="589"/>
      <c r="S1391" s="589"/>
      <c r="T1391" s="589"/>
      <c r="U1391" s="589"/>
      <c r="V1391" s="589"/>
      <c r="W1391" s="589"/>
      <c r="X1391" s="589"/>
      <c r="Y1391" s="589"/>
      <c r="Z1391" s="589"/>
      <c r="AA1391" s="589"/>
      <c r="AB1391" s="589"/>
      <c r="AC1391" s="589"/>
      <c r="AD1391" s="589"/>
      <c r="AE1391" s="589"/>
      <c r="AF1391" s="589"/>
      <c r="AG1391" s="589"/>
      <c r="AH1391" s="589"/>
      <c r="AI1391" s="590"/>
      <c r="AJ1391" s="198"/>
      <c r="AK1391" s="198"/>
      <c r="AM1391" s="200"/>
      <c r="AN1391" s="200"/>
      <c r="AO1391" s="200"/>
      <c r="AP1391" s="200"/>
      <c r="AQ1391" s="200"/>
      <c r="AR1391" s="200"/>
      <c r="AS1391" s="200"/>
      <c r="AT1391" s="200"/>
      <c r="AU1391" s="200"/>
      <c r="AV1391" s="200"/>
      <c r="AW1391" s="200"/>
      <c r="AX1391" s="200"/>
      <c r="AY1391" s="200"/>
      <c r="AZ1391" s="200"/>
      <c r="BA1391" s="200"/>
      <c r="BB1391" s="200"/>
      <c r="BC1391" s="200"/>
      <c r="BD1391" s="200"/>
      <c r="BE1391" s="200"/>
      <c r="BF1391" s="200"/>
      <c r="BG1391" s="200"/>
      <c r="BH1391" s="200"/>
      <c r="BI1391" s="200"/>
    </row>
    <row r="1392" spans="1:61" s="33" customFormat="1" ht="18.75" customHeight="1">
      <c r="A1392" s="97"/>
      <c r="B1392" s="631"/>
      <c r="C1392" s="591"/>
      <c r="D1392" s="592"/>
      <c r="E1392" s="592"/>
      <c r="F1392" s="592"/>
      <c r="G1392" s="592"/>
      <c r="H1392" s="592"/>
      <c r="I1392" s="592"/>
      <c r="J1392" s="592"/>
      <c r="K1392" s="592"/>
      <c r="L1392" s="592"/>
      <c r="M1392" s="592"/>
      <c r="N1392" s="592"/>
      <c r="O1392" s="592"/>
      <c r="P1392" s="592"/>
      <c r="Q1392" s="592"/>
      <c r="R1392" s="592"/>
      <c r="S1392" s="592"/>
      <c r="T1392" s="592"/>
      <c r="U1392" s="592"/>
      <c r="V1392" s="592"/>
      <c r="W1392" s="592"/>
      <c r="X1392" s="592"/>
      <c r="Y1392" s="592"/>
      <c r="Z1392" s="592"/>
      <c r="AA1392" s="592"/>
      <c r="AB1392" s="592"/>
      <c r="AC1392" s="592"/>
      <c r="AD1392" s="592"/>
      <c r="AE1392" s="592"/>
      <c r="AF1392" s="592"/>
      <c r="AG1392" s="592"/>
      <c r="AH1392" s="592"/>
      <c r="AI1392" s="593"/>
      <c r="AJ1392" s="198"/>
      <c r="AK1392" s="198"/>
      <c r="AM1392" s="200"/>
      <c r="AN1392" s="200"/>
      <c r="AO1392" s="200"/>
      <c r="AP1392" s="200"/>
      <c r="AQ1392" s="200"/>
      <c r="AR1392" s="200"/>
      <c r="AS1392" s="200"/>
      <c r="AT1392" s="200"/>
      <c r="AU1392" s="200"/>
      <c r="AV1392" s="200"/>
      <c r="AW1392" s="200"/>
      <c r="AX1392" s="200"/>
      <c r="AY1392" s="200"/>
      <c r="AZ1392" s="200"/>
      <c r="BA1392" s="200"/>
      <c r="BB1392" s="200"/>
      <c r="BC1392" s="200"/>
      <c r="BD1392" s="200"/>
      <c r="BE1392" s="200"/>
      <c r="BF1392" s="200"/>
      <c r="BG1392" s="200"/>
      <c r="BH1392" s="200"/>
      <c r="BI1392" s="200"/>
    </row>
    <row r="1393" spans="1:61" s="21" customFormat="1" ht="21" customHeight="1">
      <c r="A1393" s="172"/>
      <c r="B1393" s="631"/>
      <c r="C1393" s="392" t="s">
        <v>736</v>
      </c>
      <c r="D1393" s="589" t="s">
        <v>946</v>
      </c>
      <c r="E1393" s="589"/>
      <c r="F1393" s="589"/>
      <c r="G1393" s="589"/>
      <c r="H1393" s="589"/>
      <c r="I1393" s="589"/>
      <c r="J1393" s="589"/>
      <c r="K1393" s="589"/>
      <c r="L1393" s="589"/>
      <c r="M1393" s="589"/>
      <c r="N1393" s="589"/>
      <c r="O1393" s="589"/>
      <c r="P1393" s="589"/>
      <c r="Q1393" s="589"/>
      <c r="R1393" s="589"/>
      <c r="S1393" s="589"/>
      <c r="T1393" s="589"/>
      <c r="U1393" s="589"/>
      <c r="V1393" s="589"/>
      <c r="W1393" s="589"/>
      <c r="X1393" s="589"/>
      <c r="Y1393" s="589"/>
      <c r="Z1393" s="589"/>
      <c r="AA1393" s="589"/>
      <c r="AB1393" s="589"/>
      <c r="AC1393" s="589"/>
      <c r="AD1393" s="589"/>
      <c r="AE1393" s="589"/>
      <c r="AF1393" s="590"/>
      <c r="AG1393" s="816"/>
      <c r="AH1393" s="817"/>
      <c r="AI1393" s="818"/>
      <c r="AJ1393" s="172"/>
      <c r="AK1393" s="172"/>
      <c r="AL1393" s="33"/>
      <c r="AM1393" s="200"/>
      <c r="AN1393" s="200"/>
      <c r="AO1393" s="200"/>
      <c r="AP1393" s="200"/>
      <c r="AQ1393" s="200"/>
      <c r="AR1393" s="200"/>
      <c r="AS1393" s="200"/>
      <c r="AT1393" s="200"/>
      <c r="AU1393" s="200"/>
      <c r="AV1393" s="200"/>
      <c r="AW1393" s="200"/>
      <c r="AX1393" s="200"/>
      <c r="AY1393" s="200"/>
      <c r="AZ1393" s="200"/>
      <c r="BA1393" s="200"/>
      <c r="BB1393" s="200"/>
      <c r="BC1393" s="200"/>
      <c r="BD1393" s="200"/>
      <c r="BE1393" s="200"/>
      <c r="BF1393" s="200"/>
      <c r="BG1393" s="200"/>
      <c r="BH1393" s="200"/>
      <c r="BI1393" s="200"/>
    </row>
    <row r="1394" spans="1:61" s="21" customFormat="1" ht="21.75" customHeight="1">
      <c r="A1394" s="172"/>
      <c r="B1394" s="631"/>
      <c r="C1394" s="190"/>
      <c r="D1394" s="580"/>
      <c r="E1394" s="580"/>
      <c r="F1394" s="580"/>
      <c r="G1394" s="580"/>
      <c r="H1394" s="580"/>
      <c r="I1394" s="580"/>
      <c r="J1394" s="580"/>
      <c r="K1394" s="580"/>
      <c r="L1394" s="580"/>
      <c r="M1394" s="580"/>
      <c r="N1394" s="580"/>
      <c r="O1394" s="580"/>
      <c r="P1394" s="580"/>
      <c r="Q1394" s="580"/>
      <c r="R1394" s="580"/>
      <c r="S1394" s="580"/>
      <c r="T1394" s="580"/>
      <c r="U1394" s="580"/>
      <c r="V1394" s="580"/>
      <c r="W1394" s="580"/>
      <c r="X1394" s="580"/>
      <c r="Y1394" s="580"/>
      <c r="Z1394" s="580"/>
      <c r="AA1394" s="580"/>
      <c r="AB1394" s="580"/>
      <c r="AC1394" s="580"/>
      <c r="AD1394" s="580"/>
      <c r="AE1394" s="580"/>
      <c r="AF1394" s="581"/>
      <c r="AG1394" s="624"/>
      <c r="AH1394" s="625"/>
      <c r="AI1394" s="626"/>
      <c r="AJ1394" s="172"/>
      <c r="AK1394" s="172"/>
      <c r="AM1394" s="200"/>
      <c r="AN1394" s="200"/>
      <c r="AO1394" s="200"/>
      <c r="AP1394" s="200"/>
      <c r="AQ1394" s="200"/>
      <c r="AR1394" s="200"/>
      <c r="AS1394" s="200"/>
      <c r="AT1394" s="200"/>
      <c r="AU1394" s="200"/>
      <c r="AV1394" s="200"/>
      <c r="AW1394" s="200"/>
      <c r="AX1394" s="200"/>
      <c r="AY1394" s="200"/>
      <c r="AZ1394" s="200"/>
      <c r="BA1394" s="200"/>
      <c r="BB1394" s="200"/>
      <c r="BC1394" s="200"/>
      <c r="BD1394" s="200"/>
      <c r="BE1394" s="200"/>
      <c r="BF1394" s="200"/>
      <c r="BG1394" s="200"/>
      <c r="BH1394" s="200"/>
      <c r="BI1394" s="200"/>
    </row>
    <row r="1395" spans="1:61" s="21" customFormat="1" ht="15" customHeight="1" thickBot="1">
      <c r="A1395" s="172"/>
      <c r="B1395" s="631"/>
      <c r="C1395" s="190"/>
      <c r="D1395" s="592" t="s">
        <v>737</v>
      </c>
      <c r="E1395" s="592"/>
      <c r="F1395" s="592"/>
      <c r="G1395" s="592"/>
      <c r="H1395" s="592"/>
      <c r="I1395" s="592"/>
      <c r="J1395" s="592"/>
      <c r="K1395" s="592"/>
      <c r="L1395" s="592"/>
      <c r="M1395" s="592"/>
      <c r="N1395" s="592"/>
      <c r="O1395" s="592"/>
      <c r="P1395" s="592"/>
      <c r="Q1395" s="389"/>
      <c r="R1395" s="704" t="s">
        <v>175</v>
      </c>
      <c r="S1395" s="704"/>
      <c r="T1395" s="704"/>
      <c r="U1395" s="704"/>
      <c r="V1395" s="704"/>
      <c r="W1395" s="704"/>
      <c r="X1395" s="704"/>
      <c r="Y1395" s="704"/>
      <c r="Z1395" s="704"/>
      <c r="AA1395" s="704"/>
      <c r="AB1395" s="704"/>
      <c r="AC1395" s="704"/>
      <c r="AD1395" s="704"/>
      <c r="AE1395" s="704"/>
      <c r="AF1395" s="459"/>
      <c r="AG1395" s="624"/>
      <c r="AH1395" s="625"/>
      <c r="AI1395" s="626"/>
      <c r="AJ1395" s="172"/>
      <c r="AK1395" s="172"/>
      <c r="AL1395" s="422"/>
      <c r="AM1395" s="200"/>
      <c r="AN1395" s="200"/>
      <c r="AO1395" s="200"/>
      <c r="AP1395" s="200"/>
      <c r="AQ1395" s="200"/>
      <c r="AR1395" s="200"/>
      <c r="AS1395" s="200"/>
      <c r="AT1395" s="200"/>
      <c r="AU1395" s="200"/>
      <c r="AV1395" s="200"/>
      <c r="AW1395" s="200"/>
      <c r="AX1395" s="200"/>
      <c r="AY1395" s="200"/>
      <c r="AZ1395" s="200"/>
      <c r="BA1395" s="200"/>
      <c r="BB1395" s="200"/>
      <c r="BC1395" s="200"/>
      <c r="BD1395" s="200"/>
      <c r="BE1395" s="200"/>
      <c r="BF1395" s="200"/>
      <c r="BG1395" s="200"/>
      <c r="BH1395" s="200"/>
      <c r="BI1395" s="200"/>
    </row>
    <row r="1396" spans="1:61" s="21" customFormat="1" ht="9.9499999999999993" customHeight="1" thickBot="1">
      <c r="A1396" s="172"/>
      <c r="B1396" s="631"/>
      <c r="C1396" s="190"/>
      <c r="D1396" s="582" t="s">
        <v>743</v>
      </c>
      <c r="E1396" s="583"/>
      <c r="F1396" s="582" t="s">
        <v>412</v>
      </c>
      <c r="G1396" s="583"/>
      <c r="H1396" s="582" t="s">
        <v>413</v>
      </c>
      <c r="I1396" s="583"/>
      <c r="J1396" s="582" t="s">
        <v>414</v>
      </c>
      <c r="K1396" s="583"/>
      <c r="L1396" s="582" t="s">
        <v>415</v>
      </c>
      <c r="M1396" s="583"/>
      <c r="N1396" s="582" t="s">
        <v>416</v>
      </c>
      <c r="O1396" s="583"/>
      <c r="P1396" s="582" t="s">
        <v>417</v>
      </c>
      <c r="Q1396" s="583"/>
      <c r="R1396" s="582" t="s">
        <v>418</v>
      </c>
      <c r="S1396" s="583"/>
      <c r="T1396" s="582" t="s">
        <v>419</v>
      </c>
      <c r="U1396" s="583"/>
      <c r="V1396" s="582" t="s">
        <v>420</v>
      </c>
      <c r="W1396" s="583"/>
      <c r="X1396" s="582" t="s">
        <v>421</v>
      </c>
      <c r="Y1396" s="583"/>
      <c r="Z1396" s="582" t="s">
        <v>422</v>
      </c>
      <c r="AA1396" s="583"/>
      <c r="AB1396" s="615" t="s">
        <v>168</v>
      </c>
      <c r="AC1396" s="615"/>
      <c r="AD1396" s="615" t="s">
        <v>169</v>
      </c>
      <c r="AE1396" s="615"/>
      <c r="AF1396" s="459"/>
      <c r="AG1396" s="624"/>
      <c r="AH1396" s="625"/>
      <c r="AI1396" s="626"/>
      <c r="AJ1396" s="172"/>
      <c r="AK1396" s="172"/>
      <c r="AL1396" s="200"/>
      <c r="AM1396" s="200"/>
      <c r="AN1396" s="200"/>
      <c r="AO1396" s="200"/>
      <c r="AP1396" s="200"/>
      <c r="AQ1396" s="200"/>
      <c r="AR1396" s="200"/>
      <c r="AS1396" s="200"/>
      <c r="AT1396" s="200"/>
      <c r="AU1396" s="200"/>
      <c r="AV1396" s="200"/>
      <c r="AW1396" s="200"/>
      <c r="AX1396" s="200"/>
      <c r="AY1396" s="200"/>
      <c r="AZ1396" s="200"/>
      <c r="BA1396" s="200"/>
      <c r="BB1396" s="200"/>
      <c r="BC1396" s="200"/>
      <c r="BD1396" s="200"/>
      <c r="BE1396" s="200"/>
      <c r="BF1396" s="200"/>
      <c r="BG1396" s="200"/>
      <c r="BH1396" s="200"/>
      <c r="BI1396" s="200"/>
    </row>
    <row r="1397" spans="1:61" s="21" customFormat="1" ht="15.95" customHeight="1" thickBot="1">
      <c r="A1397" s="172"/>
      <c r="B1397" s="631"/>
      <c r="C1397" s="190"/>
      <c r="D1397" s="584"/>
      <c r="E1397" s="585"/>
      <c r="F1397" s="584"/>
      <c r="G1397" s="585"/>
      <c r="H1397" s="584"/>
      <c r="I1397" s="585"/>
      <c r="J1397" s="584"/>
      <c r="K1397" s="585"/>
      <c r="L1397" s="584"/>
      <c r="M1397" s="585"/>
      <c r="N1397" s="584"/>
      <c r="O1397" s="585"/>
      <c r="P1397" s="584"/>
      <c r="Q1397" s="585"/>
      <c r="R1397" s="584"/>
      <c r="S1397" s="585"/>
      <c r="T1397" s="584"/>
      <c r="U1397" s="585"/>
      <c r="V1397" s="584"/>
      <c r="W1397" s="585"/>
      <c r="X1397" s="584"/>
      <c r="Y1397" s="585"/>
      <c r="Z1397" s="584"/>
      <c r="AA1397" s="585"/>
      <c r="AB1397" s="615"/>
      <c r="AC1397" s="615"/>
      <c r="AD1397" s="615"/>
      <c r="AE1397" s="615"/>
      <c r="AF1397" s="459"/>
      <c r="AG1397" s="624"/>
      <c r="AH1397" s="625"/>
      <c r="AI1397" s="626"/>
      <c r="AJ1397" s="172"/>
      <c r="AK1397" s="172"/>
      <c r="AL1397" s="200"/>
      <c r="AM1397" s="200"/>
      <c r="AN1397" s="200"/>
      <c r="AO1397" s="200"/>
      <c r="AP1397" s="200"/>
      <c r="AQ1397" s="200"/>
      <c r="AR1397" s="200"/>
      <c r="AS1397" s="200"/>
      <c r="AT1397" s="200"/>
      <c r="AU1397" s="200"/>
      <c r="AV1397" s="200"/>
      <c r="AW1397" s="200"/>
      <c r="AX1397" s="200"/>
      <c r="AY1397" s="200"/>
      <c r="AZ1397" s="200"/>
      <c r="BA1397" s="200"/>
      <c r="BB1397" s="200"/>
      <c r="BC1397" s="200"/>
      <c r="BD1397" s="200"/>
      <c r="BE1397" s="200"/>
      <c r="BF1397" s="200"/>
      <c r="BG1397" s="200"/>
      <c r="BH1397" s="200"/>
      <c r="BI1397" s="200"/>
    </row>
    <row r="1398" spans="1:61" s="21" customFormat="1" ht="9.9499999999999993" customHeight="1" thickBot="1">
      <c r="A1398" s="172"/>
      <c r="B1398" s="631"/>
      <c r="C1398" s="190"/>
      <c r="D1398" s="586"/>
      <c r="E1398" s="587"/>
      <c r="F1398" s="586"/>
      <c r="G1398" s="587"/>
      <c r="H1398" s="586"/>
      <c r="I1398" s="587"/>
      <c r="J1398" s="586"/>
      <c r="K1398" s="587"/>
      <c r="L1398" s="586"/>
      <c r="M1398" s="587"/>
      <c r="N1398" s="586"/>
      <c r="O1398" s="587"/>
      <c r="P1398" s="586"/>
      <c r="Q1398" s="587"/>
      <c r="R1398" s="586"/>
      <c r="S1398" s="587"/>
      <c r="T1398" s="586"/>
      <c r="U1398" s="587"/>
      <c r="V1398" s="586"/>
      <c r="W1398" s="587"/>
      <c r="X1398" s="586"/>
      <c r="Y1398" s="587"/>
      <c r="Z1398" s="586"/>
      <c r="AA1398" s="587"/>
      <c r="AB1398" s="615"/>
      <c r="AC1398" s="615"/>
      <c r="AD1398" s="615"/>
      <c r="AE1398" s="615"/>
      <c r="AF1398" s="459"/>
      <c r="AG1398" s="624"/>
      <c r="AH1398" s="625"/>
      <c r="AI1398" s="626"/>
      <c r="AJ1398" s="172"/>
      <c r="AK1398" s="172"/>
      <c r="AL1398" s="200"/>
      <c r="AM1398" s="200"/>
      <c r="AN1398" s="200"/>
      <c r="AO1398" s="200"/>
      <c r="AP1398" s="200"/>
      <c r="AQ1398" s="200"/>
      <c r="AR1398" s="200"/>
      <c r="AS1398" s="200"/>
      <c r="AT1398" s="200"/>
      <c r="AU1398" s="200"/>
      <c r="AV1398" s="200"/>
      <c r="AW1398" s="200"/>
      <c r="AX1398" s="200"/>
      <c r="AY1398" s="200"/>
      <c r="AZ1398" s="200"/>
      <c r="BA1398" s="200"/>
      <c r="BB1398" s="200"/>
      <c r="BC1398" s="200"/>
      <c r="BD1398" s="200"/>
      <c r="BE1398" s="200"/>
      <c r="BF1398" s="200"/>
      <c r="BG1398" s="200"/>
      <c r="BH1398" s="200"/>
      <c r="BI1398" s="200"/>
    </row>
    <row r="1399" spans="1:61" s="21" customFormat="1" ht="10.5" customHeight="1" thickBot="1">
      <c r="A1399" s="172"/>
      <c r="B1399" s="631"/>
      <c r="C1399" s="190"/>
      <c r="D1399" s="804" t="s">
        <v>739</v>
      </c>
      <c r="E1399" s="630"/>
      <c r="F1399" s="582"/>
      <c r="G1399" s="583"/>
      <c r="H1399" s="582"/>
      <c r="I1399" s="583"/>
      <c r="J1399" s="582"/>
      <c r="K1399" s="583"/>
      <c r="L1399" s="582"/>
      <c r="M1399" s="583"/>
      <c r="N1399" s="582"/>
      <c r="O1399" s="583"/>
      <c r="P1399" s="582"/>
      <c r="Q1399" s="583"/>
      <c r="R1399" s="582"/>
      <c r="S1399" s="583"/>
      <c r="T1399" s="582"/>
      <c r="U1399" s="583"/>
      <c r="V1399" s="582"/>
      <c r="W1399" s="583"/>
      <c r="X1399" s="582"/>
      <c r="Y1399" s="583"/>
      <c r="Z1399" s="613"/>
      <c r="AA1399" s="614"/>
      <c r="AB1399" s="615"/>
      <c r="AC1399" s="615"/>
      <c r="AD1399" s="773" t="s">
        <v>170</v>
      </c>
      <c r="AE1399" s="774"/>
      <c r="AF1399" s="459"/>
      <c r="AG1399" s="624"/>
      <c r="AH1399" s="625"/>
      <c r="AI1399" s="626"/>
      <c r="AJ1399" s="172"/>
      <c r="AK1399" s="172"/>
      <c r="AL1399" s="200"/>
      <c r="AM1399" s="200"/>
      <c r="AN1399" s="200"/>
      <c r="AO1399" s="200"/>
      <c r="AP1399" s="200"/>
      <c r="AQ1399" s="200"/>
      <c r="AR1399" s="200"/>
      <c r="AS1399" s="200"/>
      <c r="AT1399" s="200"/>
      <c r="AU1399" s="200"/>
      <c r="AV1399" s="200"/>
      <c r="AW1399" s="200"/>
      <c r="AX1399" s="200"/>
      <c r="AY1399" s="200"/>
      <c r="AZ1399" s="200"/>
      <c r="BA1399" s="200"/>
      <c r="BB1399" s="200"/>
      <c r="BC1399" s="200"/>
      <c r="BD1399" s="200"/>
      <c r="BE1399" s="200"/>
      <c r="BF1399" s="200"/>
      <c r="BG1399" s="200"/>
      <c r="BH1399" s="200"/>
      <c r="BI1399" s="200"/>
    </row>
    <row r="1400" spans="1:61" s="21" customFormat="1" ht="10.5" customHeight="1" thickBot="1">
      <c r="A1400" s="172"/>
      <c r="B1400" s="631"/>
      <c r="C1400" s="190"/>
      <c r="D1400" s="806"/>
      <c r="E1400" s="829"/>
      <c r="F1400" s="584"/>
      <c r="G1400" s="585"/>
      <c r="H1400" s="584"/>
      <c r="I1400" s="585"/>
      <c r="J1400" s="584"/>
      <c r="K1400" s="585"/>
      <c r="L1400" s="584"/>
      <c r="M1400" s="585"/>
      <c r="N1400" s="584"/>
      <c r="O1400" s="585"/>
      <c r="P1400" s="584"/>
      <c r="Q1400" s="585"/>
      <c r="R1400" s="584"/>
      <c r="S1400" s="585"/>
      <c r="T1400" s="584"/>
      <c r="U1400" s="585"/>
      <c r="V1400" s="584"/>
      <c r="W1400" s="585"/>
      <c r="X1400" s="584"/>
      <c r="Y1400" s="585"/>
      <c r="Z1400" s="613"/>
      <c r="AA1400" s="614"/>
      <c r="AB1400" s="615"/>
      <c r="AC1400" s="615"/>
      <c r="AD1400" s="775"/>
      <c r="AE1400" s="776"/>
      <c r="AF1400" s="459"/>
      <c r="AG1400" s="624"/>
      <c r="AH1400" s="625"/>
      <c r="AI1400" s="626"/>
      <c r="AJ1400" s="172"/>
      <c r="AK1400" s="172"/>
      <c r="AL1400" s="200"/>
      <c r="AM1400" s="200"/>
      <c r="AN1400" s="200"/>
      <c r="AO1400" s="200"/>
      <c r="AP1400" s="200"/>
      <c r="AQ1400" s="200"/>
      <c r="AR1400" s="200"/>
      <c r="AS1400" s="200"/>
      <c r="AT1400" s="200"/>
      <c r="AU1400" s="200"/>
      <c r="AV1400" s="200"/>
      <c r="AW1400" s="200"/>
      <c r="AX1400" s="200"/>
      <c r="AY1400" s="200"/>
      <c r="AZ1400" s="200"/>
      <c r="BA1400" s="200"/>
      <c r="BB1400" s="200"/>
      <c r="BC1400" s="200"/>
      <c r="BD1400" s="200"/>
      <c r="BE1400" s="200"/>
      <c r="BF1400" s="200"/>
      <c r="BG1400" s="200"/>
      <c r="BH1400" s="200"/>
      <c r="BI1400" s="200"/>
    </row>
    <row r="1401" spans="1:61" s="21" customFormat="1" ht="10.5" customHeight="1" thickBot="1">
      <c r="A1401" s="172"/>
      <c r="B1401" s="631"/>
      <c r="C1401" s="190"/>
      <c r="D1401" s="806"/>
      <c r="E1401" s="829"/>
      <c r="F1401" s="584"/>
      <c r="G1401" s="585"/>
      <c r="H1401" s="584"/>
      <c r="I1401" s="585"/>
      <c r="J1401" s="584"/>
      <c r="K1401" s="585"/>
      <c r="L1401" s="584"/>
      <c r="M1401" s="585"/>
      <c r="N1401" s="584"/>
      <c r="O1401" s="585"/>
      <c r="P1401" s="584"/>
      <c r="Q1401" s="585"/>
      <c r="R1401" s="584"/>
      <c r="S1401" s="585"/>
      <c r="T1401" s="584"/>
      <c r="U1401" s="585"/>
      <c r="V1401" s="584"/>
      <c r="W1401" s="585"/>
      <c r="X1401" s="584"/>
      <c r="Y1401" s="585"/>
      <c r="Z1401" s="613"/>
      <c r="AA1401" s="614"/>
      <c r="AB1401" s="615"/>
      <c r="AC1401" s="615"/>
      <c r="AD1401" s="775"/>
      <c r="AE1401" s="776"/>
      <c r="AF1401" s="459"/>
      <c r="AG1401" s="624"/>
      <c r="AH1401" s="625"/>
      <c r="AI1401" s="626"/>
      <c r="AJ1401" s="172"/>
      <c r="AK1401" s="172"/>
      <c r="AL1401" s="200"/>
      <c r="AM1401" s="200"/>
      <c r="AN1401" s="200"/>
      <c r="AO1401" s="200"/>
      <c r="AP1401" s="200"/>
      <c r="AQ1401" s="200"/>
      <c r="AR1401" s="200"/>
      <c r="AS1401" s="200"/>
      <c r="AT1401" s="200"/>
      <c r="AU1401" s="200"/>
      <c r="AV1401" s="200"/>
      <c r="AW1401" s="200"/>
      <c r="AX1401" s="200"/>
      <c r="AY1401" s="200"/>
      <c r="AZ1401" s="200"/>
      <c r="BA1401" s="200"/>
      <c r="BB1401" s="200"/>
      <c r="BC1401" s="200"/>
      <c r="BD1401" s="200"/>
      <c r="BE1401" s="200"/>
      <c r="BF1401" s="200"/>
      <c r="BG1401" s="200"/>
      <c r="BH1401" s="200"/>
      <c r="BI1401" s="200"/>
    </row>
    <row r="1402" spans="1:61" s="21" customFormat="1" ht="10.5" customHeight="1" thickBot="1">
      <c r="A1402" s="172"/>
      <c r="B1402" s="631"/>
      <c r="C1402" s="190"/>
      <c r="D1402" s="806"/>
      <c r="E1402" s="829"/>
      <c r="F1402" s="584"/>
      <c r="G1402" s="585"/>
      <c r="H1402" s="584"/>
      <c r="I1402" s="585"/>
      <c r="J1402" s="584"/>
      <c r="K1402" s="585"/>
      <c r="L1402" s="584"/>
      <c r="M1402" s="585"/>
      <c r="N1402" s="584"/>
      <c r="O1402" s="585"/>
      <c r="P1402" s="584"/>
      <c r="Q1402" s="585"/>
      <c r="R1402" s="584"/>
      <c r="S1402" s="585"/>
      <c r="T1402" s="584"/>
      <c r="U1402" s="585"/>
      <c r="V1402" s="584"/>
      <c r="W1402" s="585"/>
      <c r="X1402" s="584"/>
      <c r="Y1402" s="585"/>
      <c r="Z1402" s="613"/>
      <c r="AA1402" s="614"/>
      <c r="AB1402" s="615"/>
      <c r="AC1402" s="615"/>
      <c r="AD1402" s="775"/>
      <c r="AE1402" s="776"/>
      <c r="AF1402" s="459"/>
      <c r="AG1402" s="624"/>
      <c r="AH1402" s="625"/>
      <c r="AI1402" s="626"/>
      <c r="AJ1402" s="172"/>
      <c r="AK1402" s="172"/>
      <c r="AL1402" s="200"/>
      <c r="AM1402" s="200"/>
      <c r="AN1402" s="200"/>
      <c r="AO1402" s="200"/>
      <c r="AP1402" s="200"/>
      <c r="AQ1402" s="200"/>
      <c r="AR1402" s="200"/>
      <c r="AS1402" s="200"/>
      <c r="AT1402" s="200"/>
      <c r="AU1402" s="200"/>
      <c r="AV1402" s="200"/>
      <c r="AW1402" s="200"/>
      <c r="AX1402" s="200"/>
      <c r="AY1402" s="200"/>
      <c r="AZ1402" s="200"/>
      <c r="BA1402" s="200"/>
      <c r="BB1402" s="200"/>
      <c r="BC1402" s="200"/>
      <c r="BD1402" s="200"/>
      <c r="BE1402" s="200"/>
      <c r="BF1402" s="200"/>
      <c r="BG1402" s="200"/>
      <c r="BH1402" s="200"/>
      <c r="BI1402" s="200"/>
    </row>
    <row r="1403" spans="1:61" s="21" customFormat="1" ht="10.5" customHeight="1" thickBot="1">
      <c r="A1403" s="172"/>
      <c r="B1403" s="631"/>
      <c r="C1403" s="190"/>
      <c r="D1403" s="808"/>
      <c r="E1403" s="830"/>
      <c r="F1403" s="586"/>
      <c r="G1403" s="587"/>
      <c r="H1403" s="586"/>
      <c r="I1403" s="587"/>
      <c r="J1403" s="586"/>
      <c r="K1403" s="587"/>
      <c r="L1403" s="586"/>
      <c r="M1403" s="587"/>
      <c r="N1403" s="586"/>
      <c r="O1403" s="587"/>
      <c r="P1403" s="586"/>
      <c r="Q1403" s="587"/>
      <c r="R1403" s="586"/>
      <c r="S1403" s="587"/>
      <c r="T1403" s="586"/>
      <c r="U1403" s="587"/>
      <c r="V1403" s="586"/>
      <c r="W1403" s="587"/>
      <c r="X1403" s="586"/>
      <c r="Y1403" s="587"/>
      <c r="Z1403" s="613"/>
      <c r="AA1403" s="614"/>
      <c r="AB1403" s="615"/>
      <c r="AC1403" s="615"/>
      <c r="AD1403" s="777"/>
      <c r="AE1403" s="778"/>
      <c r="AF1403" s="459"/>
      <c r="AG1403" s="624"/>
      <c r="AH1403" s="625"/>
      <c r="AI1403" s="626"/>
      <c r="AJ1403" s="172"/>
      <c r="AK1403" s="172"/>
      <c r="AL1403" s="200"/>
      <c r="AM1403" s="200"/>
      <c r="AN1403" s="200"/>
      <c r="AO1403" s="200"/>
      <c r="AP1403" s="200"/>
      <c r="AQ1403" s="200"/>
      <c r="AR1403" s="200"/>
      <c r="AS1403" s="200"/>
      <c r="AT1403" s="200"/>
      <c r="AU1403" s="200"/>
      <c r="AV1403" s="200"/>
      <c r="AW1403" s="200"/>
      <c r="AX1403" s="200"/>
      <c r="AY1403" s="200"/>
      <c r="AZ1403" s="200"/>
      <c r="BA1403" s="200"/>
      <c r="BB1403" s="200"/>
      <c r="BC1403" s="200"/>
      <c r="BD1403" s="200"/>
      <c r="BE1403" s="200"/>
      <c r="BF1403" s="200"/>
      <c r="BG1403" s="200"/>
      <c r="BH1403" s="200"/>
      <c r="BI1403" s="200"/>
    </row>
    <row r="1404" spans="1:61" s="21" customFormat="1" ht="10.5" customHeight="1" thickBot="1">
      <c r="A1404" s="172"/>
      <c r="B1404" s="631"/>
      <c r="C1404" s="190"/>
      <c r="D1404" s="804" t="s">
        <v>738</v>
      </c>
      <c r="E1404" s="630"/>
      <c r="F1404" s="792"/>
      <c r="G1404" s="793"/>
      <c r="H1404" s="582"/>
      <c r="I1404" s="583"/>
      <c r="J1404" s="582"/>
      <c r="K1404" s="583"/>
      <c r="L1404" s="582"/>
      <c r="M1404" s="583"/>
      <c r="N1404" s="582"/>
      <c r="O1404" s="583"/>
      <c r="P1404" s="582"/>
      <c r="Q1404" s="583"/>
      <c r="R1404" s="582"/>
      <c r="S1404" s="583"/>
      <c r="T1404" s="582"/>
      <c r="U1404" s="583"/>
      <c r="V1404" s="582"/>
      <c r="W1404" s="583"/>
      <c r="X1404" s="582"/>
      <c r="Y1404" s="583"/>
      <c r="Z1404" s="613"/>
      <c r="AA1404" s="614"/>
      <c r="AB1404" s="615"/>
      <c r="AC1404" s="615"/>
      <c r="AD1404" s="782" t="s">
        <v>172</v>
      </c>
      <c r="AE1404" s="783"/>
      <c r="AF1404" s="459"/>
      <c r="AG1404" s="624"/>
      <c r="AH1404" s="625"/>
      <c r="AI1404" s="626"/>
      <c r="AJ1404" s="172"/>
      <c r="AK1404" s="172"/>
      <c r="AL1404" s="200"/>
      <c r="AM1404" s="200"/>
      <c r="AN1404" s="200"/>
      <c r="AO1404" s="200"/>
      <c r="AP1404" s="200"/>
      <c r="AQ1404" s="200"/>
      <c r="AR1404" s="200"/>
      <c r="AS1404" s="200"/>
      <c r="AT1404" s="200"/>
      <c r="AU1404" s="200"/>
      <c r="AV1404" s="200"/>
      <c r="AW1404" s="200"/>
      <c r="AX1404" s="200"/>
      <c r="AY1404" s="200"/>
      <c r="AZ1404" s="200"/>
      <c r="BA1404" s="200"/>
      <c r="BB1404" s="200"/>
      <c r="BC1404" s="200"/>
      <c r="BD1404" s="200"/>
      <c r="BE1404" s="200"/>
      <c r="BF1404" s="200"/>
      <c r="BG1404" s="200"/>
      <c r="BH1404" s="200"/>
      <c r="BI1404" s="200"/>
    </row>
    <row r="1405" spans="1:61" s="21" customFormat="1" ht="11.25" customHeight="1" thickBot="1">
      <c r="A1405" s="172"/>
      <c r="B1405" s="631"/>
      <c r="C1405" s="190"/>
      <c r="D1405" s="806"/>
      <c r="E1405" s="829"/>
      <c r="F1405" s="794"/>
      <c r="G1405" s="795"/>
      <c r="H1405" s="584"/>
      <c r="I1405" s="585"/>
      <c r="J1405" s="584"/>
      <c r="K1405" s="585"/>
      <c r="L1405" s="584"/>
      <c r="M1405" s="585"/>
      <c r="N1405" s="584"/>
      <c r="O1405" s="585"/>
      <c r="P1405" s="584"/>
      <c r="Q1405" s="585"/>
      <c r="R1405" s="584"/>
      <c r="S1405" s="585"/>
      <c r="T1405" s="584"/>
      <c r="U1405" s="585"/>
      <c r="V1405" s="584"/>
      <c r="W1405" s="585"/>
      <c r="X1405" s="584"/>
      <c r="Y1405" s="585"/>
      <c r="Z1405" s="613"/>
      <c r="AA1405" s="614"/>
      <c r="AB1405" s="615"/>
      <c r="AC1405" s="615"/>
      <c r="AD1405" s="784"/>
      <c r="AE1405" s="785"/>
      <c r="AF1405" s="459"/>
      <c r="AG1405" s="624"/>
      <c r="AH1405" s="625"/>
      <c r="AI1405" s="626"/>
      <c r="AJ1405" s="172"/>
      <c r="AK1405" s="172"/>
      <c r="AL1405" s="200"/>
      <c r="AM1405" s="200"/>
      <c r="AN1405" s="200"/>
      <c r="AO1405" s="200"/>
      <c r="AP1405" s="200"/>
      <c r="AQ1405" s="200"/>
      <c r="AR1405" s="200"/>
      <c r="AS1405" s="200"/>
      <c r="AT1405" s="200"/>
      <c r="AU1405" s="200"/>
      <c r="AV1405" s="200"/>
      <c r="AW1405" s="200"/>
      <c r="AX1405" s="200"/>
      <c r="AY1405" s="200"/>
      <c r="AZ1405" s="200"/>
      <c r="BA1405" s="200"/>
      <c r="BB1405" s="200"/>
      <c r="BC1405" s="200"/>
      <c r="BD1405" s="200"/>
      <c r="BE1405" s="200"/>
      <c r="BF1405" s="200"/>
      <c r="BG1405" s="200"/>
      <c r="BH1405" s="200"/>
      <c r="BI1405" s="200"/>
    </row>
    <row r="1406" spans="1:61" s="21" customFormat="1" ht="12.75" customHeight="1" thickBot="1">
      <c r="A1406" s="172"/>
      <c r="B1406" s="631"/>
      <c r="C1406" s="190"/>
      <c r="D1406" s="806"/>
      <c r="E1406" s="829"/>
      <c r="F1406" s="794"/>
      <c r="G1406" s="795"/>
      <c r="H1406" s="584"/>
      <c r="I1406" s="585"/>
      <c r="J1406" s="584"/>
      <c r="K1406" s="585"/>
      <c r="L1406" s="584"/>
      <c r="M1406" s="585"/>
      <c r="N1406" s="584"/>
      <c r="O1406" s="585"/>
      <c r="P1406" s="584"/>
      <c r="Q1406" s="585"/>
      <c r="R1406" s="584"/>
      <c r="S1406" s="585"/>
      <c r="T1406" s="584"/>
      <c r="U1406" s="585"/>
      <c r="V1406" s="584"/>
      <c r="W1406" s="585"/>
      <c r="X1406" s="584"/>
      <c r="Y1406" s="585"/>
      <c r="Z1406" s="613"/>
      <c r="AA1406" s="614"/>
      <c r="AB1406" s="615"/>
      <c r="AC1406" s="615"/>
      <c r="AD1406" s="784"/>
      <c r="AE1406" s="785"/>
      <c r="AF1406" s="459"/>
      <c r="AG1406" s="624"/>
      <c r="AH1406" s="625"/>
      <c r="AI1406" s="626"/>
      <c r="AJ1406" s="172"/>
      <c r="AK1406" s="172"/>
      <c r="AL1406" s="200"/>
      <c r="AM1406" s="200"/>
      <c r="AN1406" s="200"/>
      <c r="AO1406" s="200"/>
      <c r="AP1406" s="200"/>
      <c r="AQ1406" s="200"/>
      <c r="AR1406" s="200"/>
      <c r="AS1406" s="200"/>
      <c r="AT1406" s="200"/>
      <c r="AU1406" s="200"/>
      <c r="AV1406" s="200"/>
      <c r="AW1406" s="200"/>
      <c r="AX1406" s="200"/>
      <c r="AY1406" s="200"/>
      <c r="AZ1406" s="200"/>
      <c r="BA1406" s="200"/>
      <c r="BB1406" s="200"/>
      <c r="BC1406" s="200"/>
      <c r="BD1406" s="200"/>
      <c r="BE1406" s="200"/>
      <c r="BF1406" s="200"/>
      <c r="BG1406" s="200"/>
      <c r="BH1406" s="200"/>
      <c r="BI1406" s="200"/>
    </row>
    <row r="1407" spans="1:61" s="21" customFormat="1" ht="10.5" customHeight="1" thickBot="1">
      <c r="A1407" s="172"/>
      <c r="B1407" s="631"/>
      <c r="C1407" s="190"/>
      <c r="D1407" s="806"/>
      <c r="E1407" s="829"/>
      <c r="F1407" s="794"/>
      <c r="G1407" s="795"/>
      <c r="H1407" s="584"/>
      <c r="I1407" s="585"/>
      <c r="J1407" s="584"/>
      <c r="K1407" s="585"/>
      <c r="L1407" s="584"/>
      <c r="M1407" s="585"/>
      <c r="N1407" s="584"/>
      <c r="O1407" s="585"/>
      <c r="P1407" s="584"/>
      <c r="Q1407" s="585"/>
      <c r="R1407" s="584"/>
      <c r="S1407" s="585"/>
      <c r="T1407" s="584"/>
      <c r="U1407" s="585"/>
      <c r="V1407" s="584"/>
      <c r="W1407" s="585"/>
      <c r="X1407" s="584"/>
      <c r="Y1407" s="585"/>
      <c r="Z1407" s="613"/>
      <c r="AA1407" s="614"/>
      <c r="AB1407" s="615"/>
      <c r="AC1407" s="615"/>
      <c r="AD1407" s="784"/>
      <c r="AE1407" s="785"/>
      <c r="AF1407" s="459"/>
      <c r="AG1407" s="624"/>
      <c r="AH1407" s="625"/>
      <c r="AI1407" s="626"/>
      <c r="AJ1407" s="172"/>
      <c r="AK1407" s="172"/>
      <c r="AL1407" s="200"/>
      <c r="AM1407" s="200"/>
      <c r="AN1407" s="200"/>
      <c r="AO1407" s="200"/>
      <c r="AP1407" s="200"/>
      <c r="AQ1407" s="200"/>
      <c r="AR1407" s="200"/>
      <c r="AS1407" s="200"/>
      <c r="AT1407" s="200"/>
      <c r="AU1407" s="200"/>
      <c r="AV1407" s="200"/>
      <c r="AW1407" s="200"/>
      <c r="AX1407" s="200"/>
      <c r="AY1407" s="200"/>
      <c r="AZ1407" s="200"/>
      <c r="BA1407" s="200"/>
      <c r="BB1407" s="200"/>
      <c r="BC1407" s="200"/>
      <c r="BD1407" s="200"/>
      <c r="BE1407" s="200"/>
      <c r="BF1407" s="200"/>
      <c r="BG1407" s="200"/>
      <c r="BH1407" s="200"/>
      <c r="BI1407" s="200"/>
    </row>
    <row r="1408" spans="1:61" s="21" customFormat="1" ht="10.5" customHeight="1" thickBot="1">
      <c r="A1408" s="172"/>
      <c r="B1408" s="631"/>
      <c r="C1408" s="190"/>
      <c r="D1408" s="808"/>
      <c r="E1408" s="830"/>
      <c r="F1408" s="796"/>
      <c r="G1408" s="797"/>
      <c r="H1408" s="586"/>
      <c r="I1408" s="587"/>
      <c r="J1408" s="586"/>
      <c r="K1408" s="587"/>
      <c r="L1408" s="586"/>
      <c r="M1408" s="587"/>
      <c r="N1408" s="586"/>
      <c r="O1408" s="587"/>
      <c r="P1408" s="586"/>
      <c r="Q1408" s="587"/>
      <c r="R1408" s="586"/>
      <c r="S1408" s="587"/>
      <c r="T1408" s="586"/>
      <c r="U1408" s="587"/>
      <c r="V1408" s="586"/>
      <c r="W1408" s="587"/>
      <c r="X1408" s="586"/>
      <c r="Y1408" s="587"/>
      <c r="Z1408" s="613"/>
      <c r="AA1408" s="614"/>
      <c r="AB1408" s="615"/>
      <c r="AC1408" s="615"/>
      <c r="AD1408" s="786"/>
      <c r="AE1408" s="787"/>
      <c r="AF1408" s="459"/>
      <c r="AG1408" s="624"/>
      <c r="AH1408" s="625"/>
      <c r="AI1408" s="626"/>
      <c r="AJ1408" s="172"/>
      <c r="AK1408" s="172"/>
      <c r="AL1408" s="200"/>
      <c r="AM1408" s="200"/>
      <c r="AN1408" s="200"/>
      <c r="AO1408" s="200"/>
      <c r="AP1408" s="200"/>
      <c r="AQ1408" s="200"/>
      <c r="AR1408" s="200"/>
      <c r="AS1408" s="200"/>
      <c r="AT1408" s="200"/>
      <c r="AU1408" s="200"/>
      <c r="AV1408" s="200"/>
      <c r="AW1408" s="200"/>
      <c r="AX1408" s="200"/>
      <c r="AY1408" s="200"/>
      <c r="AZ1408" s="200"/>
      <c r="BA1408" s="200"/>
      <c r="BB1408" s="200"/>
      <c r="BC1408" s="200"/>
      <c r="BD1408" s="200"/>
      <c r="BE1408" s="200"/>
      <c r="BF1408" s="200"/>
      <c r="BG1408" s="200"/>
      <c r="BH1408" s="200"/>
      <c r="BI1408" s="200"/>
    </row>
    <row r="1409" spans="1:61" s="21" customFormat="1" ht="15.75" customHeight="1">
      <c r="A1409" s="172"/>
      <c r="B1409" s="631"/>
      <c r="C1409" s="190"/>
      <c r="D1409" s="630" t="s">
        <v>759</v>
      </c>
      <c r="E1409" s="630"/>
      <c r="F1409" s="630"/>
      <c r="G1409" s="630"/>
      <c r="H1409" s="630"/>
      <c r="I1409" s="630"/>
      <c r="J1409" s="630"/>
      <c r="K1409" s="79"/>
      <c r="L1409" s="148"/>
      <c r="M1409" s="148"/>
      <c r="N1409" s="148"/>
      <c r="O1409" s="148"/>
      <c r="P1409" s="148"/>
      <c r="Q1409" s="148"/>
      <c r="R1409" s="148"/>
      <c r="S1409" s="148"/>
      <c r="T1409" s="148"/>
      <c r="U1409" s="148"/>
      <c r="V1409" s="148"/>
      <c r="W1409" s="148"/>
      <c r="X1409" s="148"/>
      <c r="Y1409" s="148"/>
      <c r="Z1409" s="148"/>
      <c r="AA1409" s="148"/>
      <c r="AB1409" s="148"/>
      <c r="AC1409" s="148"/>
      <c r="AD1409" s="148"/>
      <c r="AE1409" s="148"/>
      <c r="AF1409" s="459"/>
      <c r="AG1409" s="624"/>
      <c r="AH1409" s="625"/>
      <c r="AI1409" s="626"/>
      <c r="AJ1409" s="172"/>
      <c r="AK1409" s="172"/>
      <c r="AL1409" s="200"/>
      <c r="AM1409" s="200"/>
      <c r="AN1409" s="200"/>
      <c r="AO1409" s="200"/>
      <c r="AP1409" s="200"/>
      <c r="AQ1409" s="200"/>
      <c r="AR1409" s="200"/>
      <c r="AS1409" s="200"/>
      <c r="AT1409" s="200"/>
      <c r="AU1409" s="200"/>
      <c r="AV1409" s="200"/>
      <c r="AW1409" s="200"/>
      <c r="AX1409" s="200"/>
      <c r="AY1409" s="200"/>
      <c r="AZ1409" s="200"/>
      <c r="BA1409" s="200"/>
      <c r="BB1409" s="200"/>
      <c r="BC1409" s="200"/>
      <c r="BD1409" s="200"/>
      <c r="BE1409" s="200"/>
      <c r="BF1409" s="200"/>
      <c r="BG1409" s="200"/>
      <c r="BH1409" s="200"/>
      <c r="BI1409" s="200"/>
    </row>
    <row r="1410" spans="1:61" s="21" customFormat="1" ht="17.100000000000001" customHeight="1">
      <c r="A1410" s="172"/>
      <c r="B1410" s="631"/>
      <c r="C1410" s="460"/>
      <c r="D1410" s="600" t="s">
        <v>1540</v>
      </c>
      <c r="E1410" s="600"/>
      <c r="F1410" s="600"/>
      <c r="G1410" s="600"/>
      <c r="H1410" s="600"/>
      <c r="I1410" s="600"/>
      <c r="J1410" s="600"/>
      <c r="K1410" s="600"/>
      <c r="L1410" s="600"/>
      <c r="M1410" s="600"/>
      <c r="N1410" s="600"/>
      <c r="O1410" s="600"/>
      <c r="P1410" s="600"/>
      <c r="Q1410" s="600"/>
      <c r="R1410" s="600"/>
      <c r="S1410" s="600"/>
      <c r="T1410" s="600"/>
      <c r="U1410" s="600"/>
      <c r="V1410" s="600"/>
      <c r="W1410" s="600"/>
      <c r="X1410" s="600"/>
      <c r="Y1410" s="461"/>
      <c r="Z1410" s="199"/>
      <c r="AA1410" s="199"/>
      <c r="AB1410" s="199"/>
      <c r="AC1410" s="199"/>
      <c r="AD1410" s="199"/>
      <c r="AE1410" s="199"/>
      <c r="AF1410" s="462"/>
      <c r="AG1410" s="624"/>
      <c r="AH1410" s="625"/>
      <c r="AI1410" s="626"/>
      <c r="AJ1410" s="172"/>
      <c r="AK1410" s="172"/>
      <c r="AL1410" s="200"/>
      <c r="AM1410" s="200"/>
      <c r="AN1410" s="200"/>
      <c r="AO1410" s="200"/>
      <c r="AP1410" s="200"/>
      <c r="AQ1410" s="200"/>
      <c r="AR1410" s="200"/>
      <c r="AS1410" s="200"/>
      <c r="AT1410" s="200"/>
      <c r="AU1410" s="200"/>
      <c r="AV1410" s="200"/>
      <c r="AW1410" s="200"/>
      <c r="AX1410" s="200"/>
      <c r="AY1410" s="200"/>
      <c r="AZ1410" s="200"/>
      <c r="BA1410" s="200"/>
      <c r="BB1410" s="200"/>
      <c r="BC1410" s="200"/>
      <c r="BD1410" s="200"/>
      <c r="BE1410" s="200"/>
      <c r="BF1410" s="200"/>
      <c r="BG1410" s="200"/>
      <c r="BH1410" s="200"/>
      <c r="BI1410" s="200"/>
    </row>
    <row r="1411" spans="1:61" s="21" customFormat="1" ht="15.95" customHeight="1">
      <c r="A1411" s="172"/>
      <c r="B1411" s="631"/>
      <c r="C1411" s="392"/>
      <c r="D1411" s="578" t="s">
        <v>947</v>
      </c>
      <c r="E1411" s="578"/>
      <c r="F1411" s="578"/>
      <c r="G1411" s="578"/>
      <c r="H1411" s="578"/>
      <c r="I1411" s="578"/>
      <c r="J1411" s="578"/>
      <c r="K1411" s="578"/>
      <c r="L1411" s="578"/>
      <c r="M1411" s="578"/>
      <c r="N1411" s="578"/>
      <c r="O1411" s="578"/>
      <c r="P1411" s="578"/>
      <c r="Q1411" s="578"/>
      <c r="R1411" s="578"/>
      <c r="S1411" s="578"/>
      <c r="T1411" s="578"/>
      <c r="U1411" s="578"/>
      <c r="V1411" s="578"/>
      <c r="W1411" s="578"/>
      <c r="X1411" s="578"/>
      <c r="Y1411" s="578"/>
      <c r="Z1411" s="578"/>
      <c r="AA1411" s="578"/>
      <c r="AB1411" s="578"/>
      <c r="AC1411" s="578"/>
      <c r="AD1411" s="578"/>
      <c r="AE1411" s="578"/>
      <c r="AF1411" s="579"/>
      <c r="AG1411" s="816"/>
      <c r="AH1411" s="817"/>
      <c r="AI1411" s="818"/>
      <c r="AJ1411" s="172"/>
      <c r="AK1411" s="172"/>
      <c r="AL1411" s="200"/>
      <c r="AM1411" s="200"/>
      <c r="AN1411" s="200"/>
      <c r="AO1411" s="200"/>
      <c r="AP1411" s="200"/>
      <c r="AQ1411" s="200"/>
      <c r="AR1411" s="200"/>
      <c r="AS1411" s="200"/>
      <c r="AT1411" s="200"/>
      <c r="AU1411" s="200"/>
      <c r="AV1411" s="200"/>
      <c r="AW1411" s="200"/>
      <c r="AX1411" s="200"/>
      <c r="AY1411" s="200"/>
      <c r="AZ1411" s="200"/>
      <c r="BA1411" s="200"/>
      <c r="BB1411" s="200"/>
      <c r="BC1411" s="200"/>
      <c r="BD1411" s="200"/>
      <c r="BE1411" s="200"/>
      <c r="BF1411" s="200"/>
      <c r="BG1411" s="200"/>
      <c r="BH1411" s="200"/>
      <c r="BI1411" s="200"/>
    </row>
    <row r="1412" spans="1:61" s="21" customFormat="1" ht="15.95" customHeight="1">
      <c r="A1412" s="172"/>
      <c r="B1412" s="631"/>
      <c r="C1412" s="190"/>
      <c r="D1412" s="580"/>
      <c r="E1412" s="580"/>
      <c r="F1412" s="580"/>
      <c r="G1412" s="580"/>
      <c r="H1412" s="580"/>
      <c r="I1412" s="580"/>
      <c r="J1412" s="580"/>
      <c r="K1412" s="580"/>
      <c r="L1412" s="580"/>
      <c r="M1412" s="580"/>
      <c r="N1412" s="580"/>
      <c r="O1412" s="580"/>
      <c r="P1412" s="580"/>
      <c r="Q1412" s="580"/>
      <c r="R1412" s="580"/>
      <c r="S1412" s="580"/>
      <c r="T1412" s="580"/>
      <c r="U1412" s="580"/>
      <c r="V1412" s="580"/>
      <c r="W1412" s="580"/>
      <c r="X1412" s="580"/>
      <c r="Y1412" s="580"/>
      <c r="Z1412" s="580"/>
      <c r="AA1412" s="580"/>
      <c r="AB1412" s="580"/>
      <c r="AC1412" s="580"/>
      <c r="AD1412" s="580"/>
      <c r="AE1412" s="580"/>
      <c r="AF1412" s="581"/>
      <c r="AG1412" s="624"/>
      <c r="AH1412" s="625"/>
      <c r="AI1412" s="626"/>
      <c r="AJ1412" s="172"/>
      <c r="AK1412" s="172"/>
      <c r="AL1412" s="200"/>
      <c r="AM1412" s="200"/>
      <c r="AN1412" s="200"/>
      <c r="AO1412" s="200"/>
      <c r="AP1412" s="200"/>
      <c r="AQ1412" s="200"/>
      <c r="AR1412" s="200"/>
      <c r="AS1412" s="200"/>
      <c r="AT1412" s="200"/>
      <c r="AU1412" s="200"/>
      <c r="AV1412" s="200"/>
      <c r="AW1412" s="200"/>
      <c r="AX1412" s="200"/>
      <c r="AY1412" s="200"/>
      <c r="AZ1412" s="200"/>
      <c r="BA1412" s="200"/>
      <c r="BB1412" s="200"/>
      <c r="BC1412" s="200"/>
      <c r="BD1412" s="200"/>
      <c r="BE1412" s="200"/>
      <c r="BF1412" s="200"/>
      <c r="BG1412" s="200"/>
      <c r="BH1412" s="200"/>
      <c r="BI1412" s="200"/>
    </row>
    <row r="1413" spans="1:61" s="33" customFormat="1" ht="18.75" customHeight="1">
      <c r="A1413" s="97"/>
      <c r="B1413" s="631"/>
      <c r="C1413" s="599" t="s">
        <v>634</v>
      </c>
      <c r="D1413" s="580"/>
      <c r="E1413" s="580"/>
      <c r="F1413" s="580"/>
      <c r="G1413" s="580"/>
      <c r="H1413" s="580"/>
      <c r="I1413" s="580"/>
      <c r="J1413" s="580"/>
      <c r="K1413" s="580"/>
      <c r="L1413" s="580"/>
      <c r="M1413" s="580"/>
      <c r="N1413" s="580"/>
      <c r="O1413" s="580"/>
      <c r="P1413" s="580"/>
      <c r="Q1413" s="580"/>
      <c r="R1413" s="580"/>
      <c r="S1413" s="580"/>
      <c r="T1413" s="580"/>
      <c r="U1413" s="580"/>
      <c r="V1413" s="580"/>
      <c r="W1413" s="580"/>
      <c r="X1413" s="580"/>
      <c r="Y1413" s="580"/>
      <c r="Z1413" s="580"/>
      <c r="AA1413" s="580"/>
      <c r="AB1413" s="580"/>
      <c r="AC1413" s="580"/>
      <c r="AD1413" s="580"/>
      <c r="AE1413" s="580"/>
      <c r="AF1413" s="581"/>
      <c r="AG1413" s="624"/>
      <c r="AH1413" s="625"/>
      <c r="AI1413" s="626"/>
      <c r="AJ1413" s="198"/>
      <c r="AK1413" s="198"/>
      <c r="AL1413" s="200"/>
      <c r="AM1413" s="200"/>
      <c r="AN1413" s="200"/>
      <c r="AO1413" s="200"/>
      <c r="AP1413" s="200"/>
      <c r="AQ1413" s="200"/>
      <c r="AR1413" s="200"/>
      <c r="AS1413" s="200"/>
      <c r="AT1413" s="200"/>
      <c r="AU1413" s="200"/>
      <c r="AV1413" s="200"/>
      <c r="AW1413" s="200"/>
      <c r="AX1413" s="200"/>
      <c r="AY1413" s="200"/>
      <c r="AZ1413" s="200"/>
      <c r="BA1413" s="200"/>
      <c r="BB1413" s="200"/>
      <c r="BC1413" s="200"/>
      <c r="BD1413" s="200"/>
      <c r="BE1413" s="200"/>
      <c r="BF1413" s="200"/>
      <c r="BG1413" s="200"/>
      <c r="BH1413" s="200"/>
      <c r="BI1413" s="200"/>
    </row>
    <row r="1414" spans="1:61" s="33" customFormat="1" ht="18.75" customHeight="1">
      <c r="A1414" s="163"/>
      <c r="B1414" s="631"/>
      <c r="C1414" s="594" t="s">
        <v>1611</v>
      </c>
      <c r="D1414" s="595"/>
      <c r="E1414" s="595"/>
      <c r="F1414" s="595"/>
      <c r="G1414" s="595"/>
      <c r="H1414" s="595"/>
      <c r="I1414" s="595"/>
      <c r="J1414" s="595"/>
      <c r="K1414" s="595"/>
      <c r="L1414" s="595"/>
      <c r="M1414" s="595"/>
      <c r="N1414" s="595"/>
      <c r="O1414" s="595"/>
      <c r="P1414" s="595"/>
      <c r="Q1414" s="595"/>
      <c r="R1414" s="595"/>
      <c r="S1414" s="595"/>
      <c r="T1414" s="595"/>
      <c r="U1414" s="595"/>
      <c r="V1414" s="595"/>
      <c r="W1414" s="595"/>
      <c r="X1414" s="595"/>
      <c r="Y1414" s="595"/>
      <c r="Z1414" s="595"/>
      <c r="AA1414" s="595"/>
      <c r="AB1414" s="595"/>
      <c r="AC1414" s="595"/>
      <c r="AD1414" s="595"/>
      <c r="AE1414" s="595"/>
      <c r="AF1414" s="596"/>
      <c r="AG1414" s="624"/>
      <c r="AH1414" s="625"/>
      <c r="AI1414" s="626"/>
      <c r="AJ1414" s="198"/>
      <c r="AK1414" s="198"/>
      <c r="AL1414" s="200"/>
      <c r="AM1414" s="200"/>
      <c r="AN1414" s="200"/>
      <c r="AO1414" s="200"/>
      <c r="AP1414" s="200"/>
      <c r="AQ1414" s="200"/>
      <c r="AR1414" s="200"/>
      <c r="AS1414" s="200"/>
      <c r="AT1414" s="200"/>
      <c r="AU1414" s="200"/>
      <c r="AV1414" s="200"/>
      <c r="AW1414" s="200"/>
      <c r="AX1414" s="200"/>
      <c r="AY1414" s="200"/>
      <c r="AZ1414" s="200"/>
      <c r="BA1414" s="200"/>
      <c r="BB1414" s="200"/>
      <c r="BC1414" s="200"/>
      <c r="BD1414" s="200"/>
      <c r="BE1414" s="200"/>
      <c r="BF1414" s="200"/>
      <c r="BG1414" s="200"/>
      <c r="BH1414" s="200"/>
      <c r="BI1414" s="200"/>
    </row>
    <row r="1415" spans="1:61" s="33" customFormat="1" ht="18.75" customHeight="1">
      <c r="A1415" s="163"/>
      <c r="B1415" s="631"/>
      <c r="C1415" s="594" t="s">
        <v>1612</v>
      </c>
      <c r="D1415" s="595"/>
      <c r="E1415" s="595"/>
      <c r="F1415" s="595"/>
      <c r="G1415" s="595"/>
      <c r="H1415" s="595"/>
      <c r="I1415" s="595"/>
      <c r="J1415" s="595"/>
      <c r="K1415" s="595"/>
      <c r="L1415" s="595"/>
      <c r="M1415" s="595"/>
      <c r="N1415" s="595"/>
      <c r="O1415" s="595"/>
      <c r="P1415" s="595"/>
      <c r="Q1415" s="595"/>
      <c r="R1415" s="595"/>
      <c r="S1415" s="595"/>
      <c r="T1415" s="595"/>
      <c r="U1415" s="595"/>
      <c r="V1415" s="595"/>
      <c r="W1415" s="595"/>
      <c r="X1415" s="595"/>
      <c r="Y1415" s="595"/>
      <c r="Z1415" s="595"/>
      <c r="AA1415" s="595"/>
      <c r="AB1415" s="595"/>
      <c r="AC1415" s="595"/>
      <c r="AD1415" s="595"/>
      <c r="AE1415" s="595"/>
      <c r="AF1415" s="596"/>
      <c r="AG1415" s="624"/>
      <c r="AH1415" s="625"/>
      <c r="AI1415" s="626"/>
      <c r="AJ1415" s="198"/>
      <c r="AK1415" s="198"/>
      <c r="AL1415" s="200"/>
      <c r="AM1415" s="200"/>
      <c r="AN1415" s="200"/>
      <c r="AO1415" s="200"/>
      <c r="AP1415" s="200"/>
      <c r="AQ1415" s="200"/>
      <c r="AR1415" s="200"/>
      <c r="AS1415" s="200"/>
      <c r="AT1415" s="200"/>
      <c r="AU1415" s="200"/>
      <c r="AV1415" s="200"/>
      <c r="AW1415" s="200"/>
      <c r="AX1415" s="200"/>
      <c r="AY1415" s="200"/>
      <c r="AZ1415" s="200"/>
      <c r="BA1415" s="200"/>
      <c r="BB1415" s="200"/>
      <c r="BC1415" s="200"/>
      <c r="BD1415" s="200"/>
      <c r="BE1415" s="200"/>
      <c r="BF1415" s="200"/>
      <c r="BG1415" s="200"/>
      <c r="BH1415" s="200"/>
      <c r="BI1415" s="200"/>
    </row>
    <row r="1416" spans="1:61" s="33" customFormat="1" ht="18.75" customHeight="1">
      <c r="A1416" s="163"/>
      <c r="B1416" s="620"/>
      <c r="C1416" s="686" t="s">
        <v>1613</v>
      </c>
      <c r="D1416" s="687"/>
      <c r="E1416" s="687"/>
      <c r="F1416" s="687"/>
      <c r="G1416" s="687"/>
      <c r="H1416" s="687"/>
      <c r="I1416" s="687"/>
      <c r="J1416" s="687"/>
      <c r="K1416" s="687"/>
      <c r="L1416" s="687"/>
      <c r="M1416" s="687"/>
      <c r="N1416" s="687"/>
      <c r="O1416" s="687"/>
      <c r="P1416" s="687"/>
      <c r="Q1416" s="687"/>
      <c r="R1416" s="687"/>
      <c r="S1416" s="687"/>
      <c r="T1416" s="687"/>
      <c r="U1416" s="687"/>
      <c r="V1416" s="687"/>
      <c r="W1416" s="687"/>
      <c r="X1416" s="687"/>
      <c r="Y1416" s="687"/>
      <c r="Z1416" s="687"/>
      <c r="AA1416" s="687"/>
      <c r="AB1416" s="687"/>
      <c r="AC1416" s="687"/>
      <c r="AD1416" s="687"/>
      <c r="AE1416" s="687"/>
      <c r="AF1416" s="688"/>
      <c r="AG1416" s="627"/>
      <c r="AH1416" s="628"/>
      <c r="AI1416" s="629"/>
      <c r="AJ1416" s="198"/>
      <c r="AK1416" s="198"/>
      <c r="AL1416" s="200"/>
      <c r="AM1416" s="200"/>
      <c r="AN1416" s="200"/>
      <c r="AO1416" s="200"/>
      <c r="AP1416" s="200"/>
      <c r="AQ1416" s="200"/>
      <c r="AR1416" s="200"/>
      <c r="AS1416" s="200"/>
      <c r="AT1416" s="200"/>
      <c r="AU1416" s="200"/>
      <c r="AV1416" s="200"/>
      <c r="AW1416" s="200"/>
      <c r="AX1416" s="200"/>
      <c r="AY1416" s="200"/>
      <c r="AZ1416" s="200"/>
      <c r="BA1416" s="200"/>
      <c r="BB1416" s="200"/>
      <c r="BC1416" s="200"/>
      <c r="BD1416" s="200"/>
      <c r="BE1416" s="200"/>
      <c r="BF1416" s="200"/>
      <c r="BG1416" s="200"/>
      <c r="BH1416" s="200"/>
      <c r="BI1416" s="200"/>
    </row>
    <row r="1417" spans="1:61" s="33" customFormat="1" ht="17.25" customHeight="1">
      <c r="A1417" s="198"/>
      <c r="B1417" s="619" t="s">
        <v>764</v>
      </c>
      <c r="C1417" s="852" t="s">
        <v>740</v>
      </c>
      <c r="D1417" s="853"/>
      <c r="E1417" s="853"/>
      <c r="F1417" s="853"/>
      <c r="G1417" s="853"/>
      <c r="H1417" s="853"/>
      <c r="I1417" s="853"/>
      <c r="J1417" s="853"/>
      <c r="K1417" s="853"/>
      <c r="L1417" s="853"/>
      <c r="M1417" s="853"/>
      <c r="N1417" s="853"/>
      <c r="O1417" s="853"/>
      <c r="P1417" s="853"/>
      <c r="Q1417" s="853"/>
      <c r="R1417" s="853"/>
      <c r="S1417" s="853"/>
      <c r="T1417" s="853"/>
      <c r="U1417" s="853"/>
      <c r="V1417" s="853"/>
      <c r="W1417" s="853"/>
      <c r="X1417" s="853"/>
      <c r="Y1417" s="853"/>
      <c r="Z1417" s="853"/>
      <c r="AA1417" s="853"/>
      <c r="AB1417" s="853"/>
      <c r="AC1417" s="853"/>
      <c r="AD1417" s="853"/>
      <c r="AE1417" s="853"/>
      <c r="AF1417" s="853"/>
      <c r="AG1417" s="853"/>
      <c r="AH1417" s="853"/>
      <c r="AI1417" s="854"/>
      <c r="AJ1417" s="198"/>
      <c r="AK1417" s="198"/>
      <c r="AL1417" s="200"/>
      <c r="AM1417" s="200"/>
      <c r="AN1417" s="200"/>
      <c r="AO1417" s="200"/>
      <c r="AP1417" s="200"/>
      <c r="AQ1417" s="200"/>
      <c r="AR1417" s="200"/>
      <c r="AS1417" s="200"/>
      <c r="AT1417" s="200"/>
      <c r="AU1417" s="200"/>
      <c r="AV1417" s="200"/>
      <c r="AW1417" s="200"/>
      <c r="AX1417" s="200"/>
      <c r="AY1417" s="200"/>
      <c r="AZ1417" s="200"/>
      <c r="BA1417" s="200"/>
      <c r="BB1417" s="200"/>
      <c r="BC1417" s="200"/>
      <c r="BD1417" s="200"/>
      <c r="BE1417" s="200"/>
      <c r="BF1417" s="200"/>
      <c r="BG1417" s="200"/>
      <c r="BH1417" s="200"/>
      <c r="BI1417" s="200"/>
    </row>
    <row r="1418" spans="1:61" s="33" customFormat="1" ht="35.25" customHeight="1">
      <c r="A1418" s="198"/>
      <c r="B1418" s="631"/>
      <c r="C1418" s="591" t="s">
        <v>767</v>
      </c>
      <c r="D1418" s="592"/>
      <c r="E1418" s="592"/>
      <c r="F1418" s="592"/>
      <c r="G1418" s="592"/>
      <c r="H1418" s="592"/>
      <c r="I1418" s="592"/>
      <c r="J1418" s="592"/>
      <c r="K1418" s="592"/>
      <c r="L1418" s="592"/>
      <c r="M1418" s="592"/>
      <c r="N1418" s="592"/>
      <c r="O1418" s="592"/>
      <c r="P1418" s="592"/>
      <c r="Q1418" s="592"/>
      <c r="R1418" s="592"/>
      <c r="S1418" s="592"/>
      <c r="T1418" s="592"/>
      <c r="U1418" s="592"/>
      <c r="V1418" s="592"/>
      <c r="W1418" s="592"/>
      <c r="X1418" s="592"/>
      <c r="Y1418" s="592"/>
      <c r="Z1418" s="592"/>
      <c r="AA1418" s="592"/>
      <c r="AB1418" s="592"/>
      <c r="AC1418" s="592"/>
      <c r="AD1418" s="592"/>
      <c r="AE1418" s="592"/>
      <c r="AF1418" s="592"/>
      <c r="AG1418" s="592"/>
      <c r="AH1418" s="592"/>
      <c r="AI1418" s="593"/>
      <c r="AJ1418" s="198"/>
      <c r="AK1418" s="198"/>
      <c r="AL1418" s="200"/>
      <c r="AM1418" s="200"/>
      <c r="AN1418" s="200"/>
      <c r="AO1418" s="200"/>
      <c r="AP1418" s="200"/>
      <c r="AQ1418" s="200"/>
      <c r="AR1418" s="200"/>
      <c r="AS1418" s="200"/>
      <c r="AT1418" s="200"/>
      <c r="AU1418" s="200"/>
      <c r="AV1418" s="200"/>
      <c r="AW1418" s="200"/>
      <c r="AX1418" s="200"/>
      <c r="AY1418" s="200"/>
      <c r="AZ1418" s="200"/>
      <c r="BA1418" s="200"/>
      <c r="BB1418" s="200"/>
      <c r="BC1418" s="200"/>
      <c r="BD1418" s="200"/>
      <c r="BE1418" s="200"/>
      <c r="BF1418" s="200"/>
      <c r="BG1418" s="200"/>
      <c r="BH1418" s="200"/>
      <c r="BI1418" s="200"/>
    </row>
    <row r="1419" spans="1:61" s="33" customFormat="1" ht="18" customHeight="1">
      <c r="A1419" s="198"/>
      <c r="B1419" s="631"/>
      <c r="C1419" s="406"/>
      <c r="D1419" s="589" t="s">
        <v>948</v>
      </c>
      <c r="E1419" s="589"/>
      <c r="F1419" s="589"/>
      <c r="G1419" s="589"/>
      <c r="H1419" s="589"/>
      <c r="I1419" s="589"/>
      <c r="J1419" s="589"/>
      <c r="K1419" s="589"/>
      <c r="L1419" s="589"/>
      <c r="M1419" s="589"/>
      <c r="N1419" s="589"/>
      <c r="O1419" s="589"/>
      <c r="P1419" s="589"/>
      <c r="Q1419" s="589"/>
      <c r="R1419" s="589"/>
      <c r="S1419" s="589"/>
      <c r="T1419" s="589"/>
      <c r="U1419" s="589"/>
      <c r="V1419" s="589"/>
      <c r="W1419" s="589"/>
      <c r="X1419" s="589"/>
      <c r="Y1419" s="589"/>
      <c r="Z1419" s="589"/>
      <c r="AA1419" s="589"/>
      <c r="AB1419" s="589"/>
      <c r="AC1419" s="589"/>
      <c r="AD1419" s="589"/>
      <c r="AE1419" s="589"/>
      <c r="AF1419" s="590"/>
      <c r="AG1419" s="582"/>
      <c r="AH1419" s="703"/>
      <c r="AI1419" s="583"/>
      <c r="AJ1419" s="198"/>
      <c r="AK1419" s="198"/>
      <c r="AL1419" s="200"/>
      <c r="AM1419" s="200"/>
      <c r="AN1419" s="200"/>
      <c r="AO1419" s="200"/>
      <c r="AP1419" s="200"/>
      <c r="AQ1419" s="200"/>
      <c r="AR1419" s="200"/>
      <c r="AS1419" s="200"/>
      <c r="AT1419" s="200"/>
      <c r="AU1419" s="200"/>
      <c r="AV1419" s="200"/>
      <c r="AW1419" s="200"/>
      <c r="AX1419" s="200"/>
      <c r="AY1419" s="200"/>
      <c r="AZ1419" s="200"/>
      <c r="BA1419" s="200"/>
      <c r="BB1419" s="200"/>
      <c r="BC1419" s="200"/>
      <c r="BD1419" s="200"/>
      <c r="BE1419" s="200"/>
      <c r="BF1419" s="200"/>
      <c r="BG1419" s="200"/>
      <c r="BH1419" s="200"/>
      <c r="BI1419" s="200"/>
    </row>
    <row r="1420" spans="1:61" s="33" customFormat="1" ht="18" customHeight="1">
      <c r="A1420" s="198"/>
      <c r="B1420" s="631"/>
      <c r="C1420" s="397"/>
      <c r="D1420" s="837"/>
      <c r="E1420" s="837"/>
      <c r="F1420" s="837"/>
      <c r="G1420" s="837"/>
      <c r="H1420" s="837"/>
      <c r="I1420" s="837"/>
      <c r="J1420" s="837"/>
      <c r="K1420" s="837"/>
      <c r="L1420" s="837"/>
      <c r="M1420" s="837"/>
      <c r="N1420" s="837"/>
      <c r="O1420" s="837"/>
      <c r="P1420" s="837"/>
      <c r="Q1420" s="837"/>
      <c r="R1420" s="837"/>
      <c r="S1420" s="837"/>
      <c r="T1420" s="837"/>
      <c r="U1420" s="837"/>
      <c r="V1420" s="837"/>
      <c r="W1420" s="837"/>
      <c r="X1420" s="837"/>
      <c r="Y1420" s="837"/>
      <c r="Z1420" s="837"/>
      <c r="AA1420" s="837"/>
      <c r="AB1420" s="837"/>
      <c r="AC1420" s="837"/>
      <c r="AD1420" s="837"/>
      <c r="AE1420" s="837"/>
      <c r="AF1420" s="839"/>
      <c r="AG1420" s="584"/>
      <c r="AH1420" s="704"/>
      <c r="AI1420" s="585"/>
      <c r="AJ1420" s="198"/>
      <c r="AK1420" s="198"/>
      <c r="AL1420" s="200"/>
      <c r="AM1420" s="200"/>
      <c r="AN1420" s="200"/>
      <c r="AO1420" s="200"/>
      <c r="AP1420" s="200"/>
      <c r="AQ1420" s="200"/>
      <c r="AR1420" s="200"/>
      <c r="AS1420" s="200"/>
      <c r="AT1420" s="200"/>
      <c r="AU1420" s="200"/>
      <c r="AV1420" s="200"/>
      <c r="AW1420" s="200"/>
      <c r="AX1420" s="200"/>
      <c r="AY1420" s="200"/>
      <c r="AZ1420" s="200"/>
      <c r="BA1420" s="200"/>
      <c r="BB1420" s="200"/>
      <c r="BC1420" s="200"/>
      <c r="BD1420" s="200"/>
      <c r="BE1420" s="200"/>
      <c r="BF1420" s="200"/>
      <c r="BG1420" s="200"/>
      <c r="BH1420" s="200"/>
      <c r="BI1420" s="200"/>
    </row>
    <row r="1421" spans="1:61" s="33" customFormat="1" ht="18" customHeight="1" thickBot="1">
      <c r="A1421" s="198"/>
      <c r="B1421" s="631"/>
      <c r="C1421" s="397"/>
      <c r="D1421" s="578" t="s">
        <v>742</v>
      </c>
      <c r="E1421" s="578"/>
      <c r="F1421" s="578"/>
      <c r="G1421" s="578"/>
      <c r="H1421" s="578"/>
      <c r="I1421" s="578"/>
      <c r="J1421" s="578"/>
      <c r="K1421" s="578"/>
      <c r="L1421" s="578"/>
      <c r="M1421" s="79"/>
      <c r="N1421" s="186"/>
      <c r="O1421" s="186"/>
      <c r="P1421" s="186"/>
      <c r="Q1421" s="186"/>
      <c r="R1421" s="802" t="s">
        <v>741</v>
      </c>
      <c r="S1421" s="802"/>
      <c r="T1421" s="802"/>
      <c r="U1421" s="802"/>
      <c r="V1421" s="802"/>
      <c r="W1421" s="802"/>
      <c r="X1421" s="802"/>
      <c r="Y1421" s="802"/>
      <c r="Z1421" s="802"/>
      <c r="AA1421" s="802"/>
      <c r="AB1421" s="802"/>
      <c r="AC1421" s="802"/>
      <c r="AD1421" s="802"/>
      <c r="AE1421" s="802"/>
      <c r="AF1421" s="186"/>
      <c r="AG1421" s="584"/>
      <c r="AH1421" s="704"/>
      <c r="AI1421" s="585"/>
      <c r="AJ1421" s="198"/>
      <c r="AK1421" s="198"/>
      <c r="AL1421" s="200"/>
      <c r="AM1421" s="200"/>
      <c r="AN1421" s="200"/>
      <c r="AO1421" s="200"/>
      <c r="AP1421" s="200"/>
      <c r="AQ1421" s="200"/>
      <c r="AR1421" s="200"/>
      <c r="AS1421" s="200"/>
      <c r="AT1421" s="200"/>
      <c r="AU1421" s="200"/>
      <c r="AV1421" s="200"/>
      <c r="AW1421" s="200"/>
      <c r="AX1421" s="200"/>
      <c r="AY1421" s="200"/>
      <c r="AZ1421" s="200"/>
      <c r="BA1421" s="200"/>
      <c r="BB1421" s="200"/>
      <c r="BC1421" s="200"/>
      <c r="BD1421" s="200"/>
      <c r="BE1421" s="200"/>
      <c r="BF1421" s="200"/>
      <c r="BG1421" s="200"/>
      <c r="BH1421" s="200"/>
      <c r="BI1421" s="200"/>
    </row>
    <row r="1422" spans="1:61" s="33" customFormat="1" ht="11.25" customHeight="1">
      <c r="A1422" s="198"/>
      <c r="B1422" s="631"/>
      <c r="C1422" s="397"/>
      <c r="D1422" s="582" t="s">
        <v>743</v>
      </c>
      <c r="E1422" s="583"/>
      <c r="F1422" s="582" t="s">
        <v>745</v>
      </c>
      <c r="G1422" s="583"/>
      <c r="H1422" s="582" t="s">
        <v>746</v>
      </c>
      <c r="I1422" s="583"/>
      <c r="J1422" s="582" t="s">
        <v>747</v>
      </c>
      <c r="K1422" s="583"/>
      <c r="L1422" s="582" t="s">
        <v>748</v>
      </c>
      <c r="M1422" s="583"/>
      <c r="N1422" s="582" t="s">
        <v>749</v>
      </c>
      <c r="O1422" s="583"/>
      <c r="P1422" s="582" t="s">
        <v>750</v>
      </c>
      <c r="Q1422" s="583"/>
      <c r="R1422" s="582" t="s">
        <v>751</v>
      </c>
      <c r="S1422" s="583"/>
      <c r="T1422" s="582" t="s">
        <v>752</v>
      </c>
      <c r="U1422" s="583"/>
      <c r="V1422" s="582" t="s">
        <v>753</v>
      </c>
      <c r="W1422" s="583"/>
      <c r="X1422" s="582" t="s">
        <v>421</v>
      </c>
      <c r="Y1422" s="583"/>
      <c r="Z1422" s="582" t="s">
        <v>754</v>
      </c>
      <c r="AA1422" s="703"/>
      <c r="AB1422" s="823" t="s">
        <v>744</v>
      </c>
      <c r="AC1422" s="824"/>
      <c r="AD1422" s="823" t="s">
        <v>169</v>
      </c>
      <c r="AE1422" s="824"/>
      <c r="AF1422" s="186"/>
      <c r="AG1422" s="584"/>
      <c r="AH1422" s="704"/>
      <c r="AI1422" s="585"/>
      <c r="AJ1422" s="198"/>
      <c r="AK1422" s="198"/>
      <c r="AL1422" s="200"/>
      <c r="AM1422" s="200"/>
      <c r="AN1422" s="200"/>
      <c r="AO1422" s="200"/>
      <c r="AP1422" s="200"/>
      <c r="AQ1422" s="200"/>
      <c r="AR1422" s="200"/>
      <c r="AS1422" s="200"/>
      <c r="AT1422" s="200"/>
      <c r="AU1422" s="200"/>
      <c r="AV1422" s="200"/>
      <c r="AW1422" s="200"/>
      <c r="AX1422" s="200"/>
      <c r="AY1422" s="200"/>
      <c r="AZ1422" s="200"/>
      <c r="BA1422" s="200"/>
      <c r="BB1422" s="200"/>
      <c r="BC1422" s="200"/>
      <c r="BD1422" s="200"/>
      <c r="BE1422" s="200"/>
      <c r="BF1422" s="200"/>
      <c r="BG1422" s="200"/>
      <c r="BH1422" s="200"/>
      <c r="BI1422" s="200"/>
    </row>
    <row r="1423" spans="1:61" s="33" customFormat="1" ht="11.25" customHeight="1">
      <c r="A1423" s="198"/>
      <c r="B1423" s="631"/>
      <c r="C1423" s="397"/>
      <c r="D1423" s="584"/>
      <c r="E1423" s="585"/>
      <c r="F1423" s="584"/>
      <c r="G1423" s="585"/>
      <c r="H1423" s="584"/>
      <c r="I1423" s="585"/>
      <c r="J1423" s="584"/>
      <c r="K1423" s="585"/>
      <c r="L1423" s="584"/>
      <c r="M1423" s="585"/>
      <c r="N1423" s="584"/>
      <c r="O1423" s="585"/>
      <c r="P1423" s="584"/>
      <c r="Q1423" s="585"/>
      <c r="R1423" s="584"/>
      <c r="S1423" s="585"/>
      <c r="T1423" s="584"/>
      <c r="U1423" s="585"/>
      <c r="V1423" s="584"/>
      <c r="W1423" s="585"/>
      <c r="X1423" s="584"/>
      <c r="Y1423" s="585"/>
      <c r="Z1423" s="584"/>
      <c r="AA1423" s="704"/>
      <c r="AB1423" s="825"/>
      <c r="AC1423" s="826"/>
      <c r="AD1423" s="825"/>
      <c r="AE1423" s="826"/>
      <c r="AF1423" s="186"/>
      <c r="AG1423" s="584"/>
      <c r="AH1423" s="704"/>
      <c r="AI1423" s="585"/>
      <c r="AJ1423" s="198"/>
      <c r="AK1423" s="198"/>
      <c r="AL1423" s="200"/>
      <c r="AM1423" s="200"/>
      <c r="AN1423" s="200"/>
      <c r="AO1423" s="200"/>
      <c r="AP1423" s="200"/>
      <c r="AQ1423" s="200"/>
      <c r="AR1423" s="200"/>
      <c r="AS1423" s="200"/>
      <c r="AT1423" s="200"/>
      <c r="AU1423" s="200"/>
      <c r="AV1423" s="200"/>
      <c r="AW1423" s="200"/>
      <c r="AX1423" s="200"/>
      <c r="AY1423" s="200"/>
      <c r="AZ1423" s="200"/>
      <c r="BA1423" s="200"/>
      <c r="BB1423" s="200"/>
      <c r="BC1423" s="200"/>
      <c r="BD1423" s="200"/>
      <c r="BE1423" s="200"/>
      <c r="BF1423" s="200"/>
      <c r="BG1423" s="200"/>
      <c r="BH1423" s="200"/>
      <c r="BI1423" s="200"/>
    </row>
    <row r="1424" spans="1:61" s="33" customFormat="1" ht="11.25" customHeight="1" thickBot="1">
      <c r="A1424" s="198"/>
      <c r="B1424" s="631"/>
      <c r="C1424" s="397"/>
      <c r="D1424" s="586"/>
      <c r="E1424" s="587"/>
      <c r="F1424" s="586"/>
      <c r="G1424" s="587"/>
      <c r="H1424" s="586"/>
      <c r="I1424" s="587"/>
      <c r="J1424" s="586"/>
      <c r="K1424" s="587"/>
      <c r="L1424" s="586"/>
      <c r="M1424" s="587"/>
      <c r="N1424" s="586"/>
      <c r="O1424" s="587"/>
      <c r="P1424" s="586"/>
      <c r="Q1424" s="587"/>
      <c r="R1424" s="586"/>
      <c r="S1424" s="587"/>
      <c r="T1424" s="586"/>
      <c r="U1424" s="587"/>
      <c r="V1424" s="586"/>
      <c r="W1424" s="587"/>
      <c r="X1424" s="586"/>
      <c r="Y1424" s="587"/>
      <c r="Z1424" s="586"/>
      <c r="AA1424" s="705"/>
      <c r="AB1424" s="827"/>
      <c r="AC1424" s="828"/>
      <c r="AD1424" s="827"/>
      <c r="AE1424" s="828"/>
      <c r="AF1424" s="186"/>
      <c r="AG1424" s="584"/>
      <c r="AH1424" s="704"/>
      <c r="AI1424" s="585"/>
      <c r="AJ1424" s="198"/>
      <c r="AK1424" s="198"/>
      <c r="AL1424" s="200"/>
      <c r="AM1424" s="200"/>
      <c r="AN1424" s="200"/>
      <c r="AO1424" s="200"/>
      <c r="AP1424" s="200"/>
      <c r="AQ1424" s="200"/>
      <c r="AR1424" s="200"/>
      <c r="AS1424" s="200"/>
      <c r="AT1424" s="200"/>
      <c r="AU1424" s="200"/>
      <c r="AV1424" s="200"/>
      <c r="AW1424" s="200"/>
      <c r="AX1424" s="200"/>
      <c r="AY1424" s="200"/>
      <c r="AZ1424" s="200"/>
      <c r="BA1424" s="200"/>
      <c r="BB1424" s="200"/>
      <c r="BC1424" s="200"/>
      <c r="BD1424" s="200"/>
      <c r="BE1424" s="200"/>
      <c r="BF1424" s="200"/>
      <c r="BG1424" s="200"/>
      <c r="BH1424" s="200"/>
      <c r="BI1424" s="200"/>
    </row>
    <row r="1425" spans="1:61" s="33" customFormat="1" ht="18" customHeight="1">
      <c r="A1425" s="198"/>
      <c r="B1425" s="631"/>
      <c r="C1425" s="397"/>
      <c r="D1425" s="804" t="s">
        <v>739</v>
      </c>
      <c r="E1425" s="805"/>
      <c r="F1425" s="804"/>
      <c r="G1425" s="805"/>
      <c r="H1425" s="804"/>
      <c r="I1425" s="805"/>
      <c r="J1425" s="779"/>
      <c r="K1425" s="779"/>
      <c r="L1425" s="798"/>
      <c r="M1425" s="798"/>
      <c r="N1425" s="798"/>
      <c r="O1425" s="798"/>
      <c r="P1425" s="798"/>
      <c r="Q1425" s="798"/>
      <c r="R1425" s="798"/>
      <c r="S1425" s="798"/>
      <c r="T1425" s="798"/>
      <c r="U1425" s="798"/>
      <c r="V1425" s="798"/>
      <c r="W1425" s="798"/>
      <c r="X1425" s="798"/>
      <c r="Y1425" s="798"/>
      <c r="Z1425" s="798"/>
      <c r="AA1425" s="613"/>
      <c r="AB1425" s="823"/>
      <c r="AC1425" s="831"/>
      <c r="AD1425" s="782" t="s">
        <v>758</v>
      </c>
      <c r="AE1425" s="783"/>
      <c r="AF1425" s="186"/>
      <c r="AG1425" s="584"/>
      <c r="AH1425" s="704"/>
      <c r="AI1425" s="585"/>
      <c r="AJ1425" s="198"/>
      <c r="AK1425" s="198"/>
      <c r="AL1425" s="200"/>
      <c r="AM1425" s="200"/>
      <c r="AN1425" s="200"/>
      <c r="AO1425" s="200"/>
      <c r="AP1425" s="200"/>
      <c r="AQ1425" s="200"/>
      <c r="AR1425" s="200"/>
      <c r="AS1425" s="200"/>
      <c r="AT1425" s="200"/>
      <c r="AU1425" s="200"/>
      <c r="AV1425" s="200"/>
      <c r="AW1425" s="200"/>
      <c r="AX1425" s="200"/>
      <c r="AY1425" s="200"/>
      <c r="AZ1425" s="200"/>
      <c r="BA1425" s="200"/>
      <c r="BB1425" s="200"/>
      <c r="BC1425" s="200"/>
      <c r="BD1425" s="200"/>
      <c r="BE1425" s="200"/>
      <c r="BF1425" s="200"/>
      <c r="BG1425" s="200"/>
      <c r="BH1425" s="200"/>
      <c r="BI1425" s="200"/>
    </row>
    <row r="1426" spans="1:61" s="33" customFormat="1" ht="18" customHeight="1">
      <c r="A1426" s="198"/>
      <c r="B1426" s="631"/>
      <c r="C1426" s="397"/>
      <c r="D1426" s="806"/>
      <c r="E1426" s="807"/>
      <c r="F1426" s="806"/>
      <c r="G1426" s="807"/>
      <c r="H1426" s="806"/>
      <c r="I1426" s="807"/>
      <c r="J1426" s="779"/>
      <c r="K1426" s="779"/>
      <c r="L1426" s="798"/>
      <c r="M1426" s="798"/>
      <c r="N1426" s="798"/>
      <c r="O1426" s="798"/>
      <c r="P1426" s="798"/>
      <c r="Q1426" s="798"/>
      <c r="R1426" s="798"/>
      <c r="S1426" s="798"/>
      <c r="T1426" s="798"/>
      <c r="U1426" s="798"/>
      <c r="V1426" s="798"/>
      <c r="W1426" s="798"/>
      <c r="X1426" s="798"/>
      <c r="Y1426" s="798"/>
      <c r="Z1426" s="798"/>
      <c r="AA1426" s="613"/>
      <c r="AB1426" s="825"/>
      <c r="AC1426" s="704"/>
      <c r="AD1426" s="784"/>
      <c r="AE1426" s="785"/>
      <c r="AF1426" s="186"/>
      <c r="AG1426" s="584"/>
      <c r="AH1426" s="704"/>
      <c r="AI1426" s="585"/>
      <c r="AJ1426" s="198"/>
      <c r="AK1426" s="198"/>
      <c r="AL1426" s="200"/>
      <c r="AM1426" s="200"/>
      <c r="AN1426" s="200"/>
      <c r="AO1426" s="200"/>
      <c r="AP1426" s="200"/>
      <c r="AQ1426" s="200"/>
      <c r="AR1426" s="200"/>
      <c r="AS1426" s="200"/>
      <c r="AT1426" s="200"/>
      <c r="AU1426" s="200"/>
      <c r="AV1426" s="200"/>
      <c r="AW1426" s="200"/>
      <c r="AX1426" s="200"/>
      <c r="AY1426" s="200"/>
      <c r="AZ1426" s="200"/>
      <c r="BA1426" s="200"/>
      <c r="BB1426" s="200"/>
      <c r="BC1426" s="200"/>
      <c r="BD1426" s="200"/>
      <c r="BE1426" s="200"/>
      <c r="BF1426" s="200"/>
      <c r="BG1426" s="200"/>
      <c r="BH1426" s="200"/>
      <c r="BI1426" s="200"/>
    </row>
    <row r="1427" spans="1:61" s="33" customFormat="1" ht="18" customHeight="1" thickBot="1">
      <c r="A1427" s="198"/>
      <c r="B1427" s="631"/>
      <c r="C1427" s="397"/>
      <c r="D1427" s="806"/>
      <c r="E1427" s="807"/>
      <c r="F1427" s="808"/>
      <c r="G1427" s="809"/>
      <c r="H1427" s="808"/>
      <c r="I1427" s="809"/>
      <c r="J1427" s="779"/>
      <c r="K1427" s="779"/>
      <c r="L1427" s="798"/>
      <c r="M1427" s="798"/>
      <c r="N1427" s="798"/>
      <c r="O1427" s="798"/>
      <c r="P1427" s="798"/>
      <c r="Q1427" s="798"/>
      <c r="R1427" s="798"/>
      <c r="S1427" s="798"/>
      <c r="T1427" s="798"/>
      <c r="U1427" s="798"/>
      <c r="V1427" s="798"/>
      <c r="W1427" s="798"/>
      <c r="X1427" s="798"/>
      <c r="Y1427" s="798"/>
      <c r="Z1427" s="798"/>
      <c r="AA1427" s="613"/>
      <c r="AB1427" s="827"/>
      <c r="AC1427" s="832"/>
      <c r="AD1427" s="786"/>
      <c r="AE1427" s="787"/>
      <c r="AF1427" s="186"/>
      <c r="AG1427" s="584"/>
      <c r="AH1427" s="704"/>
      <c r="AI1427" s="585"/>
      <c r="AJ1427" s="198"/>
      <c r="AK1427" s="198"/>
      <c r="AL1427" s="200"/>
      <c r="AM1427" s="200"/>
      <c r="AN1427" s="200"/>
      <c r="AO1427" s="200"/>
      <c r="AP1427" s="200"/>
      <c r="AQ1427" s="200"/>
      <c r="AR1427" s="200"/>
      <c r="AS1427" s="200"/>
      <c r="AT1427" s="200"/>
      <c r="AU1427" s="200"/>
      <c r="AV1427" s="200"/>
      <c r="AW1427" s="200"/>
      <c r="AX1427" s="200"/>
      <c r="AY1427" s="200"/>
      <c r="AZ1427" s="200"/>
      <c r="BA1427" s="200"/>
      <c r="BB1427" s="200"/>
      <c r="BC1427" s="200"/>
      <c r="BD1427" s="200"/>
      <c r="BE1427" s="200"/>
      <c r="BF1427" s="200"/>
      <c r="BG1427" s="200"/>
      <c r="BH1427" s="200"/>
      <c r="BI1427" s="200"/>
    </row>
    <row r="1428" spans="1:61" s="33" customFormat="1" ht="18" customHeight="1">
      <c r="A1428" s="198"/>
      <c r="B1428" s="631"/>
      <c r="C1428" s="397"/>
      <c r="D1428" s="804" t="s">
        <v>756</v>
      </c>
      <c r="E1428" s="805"/>
      <c r="F1428" s="779"/>
      <c r="G1428" s="779"/>
      <c r="H1428" s="779"/>
      <c r="I1428" s="779"/>
      <c r="J1428" s="779"/>
      <c r="K1428" s="779"/>
      <c r="L1428" s="798"/>
      <c r="M1428" s="798"/>
      <c r="N1428" s="798"/>
      <c r="O1428" s="798"/>
      <c r="P1428" s="798"/>
      <c r="Q1428" s="798"/>
      <c r="R1428" s="798"/>
      <c r="S1428" s="798"/>
      <c r="T1428" s="798"/>
      <c r="U1428" s="798"/>
      <c r="V1428" s="798"/>
      <c r="W1428" s="798"/>
      <c r="X1428" s="798"/>
      <c r="Y1428" s="798"/>
      <c r="Z1428" s="798"/>
      <c r="AA1428" s="613"/>
      <c r="AB1428" s="823"/>
      <c r="AC1428" s="824"/>
      <c r="AD1428" s="833" t="s">
        <v>757</v>
      </c>
      <c r="AE1428" s="783"/>
      <c r="AF1428" s="186"/>
      <c r="AG1428" s="584"/>
      <c r="AH1428" s="704"/>
      <c r="AI1428" s="585"/>
      <c r="AJ1428" s="198"/>
      <c r="AK1428" s="198"/>
      <c r="AL1428" s="200"/>
      <c r="AM1428" s="200"/>
      <c r="AN1428" s="200"/>
      <c r="AO1428" s="200"/>
      <c r="AP1428" s="200"/>
      <c r="AQ1428" s="200"/>
      <c r="AR1428" s="200"/>
      <c r="AS1428" s="200"/>
      <c r="AT1428" s="200"/>
      <c r="AU1428" s="200"/>
      <c r="AV1428" s="200"/>
      <c r="AW1428" s="200"/>
      <c r="AX1428" s="200"/>
      <c r="AY1428" s="200"/>
      <c r="AZ1428" s="200"/>
      <c r="BA1428" s="200"/>
      <c r="BB1428" s="200"/>
      <c r="BC1428" s="200"/>
      <c r="BD1428" s="200"/>
      <c r="BE1428" s="200"/>
      <c r="BF1428" s="200"/>
      <c r="BG1428" s="200"/>
      <c r="BH1428" s="200"/>
      <c r="BI1428" s="200"/>
    </row>
    <row r="1429" spans="1:61" s="33" customFormat="1" ht="18" customHeight="1">
      <c r="A1429" s="198"/>
      <c r="B1429" s="631"/>
      <c r="C1429" s="397"/>
      <c r="D1429" s="806"/>
      <c r="E1429" s="807"/>
      <c r="F1429" s="779"/>
      <c r="G1429" s="779"/>
      <c r="H1429" s="779"/>
      <c r="I1429" s="779"/>
      <c r="J1429" s="779"/>
      <c r="K1429" s="779"/>
      <c r="L1429" s="798"/>
      <c r="M1429" s="798"/>
      <c r="N1429" s="798"/>
      <c r="O1429" s="798"/>
      <c r="P1429" s="798"/>
      <c r="Q1429" s="798"/>
      <c r="R1429" s="798"/>
      <c r="S1429" s="798"/>
      <c r="T1429" s="798"/>
      <c r="U1429" s="798"/>
      <c r="V1429" s="798"/>
      <c r="W1429" s="798"/>
      <c r="X1429" s="798"/>
      <c r="Y1429" s="798"/>
      <c r="Z1429" s="798"/>
      <c r="AA1429" s="613"/>
      <c r="AB1429" s="825"/>
      <c r="AC1429" s="826"/>
      <c r="AD1429" s="834"/>
      <c r="AE1429" s="785"/>
      <c r="AF1429" s="186"/>
      <c r="AG1429" s="584"/>
      <c r="AH1429" s="704"/>
      <c r="AI1429" s="585"/>
      <c r="AJ1429" s="198"/>
      <c r="AK1429" s="198"/>
      <c r="AL1429" s="200"/>
      <c r="AM1429" s="200"/>
      <c r="AN1429" s="200"/>
      <c r="AO1429" s="200"/>
      <c r="AP1429" s="200"/>
      <c r="AQ1429" s="200"/>
      <c r="AR1429" s="200"/>
      <c r="AS1429" s="200"/>
      <c r="AT1429" s="200"/>
      <c r="AU1429" s="200"/>
      <c r="AV1429" s="200"/>
      <c r="AW1429" s="200"/>
      <c r="AX1429" s="200"/>
      <c r="AY1429" s="200"/>
      <c r="AZ1429" s="200"/>
      <c r="BA1429" s="200"/>
      <c r="BB1429" s="200"/>
      <c r="BC1429" s="200"/>
      <c r="BD1429" s="200"/>
      <c r="BE1429" s="200"/>
      <c r="BF1429" s="200"/>
      <c r="BG1429" s="200"/>
      <c r="BH1429" s="200"/>
      <c r="BI1429" s="200"/>
    </row>
    <row r="1430" spans="1:61" s="33" customFormat="1" ht="18" customHeight="1" thickBot="1">
      <c r="A1430" s="198"/>
      <c r="B1430" s="631"/>
      <c r="C1430" s="397"/>
      <c r="D1430" s="808"/>
      <c r="E1430" s="809"/>
      <c r="F1430" s="779"/>
      <c r="G1430" s="779"/>
      <c r="H1430" s="779"/>
      <c r="I1430" s="779"/>
      <c r="J1430" s="779"/>
      <c r="K1430" s="779"/>
      <c r="L1430" s="798"/>
      <c r="M1430" s="798"/>
      <c r="N1430" s="798"/>
      <c r="O1430" s="798"/>
      <c r="P1430" s="798"/>
      <c r="Q1430" s="798"/>
      <c r="R1430" s="798"/>
      <c r="S1430" s="798"/>
      <c r="T1430" s="798"/>
      <c r="U1430" s="798"/>
      <c r="V1430" s="798"/>
      <c r="W1430" s="798"/>
      <c r="X1430" s="798"/>
      <c r="Y1430" s="798"/>
      <c r="Z1430" s="798"/>
      <c r="AA1430" s="613"/>
      <c r="AB1430" s="827"/>
      <c r="AC1430" s="828"/>
      <c r="AD1430" s="835"/>
      <c r="AE1430" s="787"/>
      <c r="AF1430" s="186"/>
      <c r="AG1430" s="584"/>
      <c r="AH1430" s="704"/>
      <c r="AI1430" s="585"/>
      <c r="AJ1430" s="198"/>
      <c r="AK1430" s="198"/>
      <c r="AL1430" s="200"/>
      <c r="AM1430" s="200"/>
      <c r="AN1430" s="200"/>
      <c r="AO1430" s="200"/>
      <c r="AP1430" s="200"/>
      <c r="AQ1430" s="200"/>
      <c r="AR1430" s="200"/>
      <c r="AS1430" s="200"/>
      <c r="AT1430" s="200"/>
      <c r="AU1430" s="200"/>
      <c r="AV1430" s="200"/>
      <c r="AW1430" s="200"/>
      <c r="AX1430" s="200"/>
      <c r="AY1430" s="200"/>
      <c r="AZ1430" s="200"/>
      <c r="BA1430" s="200"/>
      <c r="BB1430" s="200"/>
      <c r="BC1430" s="200"/>
      <c r="BD1430" s="200"/>
      <c r="BE1430" s="200"/>
      <c r="BF1430" s="200"/>
      <c r="BG1430" s="200"/>
      <c r="BH1430" s="200"/>
      <c r="BI1430" s="200"/>
    </row>
    <row r="1431" spans="1:61" s="33" customFormat="1" ht="18" customHeight="1">
      <c r="A1431" s="198"/>
      <c r="B1431" s="631"/>
      <c r="C1431" s="397"/>
      <c r="D1431" s="836" t="s">
        <v>760</v>
      </c>
      <c r="E1431" s="836"/>
      <c r="F1431" s="836"/>
      <c r="G1431" s="836"/>
      <c r="H1431" s="836"/>
      <c r="I1431" s="836"/>
      <c r="J1431" s="836"/>
      <c r="K1431" s="836"/>
      <c r="L1431" s="148"/>
      <c r="M1431" s="148"/>
      <c r="N1431" s="148"/>
      <c r="O1431" s="148"/>
      <c r="P1431" s="148"/>
      <c r="Q1431" s="148"/>
      <c r="R1431" s="148"/>
      <c r="S1431" s="148"/>
      <c r="T1431" s="148"/>
      <c r="U1431" s="148"/>
      <c r="V1431" s="148"/>
      <c r="W1431" s="148"/>
      <c r="X1431" s="148"/>
      <c r="Y1431" s="148"/>
      <c r="Z1431" s="148"/>
      <c r="AA1431" s="148"/>
      <c r="AB1431" s="148"/>
      <c r="AC1431" s="148"/>
      <c r="AD1431" s="148"/>
      <c r="AE1431" s="148"/>
      <c r="AF1431" s="186"/>
      <c r="AG1431" s="584"/>
      <c r="AH1431" s="704"/>
      <c r="AI1431" s="585"/>
      <c r="AJ1431" s="198"/>
      <c r="AK1431" s="198"/>
      <c r="AL1431" s="200"/>
      <c r="AM1431" s="200"/>
      <c r="AN1431" s="200"/>
      <c r="AO1431" s="200"/>
      <c r="AP1431" s="200"/>
      <c r="AQ1431" s="200"/>
      <c r="AR1431" s="200"/>
      <c r="AS1431" s="200"/>
      <c r="AT1431" s="200"/>
      <c r="AU1431" s="200"/>
      <c r="AV1431" s="200"/>
      <c r="AW1431" s="200"/>
      <c r="AX1431" s="200"/>
      <c r="AY1431" s="200"/>
      <c r="AZ1431" s="200"/>
      <c r="BA1431" s="200"/>
      <c r="BB1431" s="200"/>
      <c r="BC1431" s="200"/>
      <c r="BD1431" s="200"/>
      <c r="BE1431" s="200"/>
      <c r="BF1431" s="200"/>
      <c r="BG1431" s="200"/>
      <c r="BH1431" s="200"/>
      <c r="BI1431" s="200"/>
    </row>
    <row r="1432" spans="1:61" s="33" customFormat="1" ht="18" customHeight="1">
      <c r="A1432" s="198"/>
      <c r="B1432" s="631"/>
      <c r="C1432" s="463"/>
      <c r="D1432" s="837" t="s">
        <v>761</v>
      </c>
      <c r="E1432" s="837"/>
      <c r="F1432" s="837"/>
      <c r="G1432" s="837"/>
      <c r="H1432" s="837"/>
      <c r="I1432" s="837"/>
      <c r="J1432" s="837"/>
      <c r="K1432" s="837"/>
      <c r="L1432" s="837"/>
      <c r="M1432" s="837"/>
      <c r="N1432" s="837"/>
      <c r="O1432" s="837"/>
      <c r="P1432" s="837"/>
      <c r="Q1432" s="837"/>
      <c r="R1432" s="837"/>
      <c r="S1432" s="837"/>
      <c r="T1432" s="837"/>
      <c r="U1432" s="837"/>
      <c r="V1432" s="837"/>
      <c r="W1432" s="199"/>
      <c r="X1432" s="199"/>
      <c r="Y1432" s="199"/>
      <c r="Z1432" s="199"/>
      <c r="AA1432" s="199"/>
      <c r="AB1432" s="199"/>
      <c r="AC1432" s="199"/>
      <c r="AD1432" s="199"/>
      <c r="AE1432" s="199"/>
      <c r="AF1432" s="396"/>
      <c r="AG1432" s="586"/>
      <c r="AH1432" s="705"/>
      <c r="AI1432" s="587"/>
      <c r="AJ1432" s="198"/>
      <c r="AK1432" s="198"/>
      <c r="AL1432" s="200"/>
      <c r="AM1432" s="200"/>
      <c r="AN1432" s="200"/>
      <c r="AO1432" s="200"/>
      <c r="AP1432" s="200"/>
      <c r="AQ1432" s="200"/>
      <c r="AR1432" s="200"/>
      <c r="AS1432" s="200"/>
      <c r="AT1432" s="200"/>
      <c r="AU1432" s="200"/>
      <c r="AV1432" s="200"/>
      <c r="AW1432" s="200"/>
      <c r="AX1432" s="200"/>
      <c r="AY1432" s="200"/>
      <c r="AZ1432" s="200"/>
      <c r="BA1432" s="200"/>
      <c r="BB1432" s="200"/>
      <c r="BC1432" s="200"/>
      <c r="BD1432" s="200"/>
      <c r="BE1432" s="200"/>
      <c r="BF1432" s="200"/>
      <c r="BG1432" s="200"/>
      <c r="BH1432" s="200"/>
      <c r="BI1432" s="200"/>
    </row>
    <row r="1433" spans="1:61" s="33" customFormat="1" ht="18" customHeight="1">
      <c r="A1433" s="198"/>
      <c r="B1433" s="631"/>
      <c r="C1433" s="397"/>
      <c r="D1433" s="578" t="s">
        <v>949</v>
      </c>
      <c r="E1433" s="578"/>
      <c r="F1433" s="578"/>
      <c r="G1433" s="578"/>
      <c r="H1433" s="578"/>
      <c r="I1433" s="578"/>
      <c r="J1433" s="578"/>
      <c r="K1433" s="578"/>
      <c r="L1433" s="578"/>
      <c r="M1433" s="578"/>
      <c r="N1433" s="578"/>
      <c r="O1433" s="578"/>
      <c r="P1433" s="578"/>
      <c r="Q1433" s="578"/>
      <c r="R1433" s="578"/>
      <c r="S1433" s="578"/>
      <c r="T1433" s="578"/>
      <c r="U1433" s="578"/>
      <c r="V1433" s="578"/>
      <c r="W1433" s="578"/>
      <c r="X1433" s="578"/>
      <c r="Y1433" s="578"/>
      <c r="Z1433" s="578"/>
      <c r="AA1433" s="578"/>
      <c r="AB1433" s="578"/>
      <c r="AC1433" s="578"/>
      <c r="AD1433" s="578"/>
      <c r="AE1433" s="578"/>
      <c r="AF1433" s="579"/>
      <c r="AG1433" s="582"/>
      <c r="AH1433" s="703"/>
      <c r="AI1433" s="583"/>
      <c r="AJ1433" s="198"/>
      <c r="AK1433" s="198"/>
      <c r="AL1433" s="200"/>
      <c r="AM1433" s="200"/>
      <c r="AN1433" s="200"/>
      <c r="AO1433" s="200"/>
      <c r="AP1433" s="200"/>
      <c r="AQ1433" s="200"/>
      <c r="AR1433" s="200"/>
      <c r="AS1433" s="200"/>
      <c r="AT1433" s="200"/>
      <c r="AU1433" s="200"/>
      <c r="AV1433" s="200"/>
      <c r="AW1433" s="200"/>
      <c r="AX1433" s="200"/>
      <c r="AY1433" s="200"/>
      <c r="AZ1433" s="200"/>
      <c r="BA1433" s="200"/>
      <c r="BB1433" s="200"/>
      <c r="BC1433" s="200"/>
      <c r="BD1433" s="200"/>
      <c r="BE1433" s="200"/>
      <c r="BF1433" s="200"/>
      <c r="BG1433" s="200"/>
      <c r="BH1433" s="200"/>
      <c r="BI1433" s="200"/>
    </row>
    <row r="1434" spans="1:61" s="33" customFormat="1" ht="18" customHeight="1">
      <c r="A1434" s="198"/>
      <c r="B1434" s="631"/>
      <c r="C1434" s="397"/>
      <c r="D1434" s="580"/>
      <c r="E1434" s="580"/>
      <c r="F1434" s="580"/>
      <c r="G1434" s="580"/>
      <c r="H1434" s="580"/>
      <c r="I1434" s="580"/>
      <c r="J1434" s="580"/>
      <c r="K1434" s="580"/>
      <c r="L1434" s="580"/>
      <c r="M1434" s="580"/>
      <c r="N1434" s="580"/>
      <c r="O1434" s="580"/>
      <c r="P1434" s="580"/>
      <c r="Q1434" s="580"/>
      <c r="R1434" s="580"/>
      <c r="S1434" s="580"/>
      <c r="T1434" s="580"/>
      <c r="U1434" s="580"/>
      <c r="V1434" s="580"/>
      <c r="W1434" s="580"/>
      <c r="X1434" s="580"/>
      <c r="Y1434" s="580"/>
      <c r="Z1434" s="580"/>
      <c r="AA1434" s="580"/>
      <c r="AB1434" s="580"/>
      <c r="AC1434" s="580"/>
      <c r="AD1434" s="580"/>
      <c r="AE1434" s="580"/>
      <c r="AF1434" s="581"/>
      <c r="AG1434" s="584"/>
      <c r="AH1434" s="704"/>
      <c r="AI1434" s="585"/>
      <c r="AJ1434" s="198"/>
      <c r="AK1434" s="198"/>
      <c r="AL1434" s="200"/>
      <c r="AM1434" s="200"/>
      <c r="AN1434" s="200"/>
      <c r="AO1434" s="200"/>
      <c r="AP1434" s="200"/>
      <c r="AQ1434" s="200"/>
      <c r="AR1434" s="200"/>
      <c r="AS1434" s="200"/>
      <c r="AT1434" s="200"/>
      <c r="AU1434" s="200"/>
      <c r="AV1434" s="200"/>
      <c r="AW1434" s="200"/>
      <c r="AX1434" s="200"/>
      <c r="AY1434" s="200"/>
      <c r="AZ1434" s="200"/>
      <c r="BA1434" s="200"/>
      <c r="BB1434" s="200"/>
      <c r="BC1434" s="200"/>
      <c r="BD1434" s="200"/>
      <c r="BE1434" s="200"/>
      <c r="BF1434" s="200"/>
      <c r="BG1434" s="200"/>
      <c r="BH1434" s="200"/>
      <c r="BI1434" s="200"/>
    </row>
    <row r="1435" spans="1:61" s="33" customFormat="1" ht="18" customHeight="1">
      <c r="A1435" s="198"/>
      <c r="B1435" s="631"/>
      <c r="C1435" s="954" t="s">
        <v>762</v>
      </c>
      <c r="D1435" s="955"/>
      <c r="E1435" s="955"/>
      <c r="F1435" s="955"/>
      <c r="G1435" s="955"/>
      <c r="H1435" s="955"/>
      <c r="I1435" s="955"/>
      <c r="J1435" s="955"/>
      <c r="K1435" s="955"/>
      <c r="L1435" s="955"/>
      <c r="M1435" s="955"/>
      <c r="N1435" s="955"/>
      <c r="O1435" s="955"/>
      <c r="P1435" s="955"/>
      <c r="Q1435" s="955"/>
      <c r="R1435" s="955"/>
      <c r="S1435" s="955"/>
      <c r="T1435" s="955"/>
      <c r="U1435" s="955"/>
      <c r="V1435" s="955"/>
      <c r="W1435" s="955"/>
      <c r="X1435" s="955"/>
      <c r="Y1435" s="955"/>
      <c r="Z1435" s="955"/>
      <c r="AA1435" s="955"/>
      <c r="AB1435" s="955"/>
      <c r="AC1435" s="955"/>
      <c r="AD1435" s="955"/>
      <c r="AE1435" s="955"/>
      <c r="AF1435" s="1133"/>
      <c r="AG1435" s="584"/>
      <c r="AH1435" s="704"/>
      <c r="AI1435" s="585"/>
      <c r="AJ1435" s="198"/>
      <c r="AK1435" s="198"/>
      <c r="AL1435" s="200"/>
      <c r="AM1435" s="200"/>
      <c r="AN1435" s="200"/>
      <c r="AO1435" s="200"/>
      <c r="AP1435" s="200"/>
      <c r="AQ1435" s="200"/>
      <c r="AR1435" s="200"/>
      <c r="AS1435" s="200"/>
      <c r="AT1435" s="200"/>
      <c r="AU1435" s="200"/>
      <c r="AV1435" s="200"/>
      <c r="AW1435" s="200"/>
      <c r="AX1435" s="200"/>
      <c r="AY1435" s="200"/>
      <c r="AZ1435" s="200"/>
      <c r="BA1435" s="200"/>
      <c r="BB1435" s="200"/>
      <c r="BC1435" s="200"/>
      <c r="BD1435" s="200"/>
      <c r="BE1435" s="200"/>
      <c r="BF1435" s="200"/>
      <c r="BG1435" s="200"/>
      <c r="BH1435" s="200"/>
      <c r="BI1435" s="200"/>
    </row>
    <row r="1436" spans="1:61" s="33" customFormat="1" ht="27" customHeight="1">
      <c r="A1436" s="198"/>
      <c r="B1436" s="631"/>
      <c r="C1436" s="1140" t="s">
        <v>1610</v>
      </c>
      <c r="D1436" s="1141"/>
      <c r="E1436" s="1141"/>
      <c r="F1436" s="1141"/>
      <c r="G1436" s="1141"/>
      <c r="H1436" s="1141"/>
      <c r="I1436" s="1141"/>
      <c r="J1436" s="1141"/>
      <c r="K1436" s="1141"/>
      <c r="L1436" s="1141"/>
      <c r="M1436" s="1141"/>
      <c r="N1436" s="1141"/>
      <c r="O1436" s="1141"/>
      <c r="P1436" s="1141"/>
      <c r="Q1436" s="1141"/>
      <c r="R1436" s="1141"/>
      <c r="S1436" s="1141"/>
      <c r="T1436" s="1141"/>
      <c r="U1436" s="1141"/>
      <c r="V1436" s="1141"/>
      <c r="W1436" s="1141"/>
      <c r="X1436" s="1141"/>
      <c r="Y1436" s="1141"/>
      <c r="Z1436" s="1141"/>
      <c r="AA1436" s="1141"/>
      <c r="AB1436" s="1141"/>
      <c r="AC1436" s="1141"/>
      <c r="AD1436" s="1141"/>
      <c r="AE1436" s="1141"/>
      <c r="AF1436" s="1142"/>
      <c r="AG1436" s="584"/>
      <c r="AH1436" s="704"/>
      <c r="AI1436" s="585"/>
      <c r="AJ1436" s="198"/>
      <c r="AK1436" s="198"/>
      <c r="AL1436" s="200"/>
      <c r="AM1436" s="200"/>
      <c r="AN1436" s="200"/>
      <c r="AO1436" s="200"/>
      <c r="AP1436" s="200"/>
      <c r="AQ1436" s="200"/>
      <c r="AR1436" s="200"/>
      <c r="AS1436" s="200"/>
      <c r="AT1436" s="200"/>
      <c r="AU1436" s="200"/>
      <c r="AV1436" s="200"/>
      <c r="AW1436" s="200"/>
      <c r="AX1436" s="200"/>
      <c r="AY1436" s="200"/>
      <c r="AZ1436" s="200"/>
      <c r="BA1436" s="200"/>
      <c r="BB1436" s="200"/>
      <c r="BC1436" s="200"/>
      <c r="BD1436" s="200"/>
      <c r="BE1436" s="200"/>
      <c r="BF1436" s="200"/>
      <c r="BG1436" s="200"/>
      <c r="BH1436" s="200"/>
      <c r="BI1436" s="200"/>
    </row>
    <row r="1437" spans="1:61" s="33" customFormat="1" ht="30" customHeight="1">
      <c r="A1437" s="198"/>
      <c r="B1437" s="631"/>
      <c r="C1437" s="954" t="s">
        <v>1547</v>
      </c>
      <c r="D1437" s="955"/>
      <c r="E1437" s="955"/>
      <c r="F1437" s="955"/>
      <c r="G1437" s="955"/>
      <c r="H1437" s="955"/>
      <c r="I1437" s="955"/>
      <c r="J1437" s="955"/>
      <c r="K1437" s="955"/>
      <c r="L1437" s="955"/>
      <c r="M1437" s="955"/>
      <c r="N1437" s="955"/>
      <c r="O1437" s="955"/>
      <c r="P1437" s="955"/>
      <c r="Q1437" s="955"/>
      <c r="R1437" s="955"/>
      <c r="S1437" s="955"/>
      <c r="T1437" s="955"/>
      <c r="U1437" s="955"/>
      <c r="V1437" s="955"/>
      <c r="W1437" s="955"/>
      <c r="X1437" s="955"/>
      <c r="Y1437" s="955"/>
      <c r="Z1437" s="955"/>
      <c r="AA1437" s="955"/>
      <c r="AB1437" s="955"/>
      <c r="AC1437" s="955"/>
      <c r="AD1437" s="955"/>
      <c r="AE1437" s="955"/>
      <c r="AF1437" s="1133"/>
      <c r="AG1437" s="584"/>
      <c r="AH1437" s="704"/>
      <c r="AI1437" s="585"/>
      <c r="AJ1437" s="198"/>
      <c r="AK1437" s="198"/>
      <c r="AL1437" s="200"/>
      <c r="AM1437" s="200"/>
      <c r="AN1437" s="200"/>
      <c r="AO1437" s="200"/>
      <c r="AP1437" s="200"/>
      <c r="AQ1437" s="200"/>
      <c r="AR1437" s="200"/>
      <c r="AS1437" s="200"/>
      <c r="AT1437" s="200"/>
      <c r="AU1437" s="200"/>
      <c r="AV1437" s="200"/>
      <c r="AW1437" s="200"/>
      <c r="AX1437" s="200"/>
      <c r="AY1437" s="200"/>
      <c r="AZ1437" s="200"/>
      <c r="BA1437" s="200"/>
      <c r="BB1437" s="200"/>
      <c r="BC1437" s="200"/>
      <c r="BD1437" s="200"/>
      <c r="BE1437" s="200"/>
      <c r="BF1437" s="200"/>
      <c r="BG1437" s="200"/>
      <c r="BH1437" s="200"/>
      <c r="BI1437" s="200"/>
    </row>
    <row r="1438" spans="1:61" s="33" customFormat="1" ht="34.5" customHeight="1">
      <c r="A1438" s="198"/>
      <c r="B1438" s="631"/>
      <c r="C1438" s="951" t="s">
        <v>763</v>
      </c>
      <c r="D1438" s="952"/>
      <c r="E1438" s="952"/>
      <c r="F1438" s="952"/>
      <c r="G1438" s="952"/>
      <c r="H1438" s="952"/>
      <c r="I1438" s="952"/>
      <c r="J1438" s="952"/>
      <c r="K1438" s="952"/>
      <c r="L1438" s="952"/>
      <c r="M1438" s="952"/>
      <c r="N1438" s="952"/>
      <c r="O1438" s="952"/>
      <c r="P1438" s="952"/>
      <c r="Q1438" s="952"/>
      <c r="R1438" s="952"/>
      <c r="S1438" s="952"/>
      <c r="T1438" s="952"/>
      <c r="U1438" s="952"/>
      <c r="V1438" s="952"/>
      <c r="W1438" s="952"/>
      <c r="X1438" s="952"/>
      <c r="Y1438" s="952"/>
      <c r="Z1438" s="952"/>
      <c r="AA1438" s="952"/>
      <c r="AB1438" s="952"/>
      <c r="AC1438" s="952"/>
      <c r="AD1438" s="952"/>
      <c r="AE1438" s="952"/>
      <c r="AF1438" s="953"/>
      <c r="AG1438" s="586"/>
      <c r="AH1438" s="705"/>
      <c r="AI1438" s="587"/>
      <c r="AJ1438" s="198"/>
      <c r="AK1438" s="198"/>
      <c r="AL1438" s="200"/>
      <c r="AM1438" s="200"/>
      <c r="AN1438" s="200"/>
      <c r="AO1438" s="200"/>
      <c r="AP1438" s="200"/>
      <c r="AQ1438" s="200"/>
      <c r="AR1438" s="200"/>
      <c r="AS1438" s="200"/>
      <c r="AT1438" s="200"/>
      <c r="AU1438" s="200"/>
      <c r="AV1438" s="200"/>
      <c r="AW1438" s="200"/>
      <c r="AX1438" s="200"/>
      <c r="AY1438" s="200"/>
      <c r="AZ1438" s="200"/>
      <c r="BA1438" s="200"/>
      <c r="BB1438" s="200"/>
      <c r="BC1438" s="200"/>
      <c r="BD1438" s="200"/>
      <c r="BE1438" s="200"/>
      <c r="BF1438" s="200"/>
      <c r="BG1438" s="200"/>
      <c r="BH1438" s="200"/>
      <c r="BI1438" s="200"/>
    </row>
    <row r="1439" spans="1:61" s="33" customFormat="1" ht="17.25" customHeight="1">
      <c r="A1439" s="198"/>
      <c r="B1439" s="464"/>
      <c r="C1439" s="597" t="s">
        <v>765</v>
      </c>
      <c r="D1439" s="598"/>
      <c r="E1439" s="598"/>
      <c r="F1439" s="598"/>
      <c r="G1439" s="598"/>
      <c r="H1439" s="598"/>
      <c r="I1439" s="598"/>
      <c r="J1439" s="598"/>
      <c r="K1439" s="598"/>
      <c r="L1439" s="598"/>
      <c r="M1439" s="598"/>
      <c r="N1439" s="598"/>
      <c r="O1439" s="598"/>
      <c r="P1439" s="598"/>
      <c r="Q1439" s="598"/>
      <c r="R1439" s="598"/>
      <c r="S1439" s="598"/>
      <c r="T1439" s="598"/>
      <c r="U1439" s="598"/>
      <c r="V1439" s="598"/>
      <c r="W1439" s="598"/>
      <c r="X1439" s="598"/>
      <c r="Y1439" s="598"/>
      <c r="Z1439" s="598"/>
      <c r="AA1439" s="598"/>
      <c r="AB1439" s="598"/>
      <c r="AC1439" s="598"/>
      <c r="AD1439" s="598"/>
      <c r="AE1439" s="598"/>
      <c r="AF1439" s="598"/>
      <c r="AG1439" s="79"/>
      <c r="AH1439" s="79"/>
      <c r="AI1439" s="394"/>
      <c r="AJ1439" s="198"/>
      <c r="AK1439" s="198"/>
      <c r="AL1439" s="200"/>
      <c r="AM1439" s="200"/>
      <c r="AN1439" s="200"/>
      <c r="AO1439" s="200"/>
      <c r="AP1439" s="200"/>
      <c r="AQ1439" s="200"/>
      <c r="AR1439" s="200"/>
      <c r="AS1439" s="200"/>
      <c r="AT1439" s="200"/>
      <c r="AU1439" s="200"/>
      <c r="AV1439" s="200"/>
      <c r="AW1439" s="200"/>
      <c r="AX1439" s="200"/>
      <c r="AY1439" s="200"/>
      <c r="AZ1439" s="200"/>
      <c r="BA1439" s="200"/>
      <c r="BB1439" s="200"/>
      <c r="BC1439" s="200"/>
      <c r="BD1439" s="200"/>
      <c r="BE1439" s="200"/>
      <c r="BF1439" s="200"/>
      <c r="BG1439" s="200"/>
      <c r="BH1439" s="200"/>
      <c r="BI1439" s="200"/>
    </row>
    <row r="1440" spans="1:61" s="33" customFormat="1" ht="33.75" customHeight="1">
      <c r="A1440" s="198"/>
      <c r="B1440" s="464"/>
      <c r="C1440" s="607" t="s">
        <v>767</v>
      </c>
      <c r="D1440" s="608"/>
      <c r="E1440" s="608"/>
      <c r="F1440" s="608"/>
      <c r="G1440" s="608"/>
      <c r="H1440" s="608"/>
      <c r="I1440" s="608"/>
      <c r="J1440" s="608"/>
      <c r="K1440" s="608"/>
      <c r="L1440" s="608"/>
      <c r="M1440" s="608"/>
      <c r="N1440" s="608"/>
      <c r="O1440" s="608"/>
      <c r="P1440" s="608"/>
      <c r="Q1440" s="608"/>
      <c r="R1440" s="608"/>
      <c r="S1440" s="608"/>
      <c r="T1440" s="608"/>
      <c r="U1440" s="608"/>
      <c r="V1440" s="608"/>
      <c r="W1440" s="608"/>
      <c r="X1440" s="608"/>
      <c r="Y1440" s="608"/>
      <c r="Z1440" s="608"/>
      <c r="AA1440" s="608"/>
      <c r="AB1440" s="608"/>
      <c r="AC1440" s="608"/>
      <c r="AD1440" s="608"/>
      <c r="AE1440" s="608"/>
      <c r="AF1440" s="608"/>
      <c r="AG1440" s="608"/>
      <c r="AH1440" s="608"/>
      <c r="AI1440" s="609"/>
      <c r="AJ1440" s="198"/>
      <c r="AK1440" s="198"/>
      <c r="AL1440" s="200"/>
      <c r="AM1440" s="200"/>
      <c r="AN1440" s="200"/>
      <c r="AO1440" s="200"/>
      <c r="AP1440" s="200"/>
      <c r="AQ1440" s="200"/>
      <c r="AR1440" s="200"/>
      <c r="AS1440" s="200"/>
      <c r="AT1440" s="200"/>
      <c r="AU1440" s="200"/>
      <c r="AV1440" s="200"/>
      <c r="AW1440" s="200"/>
      <c r="AX1440" s="200"/>
      <c r="AY1440" s="200"/>
      <c r="AZ1440" s="200"/>
      <c r="BA1440" s="200"/>
      <c r="BB1440" s="200"/>
      <c r="BC1440" s="200"/>
      <c r="BD1440" s="200"/>
      <c r="BE1440" s="200"/>
      <c r="BF1440" s="200"/>
      <c r="BG1440" s="200"/>
      <c r="BH1440" s="200"/>
      <c r="BI1440" s="200"/>
    </row>
    <row r="1441" spans="1:61" s="33" customFormat="1" ht="18" customHeight="1">
      <c r="A1441" s="198"/>
      <c r="B1441" s="464"/>
      <c r="C1441" s="599" t="s">
        <v>1541</v>
      </c>
      <c r="D1441" s="580"/>
      <c r="E1441" s="580"/>
      <c r="F1441" s="580"/>
      <c r="G1441" s="580"/>
      <c r="H1441" s="580"/>
      <c r="I1441" s="580"/>
      <c r="J1441" s="580"/>
      <c r="K1441" s="580"/>
      <c r="L1441" s="580"/>
      <c r="M1441" s="580"/>
      <c r="N1441" s="580"/>
      <c r="O1441" s="580"/>
      <c r="P1441" s="580"/>
      <c r="Q1441" s="580"/>
      <c r="R1441" s="580"/>
      <c r="S1441" s="580"/>
      <c r="T1441" s="580"/>
      <c r="U1441" s="580"/>
      <c r="V1441" s="580"/>
      <c r="W1441" s="580"/>
      <c r="X1441" s="186"/>
      <c r="Y1441" s="186"/>
      <c r="Z1441" s="186"/>
      <c r="AA1441" s="186"/>
      <c r="AB1441" s="186"/>
      <c r="AC1441" s="186"/>
      <c r="AD1441" s="186"/>
      <c r="AE1441" s="186"/>
      <c r="AF1441" s="186"/>
      <c r="AG1441" s="79"/>
      <c r="AH1441" s="79"/>
      <c r="AI1441" s="394"/>
      <c r="AJ1441" s="198"/>
      <c r="AK1441" s="198"/>
      <c r="AL1441" s="200"/>
      <c r="AM1441" s="200"/>
      <c r="AN1441" s="200"/>
      <c r="AO1441" s="200"/>
      <c r="AP1441" s="200"/>
      <c r="AQ1441" s="200"/>
      <c r="AR1441" s="200"/>
      <c r="AS1441" s="200"/>
      <c r="AT1441" s="200"/>
      <c r="AU1441" s="200"/>
      <c r="AV1441" s="200"/>
      <c r="AW1441" s="200"/>
      <c r="AX1441" s="200"/>
      <c r="AY1441" s="200"/>
      <c r="AZ1441" s="200"/>
      <c r="BA1441" s="200"/>
      <c r="BB1441" s="200"/>
      <c r="BC1441" s="200"/>
      <c r="BD1441" s="200"/>
      <c r="BE1441" s="200"/>
      <c r="BF1441" s="200"/>
      <c r="BG1441" s="200"/>
      <c r="BH1441" s="200"/>
      <c r="BI1441" s="200"/>
    </row>
    <row r="1442" spans="1:61" s="33" customFormat="1" ht="33" customHeight="1">
      <c r="A1442" s="198"/>
      <c r="B1442" s="464"/>
      <c r="C1442" s="954" t="s">
        <v>950</v>
      </c>
      <c r="D1442" s="955"/>
      <c r="E1442" s="955"/>
      <c r="F1442" s="955"/>
      <c r="G1442" s="955"/>
      <c r="H1442" s="955"/>
      <c r="I1442" s="955"/>
      <c r="J1442" s="955"/>
      <c r="K1442" s="955"/>
      <c r="L1442" s="955"/>
      <c r="M1442" s="955"/>
      <c r="N1442" s="955"/>
      <c r="O1442" s="955"/>
      <c r="P1442" s="955"/>
      <c r="Q1442" s="955"/>
      <c r="R1442" s="955"/>
      <c r="S1442" s="955"/>
      <c r="T1442" s="955"/>
      <c r="U1442" s="955"/>
      <c r="V1442" s="955"/>
      <c r="W1442" s="955"/>
      <c r="X1442" s="955"/>
      <c r="Y1442" s="955"/>
      <c r="Z1442" s="955"/>
      <c r="AA1442" s="955"/>
      <c r="AB1442" s="955"/>
      <c r="AC1442" s="955"/>
      <c r="AD1442" s="955"/>
      <c r="AE1442" s="955"/>
      <c r="AF1442" s="955"/>
      <c r="AG1442" s="79"/>
      <c r="AH1442" s="79"/>
      <c r="AI1442" s="394"/>
      <c r="AJ1442" s="198"/>
      <c r="AK1442" s="198"/>
      <c r="AL1442" s="200"/>
      <c r="AM1442" s="200"/>
      <c r="AN1442" s="200"/>
      <c r="AO1442" s="200"/>
      <c r="AP1442" s="200"/>
      <c r="AQ1442" s="200"/>
      <c r="AR1442" s="200"/>
      <c r="AS1442" s="200"/>
      <c r="AT1442" s="200"/>
      <c r="AU1442" s="200"/>
      <c r="AV1442" s="200"/>
      <c r="AW1442" s="200"/>
      <c r="AX1442" s="200"/>
      <c r="AY1442" s="200"/>
      <c r="AZ1442" s="200"/>
      <c r="BA1442" s="200"/>
      <c r="BB1442" s="200"/>
      <c r="BC1442" s="200"/>
      <c r="BD1442" s="200"/>
      <c r="BE1442" s="200"/>
      <c r="BF1442" s="200"/>
      <c r="BG1442" s="200"/>
      <c r="BH1442" s="200"/>
      <c r="BI1442" s="200"/>
    </row>
    <row r="1443" spans="1:61" s="33" customFormat="1" ht="34.5" customHeight="1">
      <c r="A1443" s="198"/>
      <c r="B1443" s="464"/>
      <c r="C1443" s="954" t="s">
        <v>951</v>
      </c>
      <c r="D1443" s="955"/>
      <c r="E1443" s="955"/>
      <c r="F1443" s="955"/>
      <c r="G1443" s="955"/>
      <c r="H1443" s="955"/>
      <c r="I1443" s="955"/>
      <c r="J1443" s="955"/>
      <c r="K1443" s="955"/>
      <c r="L1443" s="955"/>
      <c r="M1443" s="955"/>
      <c r="N1443" s="955"/>
      <c r="O1443" s="955"/>
      <c r="P1443" s="955"/>
      <c r="Q1443" s="955"/>
      <c r="R1443" s="955"/>
      <c r="S1443" s="955"/>
      <c r="T1443" s="955"/>
      <c r="U1443" s="955"/>
      <c r="V1443" s="955"/>
      <c r="W1443" s="955"/>
      <c r="X1443" s="955"/>
      <c r="Y1443" s="955"/>
      <c r="Z1443" s="955"/>
      <c r="AA1443" s="955"/>
      <c r="AB1443" s="955"/>
      <c r="AC1443" s="955"/>
      <c r="AD1443" s="955"/>
      <c r="AE1443" s="955"/>
      <c r="AF1443" s="955"/>
      <c r="AG1443" s="79"/>
      <c r="AH1443" s="79"/>
      <c r="AI1443" s="394"/>
      <c r="AJ1443" s="198"/>
      <c r="AK1443" s="198"/>
      <c r="AL1443" s="200"/>
      <c r="AM1443" s="200"/>
      <c r="AN1443" s="200"/>
      <c r="AO1443" s="200"/>
      <c r="AP1443" s="200"/>
      <c r="AQ1443" s="200"/>
      <c r="AR1443" s="200"/>
      <c r="AS1443" s="200"/>
      <c r="AT1443" s="200"/>
      <c r="AU1443" s="200"/>
      <c r="AV1443" s="200"/>
      <c r="AW1443" s="200"/>
      <c r="AX1443" s="200"/>
      <c r="AY1443" s="200"/>
      <c r="AZ1443" s="200"/>
      <c r="BA1443" s="200"/>
      <c r="BB1443" s="200"/>
      <c r="BC1443" s="200"/>
      <c r="BD1443" s="200"/>
      <c r="BE1443" s="200"/>
      <c r="BF1443" s="200"/>
      <c r="BG1443" s="200"/>
      <c r="BH1443" s="200"/>
      <c r="BI1443" s="200"/>
    </row>
    <row r="1444" spans="1:61" s="33" customFormat="1" ht="56.25" customHeight="1">
      <c r="A1444" s="198"/>
      <c r="B1444" s="464"/>
      <c r="C1444" s="954" t="s">
        <v>952</v>
      </c>
      <c r="D1444" s="955"/>
      <c r="E1444" s="955"/>
      <c r="F1444" s="955"/>
      <c r="G1444" s="955"/>
      <c r="H1444" s="955"/>
      <c r="I1444" s="955"/>
      <c r="J1444" s="955"/>
      <c r="K1444" s="955"/>
      <c r="L1444" s="955"/>
      <c r="M1444" s="955"/>
      <c r="N1444" s="955"/>
      <c r="O1444" s="955"/>
      <c r="P1444" s="955"/>
      <c r="Q1444" s="955"/>
      <c r="R1444" s="955"/>
      <c r="S1444" s="955"/>
      <c r="T1444" s="955"/>
      <c r="U1444" s="955"/>
      <c r="V1444" s="955"/>
      <c r="W1444" s="955"/>
      <c r="X1444" s="955"/>
      <c r="Y1444" s="955"/>
      <c r="Z1444" s="955"/>
      <c r="AA1444" s="955"/>
      <c r="AB1444" s="955"/>
      <c r="AC1444" s="955"/>
      <c r="AD1444" s="955"/>
      <c r="AE1444" s="955"/>
      <c r="AF1444" s="955"/>
      <c r="AG1444" s="79"/>
      <c r="AH1444" s="79"/>
      <c r="AI1444" s="394"/>
      <c r="AJ1444" s="198"/>
      <c r="AK1444" s="198"/>
      <c r="AL1444" s="200"/>
      <c r="AM1444" s="200"/>
      <c r="AN1444" s="200"/>
      <c r="AO1444" s="200"/>
      <c r="AP1444" s="200"/>
      <c r="AQ1444" s="200"/>
      <c r="AR1444" s="200"/>
      <c r="AS1444" s="200"/>
      <c r="AT1444" s="200"/>
      <c r="AU1444" s="200"/>
      <c r="AV1444" s="200"/>
      <c r="AW1444" s="200"/>
      <c r="AX1444" s="200"/>
      <c r="AY1444" s="200"/>
      <c r="AZ1444" s="200"/>
      <c r="BA1444" s="200"/>
      <c r="BB1444" s="200"/>
      <c r="BC1444" s="200"/>
      <c r="BD1444" s="200"/>
      <c r="BE1444" s="200"/>
      <c r="BF1444" s="200"/>
      <c r="BG1444" s="200"/>
      <c r="BH1444" s="200"/>
      <c r="BI1444" s="200"/>
    </row>
    <row r="1445" spans="1:61" s="21" customFormat="1" ht="15" customHeight="1" thickBot="1">
      <c r="A1445" s="172"/>
      <c r="B1445" s="464"/>
      <c r="C1445" s="190"/>
      <c r="D1445" s="592" t="s">
        <v>742</v>
      </c>
      <c r="E1445" s="592"/>
      <c r="F1445" s="592"/>
      <c r="G1445" s="592"/>
      <c r="H1445" s="592"/>
      <c r="I1445" s="592"/>
      <c r="J1445" s="592"/>
      <c r="K1445" s="592"/>
      <c r="L1445" s="592"/>
      <c r="M1445" s="592"/>
      <c r="N1445" s="592"/>
      <c r="O1445" s="592"/>
      <c r="P1445" s="592"/>
      <c r="Q1445" s="389"/>
      <c r="R1445" s="704" t="s">
        <v>741</v>
      </c>
      <c r="S1445" s="704"/>
      <c r="T1445" s="704"/>
      <c r="U1445" s="704"/>
      <c r="V1445" s="704"/>
      <c r="W1445" s="704"/>
      <c r="X1445" s="704"/>
      <c r="Y1445" s="704"/>
      <c r="Z1445" s="704"/>
      <c r="AA1445" s="704"/>
      <c r="AB1445" s="704"/>
      <c r="AC1445" s="704"/>
      <c r="AD1445" s="704"/>
      <c r="AE1445" s="704"/>
      <c r="AF1445" s="459"/>
      <c r="AG1445" s="624"/>
      <c r="AH1445" s="625"/>
      <c r="AI1445" s="626"/>
      <c r="AJ1445" s="172"/>
      <c r="AK1445" s="172"/>
      <c r="AL1445" s="200"/>
      <c r="AM1445" s="200"/>
      <c r="AN1445" s="200"/>
      <c r="AO1445" s="200"/>
      <c r="AP1445" s="200"/>
      <c r="AQ1445" s="200"/>
      <c r="AR1445" s="200"/>
      <c r="AS1445" s="200"/>
      <c r="AT1445" s="200"/>
      <c r="AU1445" s="200"/>
      <c r="AV1445" s="200"/>
      <c r="AW1445" s="200"/>
      <c r="AX1445" s="200"/>
      <c r="AY1445" s="200"/>
      <c r="AZ1445" s="200"/>
      <c r="BA1445" s="200"/>
      <c r="BB1445" s="200"/>
      <c r="BC1445" s="200"/>
      <c r="BD1445" s="200"/>
      <c r="BE1445" s="200"/>
      <c r="BF1445" s="200"/>
      <c r="BG1445" s="200"/>
      <c r="BH1445" s="200"/>
      <c r="BI1445" s="200"/>
    </row>
    <row r="1446" spans="1:61" s="21" customFormat="1" ht="9.9499999999999993" customHeight="1" thickBot="1">
      <c r="A1446" s="172"/>
      <c r="B1446" s="464"/>
      <c r="C1446" s="190"/>
      <c r="D1446" s="582" t="s">
        <v>743</v>
      </c>
      <c r="E1446" s="583"/>
      <c r="F1446" s="582" t="s">
        <v>412</v>
      </c>
      <c r="G1446" s="583"/>
      <c r="H1446" s="582" t="s">
        <v>413</v>
      </c>
      <c r="I1446" s="583"/>
      <c r="J1446" s="582" t="s">
        <v>414</v>
      </c>
      <c r="K1446" s="583"/>
      <c r="L1446" s="582" t="s">
        <v>415</v>
      </c>
      <c r="M1446" s="583"/>
      <c r="N1446" s="582" t="s">
        <v>416</v>
      </c>
      <c r="O1446" s="583"/>
      <c r="P1446" s="582" t="s">
        <v>417</v>
      </c>
      <c r="Q1446" s="583"/>
      <c r="R1446" s="582" t="s">
        <v>418</v>
      </c>
      <c r="S1446" s="583"/>
      <c r="T1446" s="582" t="s">
        <v>419</v>
      </c>
      <c r="U1446" s="583"/>
      <c r="V1446" s="582" t="s">
        <v>420</v>
      </c>
      <c r="W1446" s="583"/>
      <c r="X1446" s="582" t="s">
        <v>421</v>
      </c>
      <c r="Y1446" s="583"/>
      <c r="Z1446" s="582" t="s">
        <v>422</v>
      </c>
      <c r="AA1446" s="583"/>
      <c r="AB1446" s="615" t="s">
        <v>168</v>
      </c>
      <c r="AC1446" s="615"/>
      <c r="AD1446" s="615" t="s">
        <v>169</v>
      </c>
      <c r="AE1446" s="615"/>
      <c r="AF1446" s="459"/>
      <c r="AG1446" s="624"/>
      <c r="AH1446" s="625"/>
      <c r="AI1446" s="626"/>
      <c r="AJ1446" s="172"/>
      <c r="AK1446" s="172"/>
      <c r="AL1446" s="200"/>
      <c r="AM1446" s="200"/>
      <c r="AN1446" s="200"/>
      <c r="AO1446" s="200"/>
      <c r="AP1446" s="200"/>
      <c r="AQ1446" s="200"/>
      <c r="AR1446" s="200"/>
      <c r="AS1446" s="200"/>
      <c r="AT1446" s="200"/>
      <c r="AU1446" s="200"/>
      <c r="AV1446" s="200"/>
      <c r="AW1446" s="200"/>
      <c r="AX1446" s="200"/>
      <c r="AY1446" s="200"/>
      <c r="AZ1446" s="200"/>
      <c r="BA1446" s="200"/>
      <c r="BB1446" s="200"/>
      <c r="BC1446" s="200"/>
      <c r="BD1446" s="200"/>
      <c r="BE1446" s="200"/>
      <c r="BF1446" s="200"/>
      <c r="BG1446" s="200"/>
      <c r="BH1446" s="200"/>
      <c r="BI1446" s="200"/>
    </row>
    <row r="1447" spans="1:61" s="21" customFormat="1" ht="15.95" customHeight="1" thickBot="1">
      <c r="A1447" s="172"/>
      <c r="B1447" s="464"/>
      <c r="C1447" s="190"/>
      <c r="D1447" s="584"/>
      <c r="E1447" s="585"/>
      <c r="F1447" s="584"/>
      <c r="G1447" s="585"/>
      <c r="H1447" s="584"/>
      <c r="I1447" s="585"/>
      <c r="J1447" s="584"/>
      <c r="K1447" s="585"/>
      <c r="L1447" s="584"/>
      <c r="M1447" s="585"/>
      <c r="N1447" s="584"/>
      <c r="O1447" s="585"/>
      <c r="P1447" s="584"/>
      <c r="Q1447" s="585"/>
      <c r="R1447" s="584"/>
      <c r="S1447" s="585"/>
      <c r="T1447" s="584"/>
      <c r="U1447" s="585"/>
      <c r="V1447" s="584"/>
      <c r="W1447" s="585"/>
      <c r="X1447" s="584"/>
      <c r="Y1447" s="585"/>
      <c r="Z1447" s="584"/>
      <c r="AA1447" s="585"/>
      <c r="AB1447" s="615"/>
      <c r="AC1447" s="615"/>
      <c r="AD1447" s="615"/>
      <c r="AE1447" s="615"/>
      <c r="AF1447" s="459"/>
      <c r="AG1447" s="624"/>
      <c r="AH1447" s="625"/>
      <c r="AI1447" s="626"/>
      <c r="AJ1447" s="172"/>
      <c r="AK1447" s="172"/>
      <c r="AL1447" s="200"/>
      <c r="AM1447" s="200"/>
      <c r="AN1447" s="200"/>
      <c r="AO1447" s="200"/>
      <c r="AP1447" s="200"/>
      <c r="AQ1447" s="200"/>
      <c r="AR1447" s="200"/>
      <c r="AS1447" s="200"/>
      <c r="AT1447" s="200"/>
      <c r="AU1447" s="200"/>
      <c r="AV1447" s="200"/>
      <c r="AW1447" s="200"/>
      <c r="AX1447" s="200"/>
      <c r="AY1447" s="200"/>
      <c r="AZ1447" s="200"/>
      <c r="BA1447" s="200"/>
      <c r="BB1447" s="200"/>
      <c r="BC1447" s="200"/>
      <c r="BD1447" s="200"/>
      <c r="BE1447" s="200"/>
      <c r="BF1447" s="200"/>
      <c r="BG1447" s="200"/>
      <c r="BH1447" s="200"/>
      <c r="BI1447" s="200"/>
    </row>
    <row r="1448" spans="1:61" s="21" customFormat="1" ht="9.9499999999999993" customHeight="1" thickBot="1">
      <c r="A1448" s="172"/>
      <c r="B1448" s="464"/>
      <c r="C1448" s="190"/>
      <c r="D1448" s="586"/>
      <c r="E1448" s="587"/>
      <c r="F1448" s="586"/>
      <c r="G1448" s="587"/>
      <c r="H1448" s="586"/>
      <c r="I1448" s="587"/>
      <c r="J1448" s="586"/>
      <c r="K1448" s="587"/>
      <c r="L1448" s="586"/>
      <c r="M1448" s="587"/>
      <c r="N1448" s="586"/>
      <c r="O1448" s="587"/>
      <c r="P1448" s="586"/>
      <c r="Q1448" s="587"/>
      <c r="R1448" s="586"/>
      <c r="S1448" s="587"/>
      <c r="T1448" s="586"/>
      <c r="U1448" s="587"/>
      <c r="V1448" s="586"/>
      <c r="W1448" s="587"/>
      <c r="X1448" s="586"/>
      <c r="Y1448" s="587"/>
      <c r="Z1448" s="586"/>
      <c r="AA1448" s="587"/>
      <c r="AB1448" s="615"/>
      <c r="AC1448" s="615"/>
      <c r="AD1448" s="615"/>
      <c r="AE1448" s="615"/>
      <c r="AF1448" s="459"/>
      <c r="AG1448" s="624"/>
      <c r="AH1448" s="625"/>
      <c r="AI1448" s="626"/>
      <c r="AJ1448" s="172"/>
      <c r="AK1448" s="172"/>
      <c r="AL1448" s="200"/>
    </row>
    <row r="1449" spans="1:61" s="21" customFormat="1" ht="10.5" customHeight="1" thickBot="1">
      <c r="A1449" s="172"/>
      <c r="B1449" s="464"/>
      <c r="C1449" s="190"/>
      <c r="D1449" s="804" t="s">
        <v>176</v>
      </c>
      <c r="E1449" s="630"/>
      <c r="F1449" s="804"/>
      <c r="G1449" s="805"/>
      <c r="H1449" s="804"/>
      <c r="I1449" s="805"/>
      <c r="J1449" s="804"/>
      <c r="K1449" s="805"/>
      <c r="L1449" s="582"/>
      <c r="M1449" s="583"/>
      <c r="N1449" s="582"/>
      <c r="O1449" s="583"/>
      <c r="P1449" s="582"/>
      <c r="Q1449" s="583"/>
      <c r="R1449" s="582"/>
      <c r="S1449" s="583"/>
      <c r="T1449" s="582"/>
      <c r="U1449" s="583"/>
      <c r="V1449" s="582"/>
      <c r="W1449" s="583"/>
      <c r="X1449" s="582"/>
      <c r="Y1449" s="583"/>
      <c r="Z1449" s="613"/>
      <c r="AA1449" s="614"/>
      <c r="AB1449" s="615"/>
      <c r="AC1449" s="615"/>
      <c r="AD1449" s="773" t="s">
        <v>755</v>
      </c>
      <c r="AE1449" s="774"/>
      <c r="AF1449" s="459"/>
      <c r="AG1449" s="624"/>
      <c r="AH1449" s="625"/>
      <c r="AI1449" s="626"/>
      <c r="AJ1449" s="172"/>
      <c r="AK1449" s="172"/>
      <c r="AL1449" s="200"/>
      <c r="AM1449" s="33"/>
      <c r="AN1449" s="33"/>
      <c r="AO1449" s="33"/>
      <c r="AP1449" s="33"/>
      <c r="AQ1449" s="33"/>
      <c r="AR1449" s="33"/>
      <c r="AS1449" s="33"/>
      <c r="AT1449" s="33"/>
      <c r="AU1449" s="33"/>
      <c r="AV1449" s="33"/>
      <c r="AW1449" s="33"/>
      <c r="AX1449" s="33"/>
      <c r="AY1449" s="33"/>
      <c r="AZ1449" s="33"/>
      <c r="BA1449" s="33"/>
      <c r="BB1449" s="33"/>
      <c r="BC1449" s="33"/>
      <c r="BD1449" s="33"/>
      <c r="BE1449" s="33"/>
      <c r="BF1449" s="33"/>
      <c r="BG1449" s="33"/>
      <c r="BH1449" s="33"/>
      <c r="BI1449" s="33"/>
    </row>
    <row r="1450" spans="1:61" s="21" customFormat="1" ht="10.5" customHeight="1" thickBot="1">
      <c r="A1450" s="172"/>
      <c r="B1450" s="464"/>
      <c r="C1450" s="190"/>
      <c r="D1450" s="806"/>
      <c r="E1450" s="829"/>
      <c r="F1450" s="806"/>
      <c r="G1450" s="807"/>
      <c r="H1450" s="806"/>
      <c r="I1450" s="807"/>
      <c r="J1450" s="806"/>
      <c r="K1450" s="807"/>
      <c r="L1450" s="584"/>
      <c r="M1450" s="585"/>
      <c r="N1450" s="584"/>
      <c r="O1450" s="585"/>
      <c r="P1450" s="584"/>
      <c r="Q1450" s="585"/>
      <c r="R1450" s="584"/>
      <c r="S1450" s="585"/>
      <c r="T1450" s="584"/>
      <c r="U1450" s="585"/>
      <c r="V1450" s="584"/>
      <c r="W1450" s="585"/>
      <c r="X1450" s="584"/>
      <c r="Y1450" s="585"/>
      <c r="Z1450" s="613"/>
      <c r="AA1450" s="614"/>
      <c r="AB1450" s="615"/>
      <c r="AC1450" s="615"/>
      <c r="AD1450" s="775"/>
      <c r="AE1450" s="776"/>
      <c r="AF1450" s="459"/>
      <c r="AG1450" s="624"/>
      <c r="AH1450" s="625"/>
      <c r="AI1450" s="626"/>
      <c r="AJ1450" s="172"/>
      <c r="AK1450" s="172"/>
      <c r="AL1450" s="200"/>
      <c r="AM1450" s="422"/>
      <c r="AN1450" s="422"/>
      <c r="AO1450" s="422"/>
      <c r="AP1450" s="422"/>
      <c r="AQ1450" s="422"/>
      <c r="AR1450" s="422"/>
      <c r="AS1450" s="422"/>
      <c r="AT1450" s="422"/>
      <c r="AU1450" s="422"/>
      <c r="AV1450" s="422"/>
      <c r="AW1450" s="422"/>
      <c r="AX1450" s="422"/>
      <c r="AY1450" s="422"/>
      <c r="AZ1450" s="422"/>
      <c r="BA1450" s="422"/>
      <c r="BB1450" s="422"/>
      <c r="BC1450" s="422"/>
      <c r="BD1450" s="422"/>
      <c r="BE1450" s="422"/>
      <c r="BF1450" s="422"/>
      <c r="BG1450" s="422"/>
      <c r="BH1450" s="422"/>
      <c r="BI1450" s="422"/>
    </row>
    <row r="1451" spans="1:61" s="21" customFormat="1" ht="10.5" customHeight="1" thickBot="1">
      <c r="A1451" s="172"/>
      <c r="B1451" s="464"/>
      <c r="C1451" s="190"/>
      <c r="D1451" s="806"/>
      <c r="E1451" s="829"/>
      <c r="F1451" s="806"/>
      <c r="G1451" s="807"/>
      <c r="H1451" s="806"/>
      <c r="I1451" s="807"/>
      <c r="J1451" s="806"/>
      <c r="K1451" s="807"/>
      <c r="L1451" s="584"/>
      <c r="M1451" s="585"/>
      <c r="N1451" s="584"/>
      <c r="O1451" s="585"/>
      <c r="P1451" s="584"/>
      <c r="Q1451" s="585"/>
      <c r="R1451" s="584"/>
      <c r="S1451" s="585"/>
      <c r="T1451" s="584"/>
      <c r="U1451" s="585"/>
      <c r="V1451" s="584"/>
      <c r="W1451" s="585"/>
      <c r="X1451" s="584"/>
      <c r="Y1451" s="585"/>
      <c r="Z1451" s="613"/>
      <c r="AA1451" s="614"/>
      <c r="AB1451" s="615"/>
      <c r="AC1451" s="615"/>
      <c r="AD1451" s="775"/>
      <c r="AE1451" s="776"/>
      <c r="AF1451" s="459"/>
      <c r="AG1451" s="624"/>
      <c r="AH1451" s="625"/>
      <c r="AI1451" s="626"/>
      <c r="AJ1451" s="172"/>
      <c r="AK1451" s="172"/>
      <c r="AL1451" s="200"/>
      <c r="AM1451" s="33"/>
      <c r="AN1451" s="33"/>
      <c r="AO1451" s="33"/>
      <c r="AP1451" s="33"/>
      <c r="AQ1451" s="33"/>
      <c r="AR1451" s="33"/>
      <c r="AS1451" s="33"/>
      <c r="AT1451" s="33"/>
      <c r="AU1451" s="33"/>
      <c r="AV1451" s="33"/>
      <c r="AW1451" s="33"/>
      <c r="AX1451" s="33"/>
      <c r="AY1451" s="33"/>
      <c r="AZ1451" s="33"/>
      <c r="BA1451" s="33"/>
      <c r="BB1451" s="33"/>
      <c r="BC1451" s="33"/>
      <c r="BD1451" s="33"/>
      <c r="BE1451" s="33"/>
      <c r="BF1451" s="33"/>
      <c r="BG1451" s="33"/>
      <c r="BH1451" s="33"/>
      <c r="BI1451" s="33"/>
    </row>
    <row r="1452" spans="1:61" s="21" customFormat="1" ht="10.5" customHeight="1" thickBot="1">
      <c r="A1452" s="172"/>
      <c r="B1452" s="464"/>
      <c r="C1452" s="190"/>
      <c r="D1452" s="806"/>
      <c r="E1452" s="829"/>
      <c r="F1452" s="806"/>
      <c r="G1452" s="807"/>
      <c r="H1452" s="806"/>
      <c r="I1452" s="807"/>
      <c r="J1452" s="806"/>
      <c r="K1452" s="807"/>
      <c r="L1452" s="584"/>
      <c r="M1452" s="585"/>
      <c r="N1452" s="584"/>
      <c r="O1452" s="585"/>
      <c r="P1452" s="584"/>
      <c r="Q1452" s="585"/>
      <c r="R1452" s="584"/>
      <c r="S1452" s="585"/>
      <c r="T1452" s="584"/>
      <c r="U1452" s="585"/>
      <c r="V1452" s="584"/>
      <c r="W1452" s="585"/>
      <c r="X1452" s="584"/>
      <c r="Y1452" s="585"/>
      <c r="Z1452" s="613"/>
      <c r="AA1452" s="614"/>
      <c r="AB1452" s="615"/>
      <c r="AC1452" s="615"/>
      <c r="AD1452" s="775"/>
      <c r="AE1452" s="776"/>
      <c r="AF1452" s="459"/>
      <c r="AG1452" s="624"/>
      <c r="AH1452" s="625"/>
      <c r="AI1452" s="626"/>
      <c r="AJ1452" s="172"/>
      <c r="AK1452" s="172"/>
      <c r="AL1452" s="200"/>
    </row>
    <row r="1453" spans="1:61" s="21" customFormat="1" ht="10.5" customHeight="1" thickBot="1">
      <c r="A1453" s="172"/>
      <c r="B1453" s="464"/>
      <c r="C1453" s="190"/>
      <c r="D1453" s="808"/>
      <c r="E1453" s="830"/>
      <c r="F1453" s="808"/>
      <c r="G1453" s="809"/>
      <c r="H1453" s="808"/>
      <c r="I1453" s="809"/>
      <c r="J1453" s="808"/>
      <c r="K1453" s="809"/>
      <c r="L1453" s="586"/>
      <c r="M1453" s="587"/>
      <c r="N1453" s="586"/>
      <c r="O1453" s="587"/>
      <c r="P1453" s="586"/>
      <c r="Q1453" s="587"/>
      <c r="R1453" s="586"/>
      <c r="S1453" s="587"/>
      <c r="T1453" s="586"/>
      <c r="U1453" s="587"/>
      <c r="V1453" s="586"/>
      <c r="W1453" s="587"/>
      <c r="X1453" s="586"/>
      <c r="Y1453" s="587"/>
      <c r="Z1453" s="613"/>
      <c r="AA1453" s="614"/>
      <c r="AB1453" s="615"/>
      <c r="AC1453" s="615"/>
      <c r="AD1453" s="777"/>
      <c r="AE1453" s="778"/>
      <c r="AF1453" s="459"/>
      <c r="AG1453" s="624"/>
      <c r="AH1453" s="625"/>
      <c r="AI1453" s="626"/>
      <c r="AJ1453" s="172"/>
      <c r="AK1453" s="172"/>
      <c r="AL1453" s="200"/>
    </row>
    <row r="1454" spans="1:61" s="21" customFormat="1" ht="10.5" customHeight="1" thickBot="1">
      <c r="A1454" s="172"/>
      <c r="B1454" s="464"/>
      <c r="C1454" s="190"/>
      <c r="D1454" s="804" t="s">
        <v>766</v>
      </c>
      <c r="E1454" s="630"/>
      <c r="F1454" s="1134"/>
      <c r="G1454" s="1135"/>
      <c r="H1454" s="804"/>
      <c r="I1454" s="805"/>
      <c r="J1454" s="804"/>
      <c r="K1454" s="805"/>
      <c r="L1454" s="582"/>
      <c r="M1454" s="583"/>
      <c r="N1454" s="582"/>
      <c r="O1454" s="583"/>
      <c r="P1454" s="582"/>
      <c r="Q1454" s="583"/>
      <c r="R1454" s="582"/>
      <c r="S1454" s="583"/>
      <c r="T1454" s="582"/>
      <c r="U1454" s="583"/>
      <c r="V1454" s="582"/>
      <c r="W1454" s="583"/>
      <c r="X1454" s="582"/>
      <c r="Y1454" s="583"/>
      <c r="Z1454" s="613"/>
      <c r="AA1454" s="614"/>
      <c r="AB1454" s="615"/>
      <c r="AC1454" s="615"/>
      <c r="AD1454" s="782" t="s">
        <v>172</v>
      </c>
      <c r="AE1454" s="783"/>
      <c r="AF1454" s="459"/>
      <c r="AG1454" s="624"/>
      <c r="AH1454" s="625"/>
      <c r="AI1454" s="626"/>
      <c r="AJ1454" s="172"/>
      <c r="AK1454" s="172"/>
      <c r="AL1454" s="200"/>
    </row>
    <row r="1455" spans="1:61" s="21" customFormat="1" ht="10.5" customHeight="1" thickBot="1">
      <c r="A1455" s="172"/>
      <c r="B1455" s="464"/>
      <c r="C1455" s="190"/>
      <c r="D1455" s="806"/>
      <c r="E1455" s="829"/>
      <c r="F1455" s="1136"/>
      <c r="G1455" s="1137"/>
      <c r="H1455" s="806"/>
      <c r="I1455" s="807"/>
      <c r="J1455" s="806"/>
      <c r="K1455" s="807"/>
      <c r="L1455" s="584"/>
      <c r="M1455" s="585"/>
      <c r="N1455" s="584"/>
      <c r="O1455" s="585"/>
      <c r="P1455" s="584"/>
      <c r="Q1455" s="585"/>
      <c r="R1455" s="584"/>
      <c r="S1455" s="585"/>
      <c r="T1455" s="584"/>
      <c r="U1455" s="585"/>
      <c r="V1455" s="584"/>
      <c r="W1455" s="585"/>
      <c r="X1455" s="584"/>
      <c r="Y1455" s="585"/>
      <c r="Z1455" s="613"/>
      <c r="AA1455" s="614"/>
      <c r="AB1455" s="615"/>
      <c r="AC1455" s="615"/>
      <c r="AD1455" s="784"/>
      <c r="AE1455" s="785"/>
      <c r="AF1455" s="459"/>
      <c r="AG1455" s="624"/>
      <c r="AH1455" s="625"/>
      <c r="AI1455" s="626"/>
      <c r="AJ1455" s="172"/>
      <c r="AK1455" s="172"/>
      <c r="AL1455" s="200"/>
    </row>
    <row r="1456" spans="1:61" s="21" customFormat="1" ht="10.5" customHeight="1" thickBot="1">
      <c r="A1456" s="172"/>
      <c r="B1456" s="464"/>
      <c r="C1456" s="190"/>
      <c r="D1456" s="806"/>
      <c r="E1456" s="829"/>
      <c r="F1456" s="1136"/>
      <c r="G1456" s="1137"/>
      <c r="H1456" s="806"/>
      <c r="I1456" s="807"/>
      <c r="J1456" s="806"/>
      <c r="K1456" s="807"/>
      <c r="L1456" s="584"/>
      <c r="M1456" s="585"/>
      <c r="N1456" s="584"/>
      <c r="O1456" s="585"/>
      <c r="P1456" s="584"/>
      <c r="Q1456" s="585"/>
      <c r="R1456" s="584"/>
      <c r="S1456" s="585"/>
      <c r="T1456" s="584"/>
      <c r="U1456" s="585"/>
      <c r="V1456" s="584"/>
      <c r="W1456" s="585"/>
      <c r="X1456" s="584"/>
      <c r="Y1456" s="585"/>
      <c r="Z1456" s="613"/>
      <c r="AA1456" s="614"/>
      <c r="AB1456" s="615"/>
      <c r="AC1456" s="615"/>
      <c r="AD1456" s="784"/>
      <c r="AE1456" s="785"/>
      <c r="AF1456" s="459"/>
      <c r="AG1456" s="624"/>
      <c r="AH1456" s="625"/>
      <c r="AI1456" s="626"/>
      <c r="AJ1456" s="172"/>
      <c r="AK1456" s="172"/>
      <c r="AL1456" s="200"/>
    </row>
    <row r="1457" spans="1:61" s="21" customFormat="1" ht="10.5" customHeight="1" thickBot="1">
      <c r="A1457" s="172"/>
      <c r="B1457" s="464"/>
      <c r="C1457" s="190"/>
      <c r="D1457" s="806"/>
      <c r="E1457" s="829"/>
      <c r="F1457" s="1136"/>
      <c r="G1457" s="1137"/>
      <c r="H1457" s="806"/>
      <c r="I1457" s="807"/>
      <c r="J1457" s="806"/>
      <c r="K1457" s="807"/>
      <c r="L1457" s="584"/>
      <c r="M1457" s="585"/>
      <c r="N1457" s="584"/>
      <c r="O1457" s="585"/>
      <c r="P1457" s="584"/>
      <c r="Q1457" s="585"/>
      <c r="R1457" s="584"/>
      <c r="S1457" s="585"/>
      <c r="T1457" s="584"/>
      <c r="U1457" s="585"/>
      <c r="V1457" s="584"/>
      <c r="W1457" s="585"/>
      <c r="X1457" s="584"/>
      <c r="Y1457" s="585"/>
      <c r="Z1457" s="613"/>
      <c r="AA1457" s="614"/>
      <c r="AB1457" s="615"/>
      <c r="AC1457" s="615"/>
      <c r="AD1457" s="784"/>
      <c r="AE1457" s="785"/>
      <c r="AF1457" s="459"/>
      <c r="AG1457" s="624"/>
      <c r="AH1457" s="625"/>
      <c r="AI1457" s="626"/>
      <c r="AJ1457" s="172"/>
      <c r="AK1457" s="172"/>
      <c r="AL1457" s="200"/>
    </row>
    <row r="1458" spans="1:61" s="21" customFormat="1" ht="10.5" customHeight="1" thickBot="1">
      <c r="A1458" s="172"/>
      <c r="B1458" s="464"/>
      <c r="C1458" s="190"/>
      <c r="D1458" s="808"/>
      <c r="E1458" s="830"/>
      <c r="F1458" s="1138"/>
      <c r="G1458" s="1139"/>
      <c r="H1458" s="808"/>
      <c r="I1458" s="809"/>
      <c r="J1458" s="808"/>
      <c r="K1458" s="809"/>
      <c r="L1458" s="586"/>
      <c r="M1458" s="587"/>
      <c r="N1458" s="586"/>
      <c r="O1458" s="587"/>
      <c r="P1458" s="586"/>
      <c r="Q1458" s="587"/>
      <c r="R1458" s="586"/>
      <c r="S1458" s="587"/>
      <c r="T1458" s="586"/>
      <c r="U1458" s="587"/>
      <c r="V1458" s="586"/>
      <c r="W1458" s="587"/>
      <c r="X1458" s="586"/>
      <c r="Y1458" s="587"/>
      <c r="Z1458" s="613"/>
      <c r="AA1458" s="614"/>
      <c r="AB1458" s="615"/>
      <c r="AC1458" s="615"/>
      <c r="AD1458" s="786"/>
      <c r="AE1458" s="787"/>
      <c r="AF1458" s="459"/>
      <c r="AG1458" s="624"/>
      <c r="AH1458" s="625"/>
      <c r="AI1458" s="626"/>
      <c r="AJ1458" s="172"/>
      <c r="AK1458" s="172"/>
      <c r="AL1458" s="200"/>
    </row>
    <row r="1459" spans="1:61" s="21" customFormat="1" ht="15" customHeight="1">
      <c r="A1459" s="172"/>
      <c r="B1459" s="464"/>
      <c r="C1459" s="190"/>
      <c r="D1459" s="630" t="s">
        <v>173</v>
      </c>
      <c r="E1459" s="630"/>
      <c r="F1459" s="630"/>
      <c r="G1459" s="630"/>
      <c r="H1459" s="630"/>
      <c r="I1459" s="630"/>
      <c r="J1459" s="630"/>
      <c r="K1459" s="481"/>
      <c r="L1459" s="148"/>
      <c r="M1459" s="148"/>
      <c r="N1459" s="148"/>
      <c r="O1459" s="148"/>
      <c r="P1459" s="148"/>
      <c r="Q1459" s="148"/>
      <c r="R1459" s="148"/>
      <c r="S1459" s="148"/>
      <c r="T1459" s="148"/>
      <c r="U1459" s="148"/>
      <c r="V1459" s="148"/>
      <c r="W1459" s="148"/>
      <c r="X1459" s="148"/>
      <c r="Y1459" s="148"/>
      <c r="Z1459" s="148"/>
      <c r="AA1459" s="148"/>
      <c r="AB1459" s="148"/>
      <c r="AC1459" s="148"/>
      <c r="AD1459" s="148"/>
      <c r="AE1459" s="148"/>
      <c r="AF1459" s="459"/>
      <c r="AG1459" s="624"/>
      <c r="AH1459" s="625"/>
      <c r="AI1459" s="626"/>
      <c r="AJ1459" s="172"/>
      <c r="AK1459" s="172"/>
      <c r="AL1459" s="200"/>
    </row>
    <row r="1460" spans="1:61" s="21" customFormat="1" ht="17.100000000000001" customHeight="1">
      <c r="A1460" s="172"/>
      <c r="B1460" s="464"/>
      <c r="C1460" s="190"/>
      <c r="D1460" s="600" t="s">
        <v>1542</v>
      </c>
      <c r="E1460" s="600"/>
      <c r="F1460" s="600"/>
      <c r="G1460" s="600"/>
      <c r="H1460" s="600"/>
      <c r="I1460" s="600"/>
      <c r="J1460" s="600"/>
      <c r="K1460" s="600"/>
      <c r="L1460" s="600"/>
      <c r="M1460" s="600"/>
      <c r="N1460" s="600"/>
      <c r="O1460" s="600"/>
      <c r="P1460" s="600"/>
      <c r="Q1460" s="600"/>
      <c r="R1460" s="600"/>
      <c r="S1460" s="600"/>
      <c r="T1460" s="600"/>
      <c r="U1460" s="600"/>
      <c r="V1460" s="600"/>
      <c r="W1460" s="600"/>
      <c r="X1460" s="600"/>
      <c r="Y1460" s="137"/>
      <c r="Z1460" s="148"/>
      <c r="AA1460" s="148"/>
      <c r="AB1460" s="148"/>
      <c r="AC1460" s="148"/>
      <c r="AD1460" s="148"/>
      <c r="AE1460" s="148"/>
      <c r="AF1460" s="459"/>
      <c r="AG1460" s="624"/>
      <c r="AH1460" s="625"/>
      <c r="AI1460" s="626"/>
      <c r="AJ1460" s="172"/>
      <c r="AK1460" s="172"/>
      <c r="AL1460" s="200"/>
      <c r="AM1460" s="33"/>
      <c r="AN1460" s="33"/>
      <c r="AO1460" s="33"/>
      <c r="AP1460" s="33"/>
      <c r="AQ1460" s="33"/>
      <c r="AR1460" s="33"/>
      <c r="AS1460" s="33"/>
      <c r="AT1460" s="33"/>
      <c r="AU1460" s="33"/>
      <c r="AV1460" s="33"/>
      <c r="AW1460" s="33"/>
      <c r="AX1460" s="33"/>
      <c r="AY1460" s="33"/>
      <c r="AZ1460" s="33"/>
      <c r="BA1460" s="33"/>
      <c r="BB1460" s="33"/>
      <c r="BC1460" s="33"/>
      <c r="BD1460" s="33"/>
      <c r="BE1460" s="33"/>
      <c r="BF1460" s="33"/>
      <c r="BG1460" s="33"/>
      <c r="BH1460" s="33"/>
      <c r="BI1460" s="33"/>
    </row>
    <row r="1461" spans="1:61" s="21" customFormat="1" ht="17.100000000000001" customHeight="1">
      <c r="A1461" s="172"/>
      <c r="B1461" s="464"/>
      <c r="C1461" s="392" t="s">
        <v>80</v>
      </c>
      <c r="D1461" s="578" t="s">
        <v>768</v>
      </c>
      <c r="E1461" s="578"/>
      <c r="F1461" s="578"/>
      <c r="G1461" s="578"/>
      <c r="H1461" s="578"/>
      <c r="I1461" s="578"/>
      <c r="J1461" s="578"/>
      <c r="K1461" s="578"/>
      <c r="L1461" s="578"/>
      <c r="M1461" s="578"/>
      <c r="N1461" s="578"/>
      <c r="O1461" s="578"/>
      <c r="P1461" s="578"/>
      <c r="Q1461" s="578"/>
      <c r="R1461" s="578"/>
      <c r="S1461" s="578"/>
      <c r="T1461" s="578"/>
      <c r="U1461" s="578"/>
      <c r="V1461" s="578"/>
      <c r="W1461" s="578"/>
      <c r="X1461" s="578"/>
      <c r="Y1461" s="578"/>
      <c r="Z1461" s="578"/>
      <c r="AA1461" s="578"/>
      <c r="AB1461" s="578"/>
      <c r="AC1461" s="578"/>
      <c r="AD1461" s="578"/>
      <c r="AE1461" s="578"/>
      <c r="AF1461" s="579"/>
      <c r="AG1461" s="816"/>
      <c r="AH1461" s="817"/>
      <c r="AI1461" s="818"/>
      <c r="AJ1461" s="172"/>
      <c r="AK1461" s="172"/>
      <c r="AL1461" s="200"/>
      <c r="AM1461" s="422"/>
      <c r="AN1461" s="422"/>
      <c r="AO1461" s="422"/>
      <c r="AP1461" s="422"/>
      <c r="AQ1461" s="422"/>
      <c r="AR1461" s="422"/>
      <c r="AS1461" s="422"/>
      <c r="AT1461" s="422"/>
      <c r="AU1461" s="422"/>
      <c r="AV1461" s="422"/>
      <c r="AW1461" s="422"/>
      <c r="AX1461" s="422"/>
      <c r="AY1461" s="422"/>
      <c r="AZ1461" s="422"/>
      <c r="BA1461" s="422"/>
      <c r="BB1461" s="422"/>
      <c r="BC1461" s="422"/>
      <c r="BD1461" s="422"/>
      <c r="BE1461" s="422"/>
      <c r="BF1461" s="422"/>
      <c r="BG1461" s="422"/>
      <c r="BH1461" s="422"/>
      <c r="BI1461" s="422"/>
    </row>
    <row r="1462" spans="1:61" s="21" customFormat="1" ht="17.100000000000001" customHeight="1">
      <c r="A1462" s="172"/>
      <c r="B1462" s="464"/>
      <c r="C1462" s="190"/>
      <c r="D1462" s="580"/>
      <c r="E1462" s="580"/>
      <c r="F1462" s="580"/>
      <c r="G1462" s="580"/>
      <c r="H1462" s="580"/>
      <c r="I1462" s="580"/>
      <c r="J1462" s="580"/>
      <c r="K1462" s="580"/>
      <c r="L1462" s="580"/>
      <c r="M1462" s="580"/>
      <c r="N1462" s="580"/>
      <c r="O1462" s="580"/>
      <c r="P1462" s="580"/>
      <c r="Q1462" s="580"/>
      <c r="R1462" s="580"/>
      <c r="S1462" s="580"/>
      <c r="T1462" s="580"/>
      <c r="U1462" s="580"/>
      <c r="V1462" s="580"/>
      <c r="W1462" s="580"/>
      <c r="X1462" s="580"/>
      <c r="Y1462" s="580"/>
      <c r="Z1462" s="580"/>
      <c r="AA1462" s="580"/>
      <c r="AB1462" s="580"/>
      <c r="AC1462" s="580"/>
      <c r="AD1462" s="580"/>
      <c r="AE1462" s="580"/>
      <c r="AF1462" s="581"/>
      <c r="AG1462" s="624"/>
      <c r="AH1462" s="625"/>
      <c r="AI1462" s="626"/>
      <c r="AJ1462" s="172"/>
      <c r="AK1462" s="172"/>
      <c r="AL1462" s="200"/>
      <c r="AM1462" s="33"/>
      <c r="AN1462" s="33"/>
      <c r="AO1462" s="33"/>
      <c r="AP1462" s="33"/>
      <c r="AQ1462" s="33"/>
      <c r="AR1462" s="33"/>
      <c r="AS1462" s="33"/>
      <c r="AT1462" s="33"/>
      <c r="AU1462" s="33"/>
      <c r="AV1462" s="33"/>
      <c r="AW1462" s="33"/>
      <c r="AX1462" s="33"/>
      <c r="AY1462" s="33"/>
      <c r="AZ1462" s="33"/>
      <c r="BA1462" s="33"/>
      <c r="BB1462" s="33"/>
      <c r="BC1462" s="33"/>
      <c r="BD1462" s="33"/>
      <c r="BE1462" s="33"/>
      <c r="BF1462" s="33"/>
      <c r="BG1462" s="33"/>
      <c r="BH1462" s="33"/>
      <c r="BI1462" s="33"/>
    </row>
    <row r="1463" spans="1:61" s="21" customFormat="1" ht="17.100000000000001" customHeight="1">
      <c r="A1463" s="172"/>
      <c r="B1463" s="464"/>
      <c r="C1463" s="190"/>
      <c r="D1463" s="580"/>
      <c r="E1463" s="580"/>
      <c r="F1463" s="580"/>
      <c r="G1463" s="580"/>
      <c r="H1463" s="580"/>
      <c r="I1463" s="580"/>
      <c r="J1463" s="580"/>
      <c r="K1463" s="580"/>
      <c r="L1463" s="580"/>
      <c r="M1463" s="580"/>
      <c r="N1463" s="580"/>
      <c r="O1463" s="580"/>
      <c r="P1463" s="580"/>
      <c r="Q1463" s="580"/>
      <c r="R1463" s="580"/>
      <c r="S1463" s="580"/>
      <c r="T1463" s="580"/>
      <c r="U1463" s="580"/>
      <c r="V1463" s="580"/>
      <c r="W1463" s="580"/>
      <c r="X1463" s="580"/>
      <c r="Y1463" s="580"/>
      <c r="Z1463" s="580"/>
      <c r="AA1463" s="580"/>
      <c r="AB1463" s="580"/>
      <c r="AC1463" s="580"/>
      <c r="AD1463" s="580"/>
      <c r="AE1463" s="580"/>
      <c r="AF1463" s="581"/>
      <c r="AG1463" s="624"/>
      <c r="AH1463" s="625"/>
      <c r="AI1463" s="626"/>
      <c r="AJ1463" s="172"/>
      <c r="AK1463" s="172"/>
      <c r="AL1463" s="200"/>
      <c r="AM1463" s="33"/>
      <c r="AN1463" s="33"/>
      <c r="AO1463" s="33"/>
      <c r="AP1463" s="33"/>
      <c r="AQ1463" s="33"/>
      <c r="AR1463" s="33"/>
      <c r="AS1463" s="33"/>
      <c r="AT1463" s="33"/>
      <c r="AU1463" s="33"/>
      <c r="AV1463" s="33"/>
      <c r="AW1463" s="33"/>
      <c r="AX1463" s="33"/>
      <c r="AY1463" s="33"/>
      <c r="AZ1463" s="33"/>
      <c r="BA1463" s="33"/>
      <c r="BB1463" s="33"/>
      <c r="BC1463" s="33"/>
      <c r="BD1463" s="33"/>
      <c r="BE1463" s="33"/>
      <c r="BF1463" s="33"/>
      <c r="BG1463" s="33"/>
      <c r="BH1463" s="33"/>
      <c r="BI1463" s="33"/>
    </row>
    <row r="1464" spans="1:61" s="33" customFormat="1" ht="18.75" customHeight="1">
      <c r="A1464" s="97"/>
      <c r="B1464" s="464"/>
      <c r="C1464" s="599" t="s">
        <v>634</v>
      </c>
      <c r="D1464" s="580"/>
      <c r="E1464" s="580"/>
      <c r="F1464" s="580"/>
      <c r="G1464" s="580"/>
      <c r="H1464" s="580"/>
      <c r="I1464" s="580"/>
      <c r="J1464" s="580"/>
      <c r="K1464" s="580"/>
      <c r="L1464" s="580"/>
      <c r="M1464" s="580"/>
      <c r="N1464" s="580"/>
      <c r="O1464" s="580"/>
      <c r="P1464" s="580"/>
      <c r="Q1464" s="580"/>
      <c r="R1464" s="580"/>
      <c r="S1464" s="580"/>
      <c r="T1464" s="580"/>
      <c r="U1464" s="580"/>
      <c r="V1464" s="580"/>
      <c r="W1464" s="580"/>
      <c r="X1464" s="580"/>
      <c r="Y1464" s="580"/>
      <c r="Z1464" s="580"/>
      <c r="AA1464" s="580"/>
      <c r="AB1464" s="580"/>
      <c r="AC1464" s="580"/>
      <c r="AD1464" s="580"/>
      <c r="AE1464" s="580"/>
      <c r="AF1464" s="581"/>
      <c r="AG1464" s="624"/>
      <c r="AH1464" s="625"/>
      <c r="AI1464" s="626"/>
      <c r="AJ1464" s="198"/>
      <c r="AK1464" s="198"/>
    </row>
    <row r="1465" spans="1:61" s="33" customFormat="1" ht="18.75" customHeight="1">
      <c r="A1465" s="163"/>
      <c r="B1465" s="464"/>
      <c r="C1465" s="594" t="s">
        <v>1615</v>
      </c>
      <c r="D1465" s="595"/>
      <c r="E1465" s="595"/>
      <c r="F1465" s="595"/>
      <c r="G1465" s="595"/>
      <c r="H1465" s="595"/>
      <c r="I1465" s="595"/>
      <c r="J1465" s="595"/>
      <c r="K1465" s="595"/>
      <c r="L1465" s="595"/>
      <c r="M1465" s="595"/>
      <c r="N1465" s="595"/>
      <c r="O1465" s="595"/>
      <c r="P1465" s="595"/>
      <c r="Q1465" s="595"/>
      <c r="R1465" s="595"/>
      <c r="S1465" s="595"/>
      <c r="T1465" s="595"/>
      <c r="U1465" s="595"/>
      <c r="V1465" s="595"/>
      <c r="W1465" s="595"/>
      <c r="X1465" s="595"/>
      <c r="Y1465" s="595"/>
      <c r="Z1465" s="595"/>
      <c r="AA1465" s="595"/>
      <c r="AB1465" s="595"/>
      <c r="AC1465" s="595"/>
      <c r="AD1465" s="595"/>
      <c r="AE1465" s="595"/>
      <c r="AF1465" s="596"/>
      <c r="AG1465" s="624"/>
      <c r="AH1465" s="625"/>
      <c r="AI1465" s="626"/>
      <c r="AJ1465" s="198"/>
      <c r="AK1465" s="198"/>
      <c r="AL1465" s="422"/>
    </row>
    <row r="1466" spans="1:61" s="33" customFormat="1" ht="18.75" customHeight="1">
      <c r="A1466" s="163"/>
      <c r="B1466" s="464"/>
      <c r="C1466" s="594" t="s">
        <v>1616</v>
      </c>
      <c r="D1466" s="595"/>
      <c r="E1466" s="595"/>
      <c r="F1466" s="595"/>
      <c r="G1466" s="595"/>
      <c r="H1466" s="595"/>
      <c r="I1466" s="595"/>
      <c r="J1466" s="595"/>
      <c r="K1466" s="595"/>
      <c r="L1466" s="595"/>
      <c r="M1466" s="595"/>
      <c r="N1466" s="595"/>
      <c r="O1466" s="595"/>
      <c r="P1466" s="595"/>
      <c r="Q1466" s="595"/>
      <c r="R1466" s="595"/>
      <c r="S1466" s="595"/>
      <c r="T1466" s="595"/>
      <c r="U1466" s="595"/>
      <c r="V1466" s="595"/>
      <c r="W1466" s="595"/>
      <c r="X1466" s="595"/>
      <c r="Y1466" s="595"/>
      <c r="Z1466" s="595"/>
      <c r="AA1466" s="595"/>
      <c r="AB1466" s="595"/>
      <c r="AC1466" s="595"/>
      <c r="AD1466" s="595"/>
      <c r="AE1466" s="595"/>
      <c r="AF1466" s="596"/>
      <c r="AG1466" s="624"/>
      <c r="AH1466" s="625"/>
      <c r="AI1466" s="626"/>
      <c r="AJ1466" s="198"/>
      <c r="AK1466" s="198"/>
    </row>
    <row r="1467" spans="1:61" s="33" customFormat="1" ht="18.75" customHeight="1">
      <c r="A1467" s="163"/>
      <c r="B1467" s="465"/>
      <c r="C1467" s="686" t="s">
        <v>1617</v>
      </c>
      <c r="D1467" s="687"/>
      <c r="E1467" s="687"/>
      <c r="F1467" s="687"/>
      <c r="G1467" s="687"/>
      <c r="H1467" s="687"/>
      <c r="I1467" s="687"/>
      <c r="J1467" s="687"/>
      <c r="K1467" s="687"/>
      <c r="L1467" s="687"/>
      <c r="M1467" s="687"/>
      <c r="N1467" s="687"/>
      <c r="O1467" s="687"/>
      <c r="P1467" s="687"/>
      <c r="Q1467" s="687"/>
      <c r="R1467" s="687"/>
      <c r="S1467" s="687"/>
      <c r="T1467" s="687"/>
      <c r="U1467" s="687"/>
      <c r="V1467" s="687"/>
      <c r="W1467" s="687"/>
      <c r="X1467" s="687"/>
      <c r="Y1467" s="687"/>
      <c r="Z1467" s="687"/>
      <c r="AA1467" s="687"/>
      <c r="AB1467" s="687"/>
      <c r="AC1467" s="687"/>
      <c r="AD1467" s="687"/>
      <c r="AE1467" s="687"/>
      <c r="AF1467" s="688"/>
      <c r="AG1467" s="627"/>
      <c r="AH1467" s="628"/>
      <c r="AI1467" s="629"/>
      <c r="AJ1467" s="198"/>
      <c r="AK1467" s="198"/>
      <c r="AL1467" s="21"/>
    </row>
    <row r="1468" spans="1:61" s="21" customFormat="1" ht="36.75" customHeight="1">
      <c r="A1468" s="172"/>
      <c r="B1468" s="424" t="s">
        <v>76</v>
      </c>
      <c r="C1468" s="597" t="s">
        <v>1543</v>
      </c>
      <c r="D1468" s="598"/>
      <c r="E1468" s="598"/>
      <c r="F1468" s="598"/>
      <c r="G1468" s="598"/>
      <c r="H1468" s="598"/>
      <c r="I1468" s="598"/>
      <c r="J1468" s="598"/>
      <c r="K1468" s="598"/>
      <c r="L1468" s="598"/>
      <c r="M1468" s="598"/>
      <c r="N1468" s="598"/>
      <c r="O1468" s="598"/>
      <c r="P1468" s="598"/>
      <c r="Q1468" s="598"/>
      <c r="R1468" s="598"/>
      <c r="S1468" s="598"/>
      <c r="T1468" s="598"/>
      <c r="U1468" s="598"/>
      <c r="V1468" s="598"/>
      <c r="W1468" s="598"/>
      <c r="X1468" s="598"/>
      <c r="Y1468" s="598"/>
      <c r="Z1468" s="598"/>
      <c r="AA1468" s="598"/>
      <c r="AB1468" s="598"/>
      <c r="AC1468" s="598"/>
      <c r="AD1468" s="598"/>
      <c r="AE1468" s="598"/>
      <c r="AF1468" s="1129"/>
      <c r="AG1468" s="604"/>
      <c r="AH1468" s="605"/>
      <c r="AI1468" s="606"/>
      <c r="AJ1468" s="172"/>
      <c r="AK1468" s="172"/>
      <c r="AM1468" s="33"/>
      <c r="AN1468" s="33"/>
      <c r="AO1468" s="33"/>
      <c r="AP1468" s="33"/>
      <c r="AQ1468" s="33"/>
      <c r="AR1468" s="33"/>
      <c r="AS1468" s="33"/>
      <c r="AT1468" s="33"/>
      <c r="AU1468" s="33"/>
      <c r="AV1468" s="33"/>
      <c r="AW1468" s="33"/>
      <c r="AX1468" s="33"/>
      <c r="AY1468" s="33"/>
      <c r="AZ1468" s="33"/>
      <c r="BA1468" s="33"/>
      <c r="BB1468" s="33"/>
      <c r="BC1468" s="33"/>
      <c r="BD1468" s="33"/>
      <c r="BE1468" s="33"/>
      <c r="BF1468" s="33"/>
      <c r="BG1468" s="33"/>
      <c r="BH1468" s="33"/>
      <c r="BI1468" s="33"/>
    </row>
    <row r="1469" spans="1:61" s="21" customFormat="1" ht="15" customHeight="1">
      <c r="A1469" s="172"/>
      <c r="B1469" s="466"/>
      <c r="C1469" s="467"/>
      <c r="D1469" s="467"/>
      <c r="E1469" s="467"/>
      <c r="F1469" s="467"/>
      <c r="G1469" s="467"/>
      <c r="H1469" s="467"/>
      <c r="I1469" s="467"/>
      <c r="J1469" s="467"/>
      <c r="K1469" s="467"/>
      <c r="L1469" s="467"/>
      <c r="M1469" s="467"/>
      <c r="N1469" s="467"/>
      <c r="O1469" s="467"/>
      <c r="P1469" s="467"/>
      <c r="Q1469" s="467"/>
      <c r="R1469" s="467"/>
      <c r="S1469" s="467"/>
      <c r="T1469" s="467"/>
      <c r="U1469" s="467"/>
      <c r="V1469" s="467"/>
      <c r="W1469" s="467"/>
      <c r="X1469" s="467"/>
      <c r="Y1469" s="467"/>
      <c r="Z1469" s="467"/>
      <c r="AA1469" s="467"/>
      <c r="AB1469" s="441"/>
      <c r="AC1469" s="441"/>
      <c r="AD1469" s="441"/>
      <c r="AE1469" s="441"/>
      <c r="AF1469" s="441"/>
      <c r="AG1469" s="164"/>
      <c r="AH1469" s="164"/>
      <c r="AI1469" s="164"/>
      <c r="AJ1469" s="172"/>
      <c r="AK1469" s="172"/>
      <c r="AM1469" s="33"/>
      <c r="AN1469" s="33"/>
      <c r="AO1469" s="33"/>
      <c r="AP1469" s="33"/>
      <c r="AQ1469" s="33"/>
      <c r="AR1469" s="33"/>
      <c r="AS1469" s="33"/>
      <c r="AT1469" s="33"/>
      <c r="AU1469" s="33"/>
      <c r="AV1469" s="33"/>
      <c r="AW1469" s="33"/>
      <c r="AX1469" s="33"/>
      <c r="AY1469" s="33"/>
      <c r="AZ1469" s="33"/>
      <c r="BA1469" s="33"/>
      <c r="BB1469" s="33"/>
      <c r="BC1469" s="33"/>
      <c r="BD1469" s="33"/>
      <c r="BE1469" s="33"/>
      <c r="BF1469" s="33"/>
      <c r="BG1469" s="33"/>
      <c r="BH1469" s="33"/>
      <c r="BI1469" s="33"/>
    </row>
    <row r="1470" spans="1:61" s="21" customFormat="1" ht="15" customHeight="1">
      <c r="A1470" s="468"/>
      <c r="B1470" s="414" t="s">
        <v>1659</v>
      </c>
      <c r="C1470" s="164"/>
      <c r="D1470" s="164"/>
      <c r="E1470" s="164"/>
      <c r="F1470" s="164"/>
      <c r="G1470" s="164"/>
      <c r="H1470" s="164"/>
      <c r="I1470" s="164"/>
      <c r="J1470" s="421"/>
      <c r="K1470" s="421"/>
      <c r="L1470" s="421"/>
      <c r="M1470" s="421"/>
      <c r="N1470" s="421"/>
      <c r="O1470" s="421"/>
      <c r="P1470" s="421"/>
      <c r="Q1470" s="421"/>
      <c r="R1470" s="421"/>
      <c r="S1470" s="421"/>
      <c r="T1470" s="421"/>
      <c r="U1470" s="421"/>
      <c r="V1470" s="421"/>
      <c r="W1470" s="421"/>
      <c r="X1470" s="421"/>
      <c r="Y1470" s="421"/>
      <c r="Z1470" s="387"/>
      <c r="AA1470" s="467"/>
      <c r="AB1470" s="441"/>
      <c r="AC1470" s="441"/>
      <c r="AD1470" s="441"/>
      <c r="AE1470" s="441"/>
      <c r="AF1470" s="441"/>
      <c r="AG1470" s="164"/>
      <c r="AH1470" s="164"/>
      <c r="AI1470" s="164"/>
      <c r="AJ1470" s="172"/>
      <c r="AK1470" s="172"/>
      <c r="AM1470" s="33"/>
      <c r="AN1470" s="33"/>
      <c r="AO1470" s="33"/>
      <c r="AP1470" s="33"/>
      <c r="AQ1470" s="33"/>
      <c r="AR1470" s="33"/>
      <c r="AS1470" s="33"/>
      <c r="AT1470" s="33"/>
      <c r="AU1470" s="33"/>
      <c r="AV1470" s="33"/>
      <c r="AW1470" s="33"/>
      <c r="AX1470" s="33"/>
      <c r="AY1470" s="33"/>
      <c r="AZ1470" s="33"/>
      <c r="BA1470" s="33"/>
      <c r="BB1470" s="33"/>
      <c r="BC1470" s="33"/>
      <c r="BD1470" s="33"/>
      <c r="BE1470" s="33"/>
      <c r="BF1470" s="33"/>
      <c r="BG1470" s="33"/>
      <c r="BH1470" s="33"/>
      <c r="BI1470" s="33"/>
    </row>
    <row r="1471" spans="1:61" s="568" customFormat="1" ht="42" customHeight="1">
      <c r="B1471" s="576" t="s">
        <v>79</v>
      </c>
      <c r="C1471" s="1126" t="s">
        <v>1649</v>
      </c>
      <c r="D1471" s="1127"/>
      <c r="E1471" s="1127"/>
      <c r="F1471" s="1127"/>
      <c r="G1471" s="1127"/>
      <c r="H1471" s="1127"/>
      <c r="I1471" s="1127"/>
      <c r="J1471" s="1127"/>
      <c r="K1471" s="1127"/>
      <c r="L1471" s="1127"/>
      <c r="M1471" s="1127"/>
      <c r="N1471" s="1127"/>
      <c r="O1471" s="1127"/>
      <c r="P1471" s="1127"/>
      <c r="Q1471" s="1127"/>
      <c r="R1471" s="1127"/>
      <c r="S1471" s="1127"/>
      <c r="T1471" s="1127"/>
      <c r="U1471" s="1127"/>
      <c r="V1471" s="1127"/>
      <c r="W1471" s="1127"/>
      <c r="X1471" s="1127"/>
      <c r="Y1471" s="1127"/>
      <c r="Z1471" s="1127"/>
      <c r="AA1471" s="1127"/>
      <c r="AB1471" s="1127"/>
      <c r="AC1471" s="1127"/>
      <c r="AD1471" s="1127"/>
      <c r="AE1471" s="1127"/>
      <c r="AF1471" s="1128"/>
      <c r="AG1471" s="639"/>
      <c r="AH1471" s="639"/>
      <c r="AI1471" s="639"/>
      <c r="AJ1471" s="569"/>
      <c r="AK1471" s="569"/>
      <c r="AL1471" s="570"/>
      <c r="AM1471" s="570"/>
      <c r="AN1471" s="571"/>
      <c r="AO1471" s="571"/>
    </row>
    <row r="1472" spans="1:61" s="568" customFormat="1" ht="25.5" customHeight="1">
      <c r="B1472" s="1144" t="s">
        <v>1428</v>
      </c>
      <c r="C1472" s="747" t="s">
        <v>1650</v>
      </c>
      <c r="D1472" s="709"/>
      <c r="E1472" s="709"/>
      <c r="F1472" s="709"/>
      <c r="G1472" s="709"/>
      <c r="H1472" s="709"/>
      <c r="I1472" s="709"/>
      <c r="J1472" s="709"/>
      <c r="K1472" s="709"/>
      <c r="L1472" s="709"/>
      <c r="M1472" s="709"/>
      <c r="N1472" s="709"/>
      <c r="O1472" s="709"/>
      <c r="P1472" s="709"/>
      <c r="Q1472" s="709"/>
      <c r="R1472" s="709"/>
      <c r="S1472" s="709"/>
      <c r="T1472" s="709"/>
      <c r="U1472" s="709"/>
      <c r="V1472" s="709"/>
      <c r="W1472" s="709"/>
      <c r="X1472" s="709"/>
      <c r="Y1472" s="709"/>
      <c r="Z1472" s="709"/>
      <c r="AA1472" s="709"/>
      <c r="AB1472" s="709"/>
      <c r="AC1472" s="709"/>
      <c r="AD1472" s="709"/>
      <c r="AE1472" s="709"/>
      <c r="AF1472" s="710"/>
      <c r="AG1472" s="1014"/>
      <c r="AH1472" s="1015"/>
      <c r="AI1472" s="1016"/>
      <c r="AJ1472" s="569"/>
      <c r="AK1472" s="569"/>
      <c r="AL1472" s="570"/>
      <c r="AM1472" s="570"/>
      <c r="AN1472" s="571"/>
      <c r="AO1472" s="571"/>
    </row>
    <row r="1473" spans="1:61" s="568" customFormat="1" ht="25.5" customHeight="1">
      <c r="B1473" s="1145"/>
      <c r="C1473" s="572"/>
      <c r="D1473" s="1147" t="s">
        <v>1651</v>
      </c>
      <c r="E1473" s="1148"/>
      <c r="F1473" s="1148"/>
      <c r="G1473" s="1149"/>
      <c r="H1473" s="1163" t="s">
        <v>1652</v>
      </c>
      <c r="I1473" s="1164"/>
      <c r="J1473" s="1164"/>
      <c r="K1473" s="1164"/>
      <c r="L1473" s="1164"/>
      <c r="M1473" s="1164"/>
      <c r="N1473" s="1164"/>
      <c r="O1473" s="1164"/>
      <c r="P1473" s="1164"/>
      <c r="Q1473" s="1164"/>
      <c r="R1473" s="1164"/>
      <c r="S1473" s="1164"/>
      <c r="T1473" s="1164"/>
      <c r="U1473" s="1164"/>
      <c r="V1473" s="1164"/>
      <c r="W1473" s="1164"/>
      <c r="X1473" s="1164"/>
      <c r="Y1473" s="1164"/>
      <c r="Z1473" s="1164"/>
      <c r="AA1473" s="1164"/>
      <c r="AB1473" s="1164"/>
      <c r="AC1473" s="1164"/>
      <c r="AD1473" s="1164"/>
      <c r="AE1473" s="1164"/>
      <c r="AF1473" s="1165"/>
      <c r="AG1473" s="1157"/>
      <c r="AH1473" s="1158"/>
      <c r="AI1473" s="1159"/>
      <c r="AJ1473" s="569"/>
      <c r="AK1473" s="569"/>
      <c r="AL1473" s="570"/>
      <c r="AM1473" s="570"/>
      <c r="AN1473" s="571"/>
      <c r="AO1473" s="571"/>
    </row>
    <row r="1474" spans="1:61" s="568" customFormat="1" ht="25.5" customHeight="1">
      <c r="B1474" s="1146"/>
      <c r="C1474" s="573"/>
      <c r="D1474" s="1150" t="s">
        <v>1653</v>
      </c>
      <c r="E1474" s="1151"/>
      <c r="F1474" s="1151"/>
      <c r="G1474" s="1152"/>
      <c r="H1474" s="1166" t="s">
        <v>1652</v>
      </c>
      <c r="I1474" s="1167"/>
      <c r="J1474" s="1167"/>
      <c r="K1474" s="1167"/>
      <c r="L1474" s="1167"/>
      <c r="M1474" s="1167"/>
      <c r="N1474" s="1167"/>
      <c r="O1474" s="1167"/>
      <c r="P1474" s="1167"/>
      <c r="Q1474" s="1167"/>
      <c r="R1474" s="1167"/>
      <c r="S1474" s="1167"/>
      <c r="T1474" s="1167"/>
      <c r="U1474" s="1167"/>
      <c r="V1474" s="1167"/>
      <c r="W1474" s="1167"/>
      <c r="X1474" s="1167"/>
      <c r="Y1474" s="1167"/>
      <c r="Z1474" s="1167"/>
      <c r="AA1474" s="1167"/>
      <c r="AB1474" s="1167"/>
      <c r="AC1474" s="1167"/>
      <c r="AD1474" s="1167"/>
      <c r="AE1474" s="1167"/>
      <c r="AF1474" s="1168"/>
      <c r="AG1474" s="1160"/>
      <c r="AH1474" s="1161"/>
      <c r="AI1474" s="1162"/>
      <c r="AJ1474" s="569"/>
      <c r="AK1474" s="569"/>
      <c r="AL1474" s="570"/>
      <c r="AM1474" s="570"/>
      <c r="AN1474" s="571"/>
      <c r="AO1474" s="571"/>
    </row>
    <row r="1475" spans="1:61" s="568" customFormat="1" ht="25.5" customHeight="1">
      <c r="B1475" s="1144" t="s">
        <v>74</v>
      </c>
      <c r="C1475" s="747" t="s">
        <v>1654</v>
      </c>
      <c r="D1475" s="709"/>
      <c r="E1475" s="709"/>
      <c r="F1475" s="709"/>
      <c r="G1475" s="709"/>
      <c r="H1475" s="709"/>
      <c r="I1475" s="709"/>
      <c r="J1475" s="709"/>
      <c r="K1475" s="709"/>
      <c r="L1475" s="709"/>
      <c r="M1475" s="709"/>
      <c r="N1475" s="709"/>
      <c r="O1475" s="709"/>
      <c r="P1475" s="709"/>
      <c r="Q1475" s="709"/>
      <c r="R1475" s="709"/>
      <c r="S1475" s="709"/>
      <c r="T1475" s="709"/>
      <c r="U1475" s="709"/>
      <c r="V1475" s="709"/>
      <c r="W1475" s="709"/>
      <c r="X1475" s="709"/>
      <c r="Y1475" s="709"/>
      <c r="Z1475" s="709"/>
      <c r="AA1475" s="709"/>
      <c r="AB1475" s="709"/>
      <c r="AC1475" s="709"/>
      <c r="AD1475" s="709"/>
      <c r="AE1475" s="709"/>
      <c r="AF1475" s="710"/>
      <c r="AG1475" s="1014"/>
      <c r="AH1475" s="1015"/>
      <c r="AI1475" s="1016"/>
      <c r="AJ1475" s="569"/>
      <c r="AK1475" s="569"/>
      <c r="AL1475" s="570"/>
      <c r="AM1475" s="570"/>
      <c r="AN1475" s="571"/>
      <c r="AO1475" s="571"/>
    </row>
    <row r="1476" spans="1:61" s="568" customFormat="1" ht="25.5" customHeight="1">
      <c r="B1476" s="1145"/>
      <c r="C1476" s="574"/>
      <c r="D1476" s="1147" t="s">
        <v>1651</v>
      </c>
      <c r="E1476" s="1148"/>
      <c r="F1476" s="1148"/>
      <c r="G1476" s="1149"/>
      <c r="H1476" s="1163" t="s">
        <v>1652</v>
      </c>
      <c r="I1476" s="1164"/>
      <c r="J1476" s="1164"/>
      <c r="K1476" s="1164"/>
      <c r="L1476" s="1164"/>
      <c r="M1476" s="1164"/>
      <c r="N1476" s="1164"/>
      <c r="O1476" s="1164"/>
      <c r="P1476" s="1164"/>
      <c r="Q1476" s="1164"/>
      <c r="R1476" s="1164"/>
      <c r="S1476" s="1164"/>
      <c r="T1476" s="1164"/>
      <c r="U1476" s="1164"/>
      <c r="V1476" s="1164"/>
      <c r="W1476" s="1164"/>
      <c r="X1476" s="1164"/>
      <c r="Y1476" s="1164"/>
      <c r="Z1476" s="1164"/>
      <c r="AA1476" s="1164"/>
      <c r="AB1476" s="1164"/>
      <c r="AC1476" s="1164"/>
      <c r="AD1476" s="1164"/>
      <c r="AE1476" s="1164"/>
      <c r="AF1476" s="1165"/>
      <c r="AG1476" s="1157"/>
      <c r="AH1476" s="1158"/>
      <c r="AI1476" s="1159"/>
      <c r="AJ1476" s="569"/>
      <c r="AK1476" s="569"/>
      <c r="AL1476" s="570"/>
      <c r="AM1476" s="570"/>
      <c r="AN1476" s="571"/>
      <c r="AO1476" s="571"/>
    </row>
    <row r="1477" spans="1:61" s="568" customFormat="1" ht="25.5" customHeight="1">
      <c r="B1477" s="1146"/>
      <c r="C1477" s="575"/>
      <c r="D1477" s="1150" t="s">
        <v>1653</v>
      </c>
      <c r="E1477" s="1151"/>
      <c r="F1477" s="1151"/>
      <c r="G1477" s="1152"/>
      <c r="H1477" s="1166" t="s">
        <v>1652</v>
      </c>
      <c r="I1477" s="1167"/>
      <c r="J1477" s="1167"/>
      <c r="K1477" s="1167"/>
      <c r="L1477" s="1167"/>
      <c r="M1477" s="1167"/>
      <c r="N1477" s="1167"/>
      <c r="O1477" s="1167"/>
      <c r="P1477" s="1167"/>
      <c r="Q1477" s="1167"/>
      <c r="R1477" s="1167"/>
      <c r="S1477" s="1167"/>
      <c r="T1477" s="1167"/>
      <c r="U1477" s="1167"/>
      <c r="V1477" s="1167"/>
      <c r="W1477" s="1167"/>
      <c r="X1477" s="1167"/>
      <c r="Y1477" s="1167"/>
      <c r="Z1477" s="1167"/>
      <c r="AA1477" s="1167"/>
      <c r="AB1477" s="1167"/>
      <c r="AC1477" s="1167"/>
      <c r="AD1477" s="1167"/>
      <c r="AE1477" s="1167"/>
      <c r="AF1477" s="1168"/>
      <c r="AG1477" s="1160"/>
      <c r="AH1477" s="1161"/>
      <c r="AI1477" s="1162"/>
      <c r="AJ1477" s="569"/>
      <c r="AK1477" s="569"/>
      <c r="AL1477" s="570"/>
      <c r="AM1477" s="570"/>
      <c r="AN1477" s="571"/>
      <c r="AO1477" s="571"/>
    </row>
    <row r="1478" spans="1:61" s="568" customFormat="1" ht="25.5" customHeight="1">
      <c r="B1478" s="1144" t="s">
        <v>76</v>
      </c>
      <c r="C1478" s="649" t="s">
        <v>1655</v>
      </c>
      <c r="D1478" s="709"/>
      <c r="E1478" s="709"/>
      <c r="F1478" s="709"/>
      <c r="G1478" s="709"/>
      <c r="H1478" s="709"/>
      <c r="I1478" s="709"/>
      <c r="J1478" s="709"/>
      <c r="K1478" s="709"/>
      <c r="L1478" s="709"/>
      <c r="M1478" s="709"/>
      <c r="N1478" s="709"/>
      <c r="O1478" s="709"/>
      <c r="P1478" s="709"/>
      <c r="Q1478" s="709"/>
      <c r="R1478" s="709"/>
      <c r="S1478" s="709"/>
      <c r="T1478" s="709"/>
      <c r="U1478" s="709"/>
      <c r="V1478" s="709"/>
      <c r="W1478" s="709"/>
      <c r="X1478" s="709"/>
      <c r="Y1478" s="709"/>
      <c r="Z1478" s="709"/>
      <c r="AA1478" s="709"/>
      <c r="AB1478" s="709"/>
      <c r="AC1478" s="709"/>
      <c r="AD1478" s="709"/>
      <c r="AE1478" s="709"/>
      <c r="AF1478" s="710"/>
      <c r="AG1478" s="1014"/>
      <c r="AH1478" s="1015"/>
      <c r="AI1478" s="1016"/>
      <c r="AJ1478" s="569"/>
      <c r="AK1478" s="569"/>
      <c r="AL1478" s="570"/>
      <c r="AM1478" s="570"/>
      <c r="AN1478" s="571"/>
      <c r="AO1478" s="571"/>
    </row>
    <row r="1479" spans="1:61" s="568" customFormat="1" ht="25.5" customHeight="1">
      <c r="B1479" s="1145"/>
      <c r="C1479" s="574"/>
      <c r="D1479" s="1147" t="s">
        <v>1651</v>
      </c>
      <c r="E1479" s="1148"/>
      <c r="F1479" s="1148"/>
      <c r="G1479" s="1149"/>
      <c r="H1479" s="1163" t="s">
        <v>1652</v>
      </c>
      <c r="I1479" s="1164"/>
      <c r="J1479" s="1164"/>
      <c r="K1479" s="1164"/>
      <c r="L1479" s="1164"/>
      <c r="M1479" s="1164"/>
      <c r="N1479" s="1164"/>
      <c r="O1479" s="1164"/>
      <c r="P1479" s="1164"/>
      <c r="Q1479" s="1164"/>
      <c r="R1479" s="1164"/>
      <c r="S1479" s="1164"/>
      <c r="T1479" s="1164"/>
      <c r="U1479" s="1164"/>
      <c r="V1479" s="1164"/>
      <c r="W1479" s="1164"/>
      <c r="X1479" s="1164"/>
      <c r="Y1479" s="1164"/>
      <c r="Z1479" s="1164"/>
      <c r="AA1479" s="1164"/>
      <c r="AB1479" s="1164"/>
      <c r="AC1479" s="1164"/>
      <c r="AD1479" s="1164"/>
      <c r="AE1479" s="1164"/>
      <c r="AF1479" s="1165"/>
      <c r="AG1479" s="1157"/>
      <c r="AH1479" s="1158"/>
      <c r="AI1479" s="1159"/>
      <c r="AJ1479" s="569"/>
      <c r="AK1479" s="569"/>
      <c r="AL1479" s="570"/>
      <c r="AM1479" s="570"/>
      <c r="AN1479" s="571"/>
      <c r="AO1479" s="571"/>
    </row>
    <row r="1480" spans="1:61" s="568" customFormat="1" ht="25.5" customHeight="1">
      <c r="B1480" s="1146"/>
      <c r="C1480" s="575"/>
      <c r="D1480" s="1150" t="s">
        <v>1653</v>
      </c>
      <c r="E1480" s="1151"/>
      <c r="F1480" s="1151"/>
      <c r="G1480" s="1152"/>
      <c r="H1480" s="1166" t="s">
        <v>1652</v>
      </c>
      <c r="I1480" s="1167"/>
      <c r="J1480" s="1167"/>
      <c r="K1480" s="1167"/>
      <c r="L1480" s="1167"/>
      <c r="M1480" s="1167"/>
      <c r="N1480" s="1167"/>
      <c r="O1480" s="1167"/>
      <c r="P1480" s="1167"/>
      <c r="Q1480" s="1167"/>
      <c r="R1480" s="1167"/>
      <c r="S1480" s="1167"/>
      <c r="T1480" s="1167"/>
      <c r="U1480" s="1167"/>
      <c r="V1480" s="1167"/>
      <c r="W1480" s="1167"/>
      <c r="X1480" s="1167"/>
      <c r="Y1480" s="1167"/>
      <c r="Z1480" s="1167"/>
      <c r="AA1480" s="1167"/>
      <c r="AB1480" s="1167"/>
      <c r="AC1480" s="1167"/>
      <c r="AD1480" s="1167"/>
      <c r="AE1480" s="1167"/>
      <c r="AF1480" s="1168"/>
      <c r="AG1480" s="1160"/>
      <c r="AH1480" s="1161"/>
      <c r="AI1480" s="1162"/>
      <c r="AJ1480" s="569"/>
      <c r="AK1480" s="569"/>
      <c r="AL1480" s="570"/>
      <c r="AM1480" s="570"/>
      <c r="AN1480" s="571"/>
      <c r="AO1480" s="571"/>
    </row>
    <row r="1481" spans="1:61" s="568" customFormat="1" ht="60.75" customHeight="1">
      <c r="B1481" s="477" t="s">
        <v>25</v>
      </c>
      <c r="C1481" s="1126" t="s">
        <v>1656</v>
      </c>
      <c r="D1481" s="633"/>
      <c r="E1481" s="633"/>
      <c r="F1481" s="633"/>
      <c r="G1481" s="633"/>
      <c r="H1481" s="633"/>
      <c r="I1481" s="633"/>
      <c r="J1481" s="633"/>
      <c r="K1481" s="633"/>
      <c r="L1481" s="633"/>
      <c r="M1481" s="633"/>
      <c r="N1481" s="633"/>
      <c r="O1481" s="633"/>
      <c r="P1481" s="633"/>
      <c r="Q1481" s="633"/>
      <c r="R1481" s="633"/>
      <c r="S1481" s="633"/>
      <c r="T1481" s="633"/>
      <c r="U1481" s="633"/>
      <c r="V1481" s="633"/>
      <c r="W1481" s="633"/>
      <c r="X1481" s="633"/>
      <c r="Y1481" s="633"/>
      <c r="Z1481" s="633"/>
      <c r="AA1481" s="633"/>
      <c r="AB1481" s="633"/>
      <c r="AC1481" s="633"/>
      <c r="AD1481" s="633"/>
      <c r="AE1481" s="633"/>
      <c r="AF1481" s="634"/>
      <c r="AG1481" s="639"/>
      <c r="AH1481" s="639"/>
      <c r="AI1481" s="639"/>
      <c r="AJ1481" s="569"/>
      <c r="AK1481" s="569"/>
      <c r="AL1481" s="570"/>
      <c r="AM1481" s="570"/>
      <c r="AN1481" s="571"/>
      <c r="AO1481" s="571"/>
    </row>
    <row r="1482" spans="1:61" s="568" customFormat="1" ht="46.5" customHeight="1">
      <c r="B1482" s="477" t="s">
        <v>27</v>
      </c>
      <c r="C1482" s="1126" t="s">
        <v>1658</v>
      </c>
      <c r="D1482" s="633"/>
      <c r="E1482" s="633"/>
      <c r="F1482" s="633"/>
      <c r="G1482" s="633"/>
      <c r="H1482" s="633"/>
      <c r="I1482" s="633"/>
      <c r="J1482" s="633"/>
      <c r="K1482" s="633"/>
      <c r="L1482" s="633"/>
      <c r="M1482" s="633"/>
      <c r="N1482" s="633"/>
      <c r="O1482" s="633"/>
      <c r="P1482" s="633"/>
      <c r="Q1482" s="633"/>
      <c r="R1482" s="633"/>
      <c r="S1482" s="633"/>
      <c r="T1482" s="633"/>
      <c r="U1482" s="633"/>
      <c r="V1482" s="633"/>
      <c r="W1482" s="633"/>
      <c r="X1482" s="633"/>
      <c r="Y1482" s="633"/>
      <c r="Z1482" s="633"/>
      <c r="AA1482" s="633"/>
      <c r="AB1482" s="633"/>
      <c r="AC1482" s="633"/>
      <c r="AD1482" s="633"/>
      <c r="AE1482" s="633"/>
      <c r="AF1482" s="634"/>
      <c r="AG1482" s="639"/>
      <c r="AH1482" s="639"/>
      <c r="AI1482" s="639"/>
      <c r="AJ1482" s="569"/>
      <c r="AK1482" s="569"/>
      <c r="AL1482" s="570"/>
      <c r="AM1482" s="570"/>
      <c r="AN1482" s="571"/>
      <c r="AO1482" s="571"/>
    </row>
    <row r="1483" spans="1:61" s="568" customFormat="1" ht="113.25" customHeight="1">
      <c r="B1483" s="477" t="s">
        <v>33</v>
      </c>
      <c r="C1483" s="1126" t="s">
        <v>1657</v>
      </c>
      <c r="D1483" s="633"/>
      <c r="E1483" s="633"/>
      <c r="F1483" s="633"/>
      <c r="G1483" s="633"/>
      <c r="H1483" s="633"/>
      <c r="I1483" s="633"/>
      <c r="J1483" s="633"/>
      <c r="K1483" s="633"/>
      <c r="L1483" s="633"/>
      <c r="M1483" s="633"/>
      <c r="N1483" s="633"/>
      <c r="O1483" s="633"/>
      <c r="P1483" s="633"/>
      <c r="Q1483" s="633"/>
      <c r="R1483" s="633"/>
      <c r="S1483" s="633"/>
      <c r="T1483" s="633"/>
      <c r="U1483" s="633"/>
      <c r="V1483" s="633"/>
      <c r="W1483" s="633"/>
      <c r="X1483" s="633"/>
      <c r="Y1483" s="633"/>
      <c r="Z1483" s="633"/>
      <c r="AA1483" s="633"/>
      <c r="AB1483" s="633"/>
      <c r="AC1483" s="633"/>
      <c r="AD1483" s="633"/>
      <c r="AE1483" s="633"/>
      <c r="AF1483" s="634"/>
      <c r="AG1483" s="639"/>
      <c r="AH1483" s="639"/>
      <c r="AI1483" s="639"/>
      <c r="AJ1483" s="569"/>
      <c r="AK1483" s="569"/>
      <c r="AL1483" s="570"/>
      <c r="AM1483" s="570"/>
      <c r="AN1483" s="571"/>
      <c r="AO1483" s="571"/>
    </row>
    <row r="1484" spans="1:61" s="568" customFormat="1" ht="120" customHeight="1">
      <c r="B1484" s="477" t="s">
        <v>41</v>
      </c>
      <c r="C1484" s="1169" t="s">
        <v>1662</v>
      </c>
      <c r="D1484" s="633"/>
      <c r="E1484" s="633"/>
      <c r="F1484" s="633"/>
      <c r="G1484" s="633"/>
      <c r="H1484" s="633"/>
      <c r="I1484" s="633"/>
      <c r="J1484" s="633"/>
      <c r="K1484" s="633"/>
      <c r="L1484" s="633"/>
      <c r="M1484" s="633"/>
      <c r="N1484" s="633"/>
      <c r="O1484" s="633"/>
      <c r="P1484" s="633"/>
      <c r="Q1484" s="633"/>
      <c r="R1484" s="633"/>
      <c r="S1484" s="633"/>
      <c r="T1484" s="633"/>
      <c r="U1484" s="633"/>
      <c r="V1484" s="633"/>
      <c r="W1484" s="633"/>
      <c r="X1484" s="633"/>
      <c r="Y1484" s="633"/>
      <c r="Z1484" s="633"/>
      <c r="AA1484" s="633"/>
      <c r="AB1484" s="633"/>
      <c r="AC1484" s="633"/>
      <c r="AD1484" s="633"/>
      <c r="AE1484" s="633"/>
      <c r="AF1484" s="634"/>
      <c r="AG1484" s="1002"/>
      <c r="AH1484" s="1003"/>
      <c r="AI1484" s="1004"/>
      <c r="AJ1484" s="569"/>
      <c r="AK1484" s="569"/>
      <c r="AL1484" s="570"/>
      <c r="AM1484" s="570"/>
      <c r="AN1484" s="571"/>
      <c r="AO1484" s="571"/>
    </row>
    <row r="1485" spans="1:61" s="21" customFormat="1" ht="12">
      <c r="A1485" s="447"/>
      <c r="B1485" s="15"/>
      <c r="C1485" s="2"/>
      <c r="D1485" s="2"/>
      <c r="E1485" s="2"/>
      <c r="F1485" s="2"/>
      <c r="G1485" s="2"/>
      <c r="H1485" s="2"/>
      <c r="I1485" s="2"/>
      <c r="J1485" s="2"/>
      <c r="K1485" s="2"/>
      <c r="L1485" s="2"/>
      <c r="M1485" s="2"/>
      <c r="N1485" s="2"/>
      <c r="O1485" s="2"/>
      <c r="P1485" s="2"/>
      <c r="Q1485" s="2"/>
      <c r="R1485" s="2"/>
      <c r="S1485" s="2"/>
      <c r="T1485" s="2"/>
      <c r="U1485" s="2"/>
      <c r="V1485" s="2"/>
      <c r="W1485" s="2"/>
      <c r="X1485" s="2"/>
      <c r="Y1485" s="2"/>
      <c r="Z1485" s="405"/>
      <c r="AA1485" s="478"/>
      <c r="AB1485" s="479"/>
      <c r="AC1485" s="479"/>
      <c r="AD1485" s="479"/>
      <c r="AE1485" s="479"/>
      <c r="AF1485" s="479"/>
      <c r="AG1485" s="386"/>
      <c r="AH1485" s="386"/>
      <c r="AI1485" s="386"/>
      <c r="AM1485" s="33"/>
      <c r="AN1485" s="33"/>
      <c r="AO1485" s="33"/>
      <c r="AP1485" s="33"/>
      <c r="AQ1485" s="33"/>
      <c r="AR1485" s="33"/>
      <c r="AS1485" s="33"/>
      <c r="AT1485" s="33"/>
      <c r="AU1485" s="33"/>
      <c r="AV1485" s="33"/>
      <c r="AW1485" s="33"/>
      <c r="AX1485" s="33"/>
      <c r="AY1485" s="33"/>
      <c r="AZ1485" s="33"/>
      <c r="BA1485" s="33"/>
      <c r="BB1485" s="33"/>
      <c r="BC1485" s="33"/>
      <c r="BD1485" s="33"/>
      <c r="BE1485" s="33"/>
      <c r="BF1485" s="33"/>
      <c r="BG1485" s="33"/>
      <c r="BH1485" s="33"/>
      <c r="BI1485" s="33"/>
    </row>
    <row r="1486" spans="1:61" s="21" customFormat="1" ht="18.75" customHeight="1">
      <c r="A1486" s="446"/>
      <c r="B1486" s="446" t="s">
        <v>1660</v>
      </c>
      <c r="C1486" s="480"/>
      <c r="D1486" s="386"/>
      <c r="E1486" s="386"/>
      <c r="F1486" s="386"/>
      <c r="G1486" s="386"/>
      <c r="H1486" s="386"/>
      <c r="I1486" s="386"/>
      <c r="J1486" s="386"/>
      <c r="K1486" s="422"/>
      <c r="L1486" s="422"/>
      <c r="M1486" s="422"/>
      <c r="N1486" s="422"/>
      <c r="O1486" s="422"/>
      <c r="P1486" s="422"/>
      <c r="Q1486" s="422"/>
      <c r="R1486" s="422"/>
      <c r="S1486" s="422"/>
      <c r="T1486" s="422"/>
      <c r="U1486" s="422"/>
      <c r="V1486" s="422"/>
      <c r="W1486" s="422"/>
      <c r="X1486" s="422"/>
      <c r="Y1486" s="422"/>
      <c r="Z1486" s="405"/>
      <c r="AA1486" s="478"/>
      <c r="AB1486" s="479"/>
      <c r="AC1486" s="479"/>
      <c r="AD1486" s="479"/>
      <c r="AE1486" s="479"/>
      <c r="AF1486" s="479"/>
      <c r="AG1486" s="386"/>
      <c r="AH1486" s="386"/>
      <c r="AI1486" s="386"/>
      <c r="AM1486" s="33"/>
      <c r="AN1486" s="33"/>
      <c r="AO1486" s="33"/>
      <c r="AP1486" s="33"/>
      <c r="AQ1486" s="33"/>
      <c r="AR1486" s="33"/>
      <c r="AS1486" s="33"/>
      <c r="AT1486" s="33"/>
      <c r="AU1486" s="33"/>
      <c r="AV1486" s="33"/>
      <c r="AW1486" s="33"/>
      <c r="AX1486" s="33"/>
      <c r="AY1486" s="33"/>
      <c r="AZ1486" s="33"/>
      <c r="BA1486" s="33"/>
      <c r="BB1486" s="33"/>
      <c r="BC1486" s="33"/>
      <c r="BD1486" s="33"/>
      <c r="BE1486" s="33"/>
      <c r="BF1486" s="33"/>
      <c r="BG1486" s="33"/>
      <c r="BH1486" s="33"/>
      <c r="BI1486" s="33"/>
    </row>
    <row r="1487" spans="1:61" s="568" customFormat="1" ht="42" customHeight="1">
      <c r="B1487" s="576" t="s">
        <v>79</v>
      </c>
      <c r="C1487" s="1126" t="s">
        <v>1649</v>
      </c>
      <c r="D1487" s="1127"/>
      <c r="E1487" s="1127"/>
      <c r="F1487" s="1127"/>
      <c r="G1487" s="1127"/>
      <c r="H1487" s="1127"/>
      <c r="I1487" s="1127"/>
      <c r="J1487" s="1127"/>
      <c r="K1487" s="1127"/>
      <c r="L1487" s="1127"/>
      <c r="M1487" s="1127"/>
      <c r="N1487" s="1127"/>
      <c r="O1487" s="1127"/>
      <c r="P1487" s="1127"/>
      <c r="Q1487" s="1127"/>
      <c r="R1487" s="1127"/>
      <c r="S1487" s="1127"/>
      <c r="T1487" s="1127"/>
      <c r="U1487" s="1127"/>
      <c r="V1487" s="1127"/>
      <c r="W1487" s="1127"/>
      <c r="X1487" s="1127"/>
      <c r="Y1487" s="1127"/>
      <c r="Z1487" s="1127"/>
      <c r="AA1487" s="1127"/>
      <c r="AB1487" s="1127"/>
      <c r="AC1487" s="1127"/>
      <c r="AD1487" s="1127"/>
      <c r="AE1487" s="1127"/>
      <c r="AF1487" s="1128"/>
      <c r="AG1487" s="639"/>
      <c r="AH1487" s="639"/>
      <c r="AI1487" s="639"/>
      <c r="AJ1487" s="569"/>
      <c r="AK1487" s="569"/>
      <c r="AL1487" s="570"/>
      <c r="AM1487" s="570"/>
      <c r="AN1487" s="571"/>
      <c r="AO1487" s="571"/>
    </row>
    <row r="1488" spans="1:61" s="568" customFormat="1" ht="25.5" customHeight="1">
      <c r="B1488" s="1144" t="s">
        <v>1428</v>
      </c>
      <c r="C1488" s="747" t="s">
        <v>1650</v>
      </c>
      <c r="D1488" s="709"/>
      <c r="E1488" s="709"/>
      <c r="F1488" s="709"/>
      <c r="G1488" s="709"/>
      <c r="H1488" s="709"/>
      <c r="I1488" s="709"/>
      <c r="J1488" s="709"/>
      <c r="K1488" s="709"/>
      <c r="L1488" s="709"/>
      <c r="M1488" s="709"/>
      <c r="N1488" s="709"/>
      <c r="O1488" s="709"/>
      <c r="P1488" s="709"/>
      <c r="Q1488" s="709"/>
      <c r="R1488" s="709"/>
      <c r="S1488" s="709"/>
      <c r="T1488" s="709"/>
      <c r="U1488" s="709"/>
      <c r="V1488" s="709"/>
      <c r="W1488" s="709"/>
      <c r="X1488" s="709"/>
      <c r="Y1488" s="709"/>
      <c r="Z1488" s="709"/>
      <c r="AA1488" s="709"/>
      <c r="AB1488" s="709"/>
      <c r="AC1488" s="709"/>
      <c r="AD1488" s="709"/>
      <c r="AE1488" s="709"/>
      <c r="AF1488" s="710"/>
      <c r="AG1488" s="1014"/>
      <c r="AH1488" s="1015"/>
      <c r="AI1488" s="1016"/>
      <c r="AJ1488" s="569"/>
      <c r="AK1488" s="569"/>
      <c r="AL1488" s="570"/>
      <c r="AM1488" s="570"/>
      <c r="AN1488" s="571"/>
      <c r="AO1488" s="571"/>
    </row>
    <row r="1489" spans="1:61" s="568" customFormat="1" ht="25.5" customHeight="1">
      <c r="B1489" s="1145"/>
      <c r="C1489" s="572"/>
      <c r="D1489" s="1147" t="s">
        <v>1651</v>
      </c>
      <c r="E1489" s="1148"/>
      <c r="F1489" s="1148"/>
      <c r="G1489" s="1149"/>
      <c r="H1489" s="1163" t="s">
        <v>1652</v>
      </c>
      <c r="I1489" s="1164"/>
      <c r="J1489" s="1164"/>
      <c r="K1489" s="1164"/>
      <c r="L1489" s="1164"/>
      <c r="M1489" s="1164"/>
      <c r="N1489" s="1164"/>
      <c r="O1489" s="1164"/>
      <c r="P1489" s="1164"/>
      <c r="Q1489" s="1164"/>
      <c r="R1489" s="1164"/>
      <c r="S1489" s="1164"/>
      <c r="T1489" s="1164"/>
      <c r="U1489" s="1164"/>
      <c r="V1489" s="1164"/>
      <c r="W1489" s="1164"/>
      <c r="X1489" s="1164"/>
      <c r="Y1489" s="1164"/>
      <c r="Z1489" s="1164"/>
      <c r="AA1489" s="1164"/>
      <c r="AB1489" s="1164"/>
      <c r="AC1489" s="1164"/>
      <c r="AD1489" s="1164"/>
      <c r="AE1489" s="1164"/>
      <c r="AF1489" s="1165"/>
      <c r="AG1489" s="1157"/>
      <c r="AH1489" s="1158"/>
      <c r="AI1489" s="1159"/>
      <c r="AJ1489" s="569"/>
      <c r="AK1489" s="569"/>
      <c r="AL1489" s="570"/>
      <c r="AM1489" s="570"/>
      <c r="AN1489" s="571"/>
      <c r="AO1489" s="571"/>
    </row>
    <row r="1490" spans="1:61" s="568" customFormat="1" ht="25.5" customHeight="1">
      <c r="B1490" s="1146"/>
      <c r="C1490" s="573"/>
      <c r="D1490" s="1150" t="s">
        <v>1653</v>
      </c>
      <c r="E1490" s="1151"/>
      <c r="F1490" s="1151"/>
      <c r="G1490" s="1152"/>
      <c r="H1490" s="1166" t="s">
        <v>1652</v>
      </c>
      <c r="I1490" s="1167"/>
      <c r="J1490" s="1167"/>
      <c r="K1490" s="1167"/>
      <c r="L1490" s="1167"/>
      <c r="M1490" s="1167"/>
      <c r="N1490" s="1167"/>
      <c r="O1490" s="1167"/>
      <c r="P1490" s="1167"/>
      <c r="Q1490" s="1167"/>
      <c r="R1490" s="1167"/>
      <c r="S1490" s="1167"/>
      <c r="T1490" s="1167"/>
      <c r="U1490" s="1167"/>
      <c r="V1490" s="1167"/>
      <c r="W1490" s="1167"/>
      <c r="X1490" s="1167"/>
      <c r="Y1490" s="1167"/>
      <c r="Z1490" s="1167"/>
      <c r="AA1490" s="1167"/>
      <c r="AB1490" s="1167"/>
      <c r="AC1490" s="1167"/>
      <c r="AD1490" s="1167"/>
      <c r="AE1490" s="1167"/>
      <c r="AF1490" s="1168"/>
      <c r="AG1490" s="1160"/>
      <c r="AH1490" s="1161"/>
      <c r="AI1490" s="1162"/>
      <c r="AJ1490" s="569"/>
      <c r="AK1490" s="569"/>
      <c r="AL1490" s="570"/>
      <c r="AM1490" s="570"/>
      <c r="AN1490" s="571"/>
      <c r="AO1490" s="571"/>
    </row>
    <row r="1491" spans="1:61" s="568" customFormat="1" ht="25.5" customHeight="1">
      <c r="B1491" s="1144" t="s">
        <v>74</v>
      </c>
      <c r="C1491" s="747" t="s">
        <v>1654</v>
      </c>
      <c r="D1491" s="709"/>
      <c r="E1491" s="709"/>
      <c r="F1491" s="709"/>
      <c r="G1491" s="709"/>
      <c r="H1491" s="709"/>
      <c r="I1491" s="709"/>
      <c r="J1491" s="709"/>
      <c r="K1491" s="709"/>
      <c r="L1491" s="709"/>
      <c r="M1491" s="709"/>
      <c r="N1491" s="709"/>
      <c r="O1491" s="709"/>
      <c r="P1491" s="709"/>
      <c r="Q1491" s="709"/>
      <c r="R1491" s="709"/>
      <c r="S1491" s="709"/>
      <c r="T1491" s="709"/>
      <c r="U1491" s="709"/>
      <c r="V1491" s="709"/>
      <c r="W1491" s="709"/>
      <c r="X1491" s="709"/>
      <c r="Y1491" s="709"/>
      <c r="Z1491" s="709"/>
      <c r="AA1491" s="709"/>
      <c r="AB1491" s="709"/>
      <c r="AC1491" s="709"/>
      <c r="AD1491" s="709"/>
      <c r="AE1491" s="709"/>
      <c r="AF1491" s="710"/>
      <c r="AG1491" s="1014"/>
      <c r="AH1491" s="1015"/>
      <c r="AI1491" s="1016"/>
      <c r="AJ1491" s="569"/>
      <c r="AK1491" s="569"/>
      <c r="AL1491" s="570"/>
      <c r="AM1491" s="570"/>
      <c r="AN1491" s="571"/>
      <c r="AO1491" s="571"/>
    </row>
    <row r="1492" spans="1:61" s="568" customFormat="1" ht="25.5" customHeight="1">
      <c r="B1492" s="1145"/>
      <c r="C1492" s="574"/>
      <c r="D1492" s="1147" t="s">
        <v>1651</v>
      </c>
      <c r="E1492" s="1148"/>
      <c r="F1492" s="1148"/>
      <c r="G1492" s="1149"/>
      <c r="H1492" s="1163" t="s">
        <v>1652</v>
      </c>
      <c r="I1492" s="1164"/>
      <c r="J1492" s="1164"/>
      <c r="K1492" s="1164"/>
      <c r="L1492" s="1164"/>
      <c r="M1492" s="1164"/>
      <c r="N1492" s="1164"/>
      <c r="O1492" s="1164"/>
      <c r="P1492" s="1164"/>
      <c r="Q1492" s="1164"/>
      <c r="R1492" s="1164"/>
      <c r="S1492" s="1164"/>
      <c r="T1492" s="1164"/>
      <c r="U1492" s="1164"/>
      <c r="V1492" s="1164"/>
      <c r="W1492" s="1164"/>
      <c r="X1492" s="1164"/>
      <c r="Y1492" s="1164"/>
      <c r="Z1492" s="1164"/>
      <c r="AA1492" s="1164"/>
      <c r="AB1492" s="1164"/>
      <c r="AC1492" s="1164"/>
      <c r="AD1492" s="1164"/>
      <c r="AE1492" s="1164"/>
      <c r="AF1492" s="1165"/>
      <c r="AG1492" s="1157"/>
      <c r="AH1492" s="1158"/>
      <c r="AI1492" s="1159"/>
      <c r="AJ1492" s="569"/>
      <c r="AK1492" s="569"/>
      <c r="AL1492" s="570"/>
      <c r="AM1492" s="570"/>
      <c r="AN1492" s="571"/>
      <c r="AO1492" s="571"/>
    </row>
    <row r="1493" spans="1:61" s="568" customFormat="1" ht="25.5" customHeight="1">
      <c r="B1493" s="1146"/>
      <c r="C1493" s="575"/>
      <c r="D1493" s="1150" t="s">
        <v>1653</v>
      </c>
      <c r="E1493" s="1151"/>
      <c r="F1493" s="1151"/>
      <c r="G1493" s="1152"/>
      <c r="H1493" s="1166" t="s">
        <v>1652</v>
      </c>
      <c r="I1493" s="1167"/>
      <c r="J1493" s="1167"/>
      <c r="K1493" s="1167"/>
      <c r="L1493" s="1167"/>
      <c r="M1493" s="1167"/>
      <c r="N1493" s="1167"/>
      <c r="O1493" s="1167"/>
      <c r="P1493" s="1167"/>
      <c r="Q1493" s="1167"/>
      <c r="R1493" s="1167"/>
      <c r="S1493" s="1167"/>
      <c r="T1493" s="1167"/>
      <c r="U1493" s="1167"/>
      <c r="V1493" s="1167"/>
      <c r="W1493" s="1167"/>
      <c r="X1493" s="1167"/>
      <c r="Y1493" s="1167"/>
      <c r="Z1493" s="1167"/>
      <c r="AA1493" s="1167"/>
      <c r="AB1493" s="1167"/>
      <c r="AC1493" s="1167"/>
      <c r="AD1493" s="1167"/>
      <c r="AE1493" s="1167"/>
      <c r="AF1493" s="1168"/>
      <c r="AG1493" s="1160"/>
      <c r="AH1493" s="1161"/>
      <c r="AI1493" s="1162"/>
      <c r="AJ1493" s="569"/>
      <c r="AK1493" s="569"/>
      <c r="AL1493" s="570"/>
      <c r="AM1493" s="570"/>
      <c r="AN1493" s="571"/>
      <c r="AO1493" s="571"/>
    </row>
    <row r="1494" spans="1:61" s="568" customFormat="1" ht="25.5" customHeight="1">
      <c r="B1494" s="1144" t="s">
        <v>76</v>
      </c>
      <c r="C1494" s="649" t="s">
        <v>1655</v>
      </c>
      <c r="D1494" s="709"/>
      <c r="E1494" s="709"/>
      <c r="F1494" s="709"/>
      <c r="G1494" s="709"/>
      <c r="H1494" s="709"/>
      <c r="I1494" s="709"/>
      <c r="J1494" s="709"/>
      <c r="K1494" s="709"/>
      <c r="L1494" s="709"/>
      <c r="M1494" s="709"/>
      <c r="N1494" s="709"/>
      <c r="O1494" s="709"/>
      <c r="P1494" s="709"/>
      <c r="Q1494" s="709"/>
      <c r="R1494" s="709"/>
      <c r="S1494" s="709"/>
      <c r="T1494" s="709"/>
      <c r="U1494" s="709"/>
      <c r="V1494" s="709"/>
      <c r="W1494" s="709"/>
      <c r="X1494" s="709"/>
      <c r="Y1494" s="709"/>
      <c r="Z1494" s="709"/>
      <c r="AA1494" s="709"/>
      <c r="AB1494" s="709"/>
      <c r="AC1494" s="709"/>
      <c r="AD1494" s="709"/>
      <c r="AE1494" s="709"/>
      <c r="AF1494" s="710"/>
      <c r="AG1494" s="1014"/>
      <c r="AH1494" s="1015"/>
      <c r="AI1494" s="1016"/>
      <c r="AJ1494" s="569"/>
      <c r="AK1494" s="569"/>
      <c r="AL1494" s="570"/>
      <c r="AM1494" s="570"/>
      <c r="AN1494" s="571"/>
      <c r="AO1494" s="571"/>
    </row>
    <row r="1495" spans="1:61" s="568" customFormat="1" ht="25.5" customHeight="1">
      <c r="B1495" s="1145"/>
      <c r="C1495" s="574"/>
      <c r="D1495" s="1147" t="s">
        <v>1651</v>
      </c>
      <c r="E1495" s="1148"/>
      <c r="F1495" s="1148"/>
      <c r="G1495" s="1149"/>
      <c r="H1495" s="1163" t="s">
        <v>1652</v>
      </c>
      <c r="I1495" s="1164"/>
      <c r="J1495" s="1164"/>
      <c r="K1495" s="1164"/>
      <c r="L1495" s="1164"/>
      <c r="M1495" s="1164"/>
      <c r="N1495" s="1164"/>
      <c r="O1495" s="1164"/>
      <c r="P1495" s="1164"/>
      <c r="Q1495" s="1164"/>
      <c r="R1495" s="1164"/>
      <c r="S1495" s="1164"/>
      <c r="T1495" s="1164"/>
      <c r="U1495" s="1164"/>
      <c r="V1495" s="1164"/>
      <c r="W1495" s="1164"/>
      <c r="X1495" s="1164"/>
      <c r="Y1495" s="1164"/>
      <c r="Z1495" s="1164"/>
      <c r="AA1495" s="1164"/>
      <c r="AB1495" s="1164"/>
      <c r="AC1495" s="1164"/>
      <c r="AD1495" s="1164"/>
      <c r="AE1495" s="1164"/>
      <c r="AF1495" s="1165"/>
      <c r="AG1495" s="1157"/>
      <c r="AH1495" s="1158"/>
      <c r="AI1495" s="1159"/>
      <c r="AJ1495" s="569"/>
      <c r="AK1495" s="569"/>
      <c r="AL1495" s="570"/>
      <c r="AM1495" s="570"/>
      <c r="AN1495" s="571"/>
      <c r="AO1495" s="571"/>
    </row>
    <row r="1496" spans="1:61" s="568" customFormat="1" ht="25.5" customHeight="1">
      <c r="B1496" s="1146"/>
      <c r="C1496" s="575"/>
      <c r="D1496" s="1150" t="s">
        <v>1653</v>
      </c>
      <c r="E1496" s="1151"/>
      <c r="F1496" s="1151"/>
      <c r="G1496" s="1152"/>
      <c r="H1496" s="1166" t="s">
        <v>1652</v>
      </c>
      <c r="I1496" s="1167"/>
      <c r="J1496" s="1167"/>
      <c r="K1496" s="1167"/>
      <c r="L1496" s="1167"/>
      <c r="M1496" s="1167"/>
      <c r="N1496" s="1167"/>
      <c r="O1496" s="1167"/>
      <c r="P1496" s="1167"/>
      <c r="Q1496" s="1167"/>
      <c r="R1496" s="1167"/>
      <c r="S1496" s="1167"/>
      <c r="T1496" s="1167"/>
      <c r="U1496" s="1167"/>
      <c r="V1496" s="1167"/>
      <c r="W1496" s="1167"/>
      <c r="X1496" s="1167"/>
      <c r="Y1496" s="1167"/>
      <c r="Z1496" s="1167"/>
      <c r="AA1496" s="1167"/>
      <c r="AB1496" s="1167"/>
      <c r="AC1496" s="1167"/>
      <c r="AD1496" s="1167"/>
      <c r="AE1496" s="1167"/>
      <c r="AF1496" s="1168"/>
      <c r="AG1496" s="1160"/>
      <c r="AH1496" s="1161"/>
      <c r="AI1496" s="1162"/>
      <c r="AJ1496" s="569"/>
      <c r="AK1496" s="569"/>
      <c r="AL1496" s="570"/>
      <c r="AM1496" s="570"/>
      <c r="AN1496" s="571"/>
      <c r="AO1496" s="571"/>
    </row>
    <row r="1497" spans="1:61" s="568" customFormat="1" ht="46.5" customHeight="1">
      <c r="B1497" s="477" t="s">
        <v>25</v>
      </c>
      <c r="C1497" s="1126" t="s">
        <v>1658</v>
      </c>
      <c r="D1497" s="633"/>
      <c r="E1497" s="633"/>
      <c r="F1497" s="633"/>
      <c r="G1497" s="633"/>
      <c r="H1497" s="633"/>
      <c r="I1497" s="633"/>
      <c r="J1497" s="633"/>
      <c r="K1497" s="633"/>
      <c r="L1497" s="633"/>
      <c r="M1497" s="633"/>
      <c r="N1497" s="633"/>
      <c r="O1497" s="633"/>
      <c r="P1497" s="633"/>
      <c r="Q1497" s="633"/>
      <c r="R1497" s="633"/>
      <c r="S1497" s="633"/>
      <c r="T1497" s="633"/>
      <c r="U1497" s="633"/>
      <c r="V1497" s="633"/>
      <c r="W1497" s="633"/>
      <c r="X1497" s="633"/>
      <c r="Y1497" s="633"/>
      <c r="Z1497" s="633"/>
      <c r="AA1497" s="633"/>
      <c r="AB1497" s="633"/>
      <c r="AC1497" s="633"/>
      <c r="AD1497" s="633"/>
      <c r="AE1497" s="633"/>
      <c r="AF1497" s="634"/>
      <c r="AG1497" s="639"/>
      <c r="AH1497" s="639"/>
      <c r="AI1497" s="639"/>
      <c r="AJ1497" s="569"/>
      <c r="AK1497" s="569"/>
      <c r="AL1497" s="570"/>
      <c r="AM1497" s="570"/>
      <c r="AN1497" s="571"/>
      <c r="AO1497" s="571"/>
    </row>
    <row r="1498" spans="1:61" s="568" customFormat="1" ht="113.25" customHeight="1">
      <c r="B1498" s="477" t="s">
        <v>27</v>
      </c>
      <c r="C1498" s="1126" t="s">
        <v>1657</v>
      </c>
      <c r="D1498" s="633"/>
      <c r="E1498" s="633"/>
      <c r="F1498" s="633"/>
      <c r="G1498" s="633"/>
      <c r="H1498" s="633"/>
      <c r="I1498" s="633"/>
      <c r="J1498" s="633"/>
      <c r="K1498" s="633"/>
      <c r="L1498" s="633"/>
      <c r="M1498" s="633"/>
      <c r="N1498" s="633"/>
      <c r="O1498" s="633"/>
      <c r="P1498" s="633"/>
      <c r="Q1498" s="633"/>
      <c r="R1498" s="633"/>
      <c r="S1498" s="633"/>
      <c r="T1498" s="633"/>
      <c r="U1498" s="633"/>
      <c r="V1498" s="633"/>
      <c r="W1498" s="633"/>
      <c r="X1498" s="633"/>
      <c r="Y1498" s="633"/>
      <c r="Z1498" s="633"/>
      <c r="AA1498" s="633"/>
      <c r="AB1498" s="633"/>
      <c r="AC1498" s="633"/>
      <c r="AD1498" s="633"/>
      <c r="AE1498" s="633"/>
      <c r="AF1498" s="634"/>
      <c r="AG1498" s="639"/>
      <c r="AH1498" s="639"/>
      <c r="AI1498" s="639"/>
      <c r="AJ1498" s="569"/>
      <c r="AK1498" s="569"/>
      <c r="AL1498" s="570"/>
      <c r="AM1498" s="570"/>
      <c r="AN1498" s="571"/>
      <c r="AO1498" s="571"/>
    </row>
    <row r="1499" spans="1:61" s="568" customFormat="1" ht="120" customHeight="1">
      <c r="B1499" s="477" t="s">
        <v>33</v>
      </c>
      <c r="C1499" s="1169" t="s">
        <v>1663</v>
      </c>
      <c r="D1499" s="633"/>
      <c r="E1499" s="633"/>
      <c r="F1499" s="633"/>
      <c r="G1499" s="633"/>
      <c r="H1499" s="633"/>
      <c r="I1499" s="633"/>
      <c r="J1499" s="633"/>
      <c r="K1499" s="633"/>
      <c r="L1499" s="633"/>
      <c r="M1499" s="633"/>
      <c r="N1499" s="633"/>
      <c r="O1499" s="633"/>
      <c r="P1499" s="633"/>
      <c r="Q1499" s="633"/>
      <c r="R1499" s="633"/>
      <c r="S1499" s="633"/>
      <c r="T1499" s="633"/>
      <c r="U1499" s="633"/>
      <c r="V1499" s="633"/>
      <c r="W1499" s="633"/>
      <c r="X1499" s="633"/>
      <c r="Y1499" s="633"/>
      <c r="Z1499" s="633"/>
      <c r="AA1499" s="633"/>
      <c r="AB1499" s="633"/>
      <c r="AC1499" s="633"/>
      <c r="AD1499" s="633"/>
      <c r="AE1499" s="633"/>
      <c r="AF1499" s="634"/>
      <c r="AG1499" s="1002"/>
      <c r="AH1499" s="1003"/>
      <c r="AI1499" s="1004"/>
      <c r="AJ1499" s="569"/>
      <c r="AK1499" s="569"/>
      <c r="AL1499" s="570"/>
      <c r="AM1499" s="570"/>
      <c r="AN1499" s="571"/>
      <c r="AO1499" s="571"/>
    </row>
    <row r="1500" spans="1:61" s="21" customFormat="1" ht="12">
      <c r="A1500" s="447"/>
      <c r="B1500" s="15"/>
      <c r="C1500" s="482"/>
      <c r="D1500" s="482"/>
      <c r="E1500" s="482"/>
      <c r="F1500" s="482"/>
      <c r="G1500" s="482"/>
      <c r="H1500" s="482"/>
      <c r="I1500" s="482"/>
      <c r="J1500" s="482"/>
      <c r="K1500" s="482"/>
      <c r="L1500" s="482"/>
      <c r="M1500" s="482"/>
      <c r="N1500" s="482"/>
      <c r="O1500" s="482"/>
      <c r="P1500" s="482"/>
      <c r="Q1500" s="482"/>
      <c r="R1500" s="482"/>
      <c r="S1500" s="482"/>
      <c r="T1500" s="482"/>
      <c r="U1500" s="482"/>
      <c r="V1500" s="482"/>
      <c r="W1500" s="482"/>
      <c r="X1500" s="482"/>
      <c r="Y1500" s="482"/>
      <c r="Z1500" s="482"/>
      <c r="AA1500" s="482"/>
      <c r="AB1500" s="482"/>
      <c r="AC1500" s="482"/>
      <c r="AD1500" s="482"/>
      <c r="AE1500" s="482"/>
      <c r="AF1500" s="482"/>
      <c r="AG1500" s="386"/>
      <c r="AH1500" s="386"/>
      <c r="AI1500" s="386"/>
      <c r="AM1500" s="33"/>
      <c r="AN1500" s="33"/>
      <c r="AO1500" s="33"/>
      <c r="AP1500" s="33"/>
      <c r="AQ1500" s="33"/>
      <c r="AR1500" s="33"/>
      <c r="AS1500" s="33"/>
      <c r="AT1500" s="33"/>
      <c r="AU1500" s="33"/>
      <c r="AV1500" s="33"/>
      <c r="AW1500" s="33"/>
      <c r="AX1500" s="33"/>
      <c r="AY1500" s="33"/>
      <c r="AZ1500" s="33"/>
      <c r="BA1500" s="33"/>
      <c r="BB1500" s="33"/>
      <c r="BC1500" s="33"/>
      <c r="BD1500" s="33"/>
      <c r="BE1500" s="33"/>
      <c r="BF1500" s="33"/>
      <c r="BG1500" s="33"/>
      <c r="BH1500" s="33"/>
      <c r="BI1500" s="33"/>
    </row>
    <row r="1501" spans="1:61" s="21" customFormat="1" ht="12">
      <c r="A1501" s="446"/>
      <c r="B1501" s="446" t="s">
        <v>1484</v>
      </c>
      <c r="C1501" s="480"/>
      <c r="D1501" s="386"/>
      <c r="E1501" s="386"/>
      <c r="F1501" s="386"/>
      <c r="G1501" s="386"/>
      <c r="H1501" s="386"/>
      <c r="I1501" s="386"/>
      <c r="J1501" s="386"/>
      <c r="K1501" s="422"/>
      <c r="L1501" s="422"/>
      <c r="M1501" s="422"/>
      <c r="N1501" s="422"/>
      <c r="O1501" s="422"/>
      <c r="P1501" s="422"/>
      <c r="Q1501" s="422"/>
      <c r="R1501" s="422"/>
      <c r="S1501" s="422"/>
      <c r="T1501" s="422"/>
      <c r="U1501" s="422"/>
      <c r="V1501" s="422"/>
      <c r="W1501" s="422"/>
      <c r="X1501" s="422"/>
      <c r="Y1501" s="422"/>
      <c r="Z1501" s="405"/>
      <c r="AA1501" s="478"/>
      <c r="AB1501" s="479"/>
      <c r="AC1501" s="479"/>
      <c r="AD1501" s="479"/>
      <c r="AE1501" s="479"/>
      <c r="AF1501" s="479"/>
      <c r="AG1501" s="386"/>
      <c r="AH1501" s="386"/>
      <c r="AI1501" s="386"/>
      <c r="AM1501" s="33"/>
      <c r="AN1501" s="33"/>
      <c r="AO1501" s="33"/>
      <c r="AP1501" s="33"/>
      <c r="AQ1501" s="33"/>
      <c r="AR1501" s="33"/>
      <c r="AS1501" s="33"/>
      <c r="AT1501" s="33"/>
      <c r="AU1501" s="33"/>
      <c r="AV1501" s="33"/>
      <c r="AW1501" s="33"/>
      <c r="AX1501" s="33"/>
      <c r="AY1501" s="33"/>
      <c r="AZ1501" s="33"/>
      <c r="BA1501" s="33"/>
      <c r="BB1501" s="33"/>
      <c r="BC1501" s="33"/>
      <c r="BD1501" s="33"/>
      <c r="BE1501" s="33"/>
      <c r="BF1501" s="33"/>
      <c r="BG1501" s="33"/>
      <c r="BH1501" s="33"/>
      <c r="BI1501" s="33"/>
    </row>
    <row r="1502" spans="1:61" s="568" customFormat="1" ht="41.25" customHeight="1">
      <c r="B1502" s="576" t="s">
        <v>79</v>
      </c>
      <c r="C1502" s="1126" t="s">
        <v>1649</v>
      </c>
      <c r="D1502" s="1127"/>
      <c r="E1502" s="1127"/>
      <c r="F1502" s="1127"/>
      <c r="G1502" s="1127"/>
      <c r="H1502" s="1127"/>
      <c r="I1502" s="1127"/>
      <c r="J1502" s="1127"/>
      <c r="K1502" s="1127"/>
      <c r="L1502" s="1127"/>
      <c r="M1502" s="1127"/>
      <c r="N1502" s="1127"/>
      <c r="O1502" s="1127"/>
      <c r="P1502" s="1127"/>
      <c r="Q1502" s="1127"/>
      <c r="R1502" s="1127"/>
      <c r="S1502" s="1127"/>
      <c r="T1502" s="1127"/>
      <c r="U1502" s="1127"/>
      <c r="V1502" s="1127"/>
      <c r="W1502" s="1127"/>
      <c r="X1502" s="1127"/>
      <c r="Y1502" s="1127"/>
      <c r="Z1502" s="1127"/>
      <c r="AA1502" s="1127"/>
      <c r="AB1502" s="1127"/>
      <c r="AC1502" s="1127"/>
      <c r="AD1502" s="1127"/>
      <c r="AE1502" s="1127"/>
      <c r="AF1502" s="1128"/>
      <c r="AG1502" s="639"/>
      <c r="AH1502" s="639"/>
      <c r="AI1502" s="639"/>
      <c r="AJ1502" s="569"/>
      <c r="AK1502" s="569"/>
      <c r="AL1502" s="570"/>
      <c r="AM1502" s="570"/>
      <c r="AN1502" s="571"/>
      <c r="AO1502" s="571"/>
    </row>
    <row r="1503" spans="1:61" s="568" customFormat="1" ht="25.5" customHeight="1">
      <c r="B1503" s="1144" t="s">
        <v>1428</v>
      </c>
      <c r="C1503" s="747" t="s">
        <v>1650</v>
      </c>
      <c r="D1503" s="709"/>
      <c r="E1503" s="709"/>
      <c r="F1503" s="709"/>
      <c r="G1503" s="709"/>
      <c r="H1503" s="709"/>
      <c r="I1503" s="709"/>
      <c r="J1503" s="709"/>
      <c r="K1503" s="709"/>
      <c r="L1503" s="709"/>
      <c r="M1503" s="709"/>
      <c r="N1503" s="709"/>
      <c r="O1503" s="709"/>
      <c r="P1503" s="709"/>
      <c r="Q1503" s="709"/>
      <c r="R1503" s="709"/>
      <c r="S1503" s="709"/>
      <c r="T1503" s="709"/>
      <c r="U1503" s="709"/>
      <c r="V1503" s="709"/>
      <c r="W1503" s="709"/>
      <c r="X1503" s="709"/>
      <c r="Y1503" s="709"/>
      <c r="Z1503" s="709"/>
      <c r="AA1503" s="709"/>
      <c r="AB1503" s="709"/>
      <c r="AC1503" s="709"/>
      <c r="AD1503" s="709"/>
      <c r="AE1503" s="709"/>
      <c r="AF1503" s="710"/>
      <c r="AG1503" s="1014"/>
      <c r="AH1503" s="1015"/>
      <c r="AI1503" s="1016"/>
      <c r="AJ1503" s="569"/>
      <c r="AK1503" s="569"/>
      <c r="AL1503" s="570"/>
      <c r="AM1503" s="570"/>
      <c r="AN1503" s="571"/>
      <c r="AO1503" s="571"/>
    </row>
    <row r="1504" spans="1:61" s="568" customFormat="1" ht="25.5" customHeight="1">
      <c r="B1504" s="1145"/>
      <c r="C1504" s="577"/>
      <c r="D1504" s="1147" t="s">
        <v>1651</v>
      </c>
      <c r="E1504" s="1148"/>
      <c r="F1504" s="1148"/>
      <c r="G1504" s="1149"/>
      <c r="H1504" s="1163" t="s">
        <v>1652</v>
      </c>
      <c r="I1504" s="1164"/>
      <c r="J1504" s="1164"/>
      <c r="K1504" s="1164"/>
      <c r="L1504" s="1164"/>
      <c r="M1504" s="1164"/>
      <c r="N1504" s="1164"/>
      <c r="O1504" s="1164"/>
      <c r="P1504" s="1164"/>
      <c r="Q1504" s="1164"/>
      <c r="R1504" s="1164"/>
      <c r="S1504" s="1164"/>
      <c r="T1504" s="1164"/>
      <c r="U1504" s="1164"/>
      <c r="V1504" s="1164"/>
      <c r="W1504" s="1164"/>
      <c r="X1504" s="1164"/>
      <c r="Y1504" s="1164"/>
      <c r="Z1504" s="1164"/>
      <c r="AA1504" s="1164"/>
      <c r="AB1504" s="1164"/>
      <c r="AC1504" s="1164"/>
      <c r="AD1504" s="1164"/>
      <c r="AE1504" s="1164"/>
      <c r="AF1504" s="1165"/>
      <c r="AG1504" s="1157"/>
      <c r="AH1504" s="1158"/>
      <c r="AI1504" s="1159"/>
      <c r="AJ1504" s="569"/>
      <c r="AK1504" s="569"/>
      <c r="AL1504" s="570"/>
      <c r="AM1504" s="570"/>
      <c r="AN1504" s="571"/>
      <c r="AO1504" s="571"/>
    </row>
    <row r="1505" spans="1:61" s="568" customFormat="1" ht="25.5" customHeight="1">
      <c r="B1505" s="1146"/>
      <c r="C1505" s="575"/>
      <c r="D1505" s="1150" t="s">
        <v>1653</v>
      </c>
      <c r="E1505" s="1151"/>
      <c r="F1505" s="1151"/>
      <c r="G1505" s="1152"/>
      <c r="H1505" s="1166" t="s">
        <v>1652</v>
      </c>
      <c r="I1505" s="1167"/>
      <c r="J1505" s="1167"/>
      <c r="K1505" s="1167"/>
      <c r="L1505" s="1167"/>
      <c r="M1505" s="1167"/>
      <c r="N1505" s="1167"/>
      <c r="O1505" s="1167"/>
      <c r="P1505" s="1167"/>
      <c r="Q1505" s="1167"/>
      <c r="R1505" s="1167"/>
      <c r="S1505" s="1167"/>
      <c r="T1505" s="1167"/>
      <c r="U1505" s="1167"/>
      <c r="V1505" s="1167"/>
      <c r="W1505" s="1167"/>
      <c r="X1505" s="1167"/>
      <c r="Y1505" s="1167"/>
      <c r="Z1505" s="1167"/>
      <c r="AA1505" s="1167"/>
      <c r="AB1505" s="1167"/>
      <c r="AC1505" s="1167"/>
      <c r="AD1505" s="1167"/>
      <c r="AE1505" s="1167"/>
      <c r="AF1505" s="1168"/>
      <c r="AG1505" s="1160"/>
      <c r="AH1505" s="1161"/>
      <c r="AI1505" s="1162"/>
      <c r="AJ1505" s="569"/>
      <c r="AK1505" s="569"/>
      <c r="AL1505" s="570"/>
      <c r="AM1505" s="570"/>
      <c r="AN1505" s="571"/>
      <c r="AO1505" s="571"/>
    </row>
    <row r="1506" spans="1:61" s="568" customFormat="1" ht="25.5" customHeight="1">
      <c r="B1506" s="1144" t="s">
        <v>74</v>
      </c>
      <c r="C1506" s="649" t="s">
        <v>1654</v>
      </c>
      <c r="D1506" s="650"/>
      <c r="E1506" s="650"/>
      <c r="F1506" s="650"/>
      <c r="G1506" s="650"/>
      <c r="H1506" s="650"/>
      <c r="I1506" s="650"/>
      <c r="J1506" s="650"/>
      <c r="K1506" s="650"/>
      <c r="L1506" s="650"/>
      <c r="M1506" s="650"/>
      <c r="N1506" s="650"/>
      <c r="O1506" s="650"/>
      <c r="P1506" s="650"/>
      <c r="Q1506" s="650"/>
      <c r="R1506" s="650"/>
      <c r="S1506" s="650"/>
      <c r="T1506" s="650"/>
      <c r="U1506" s="650"/>
      <c r="V1506" s="650"/>
      <c r="W1506" s="650"/>
      <c r="X1506" s="650"/>
      <c r="Y1506" s="650"/>
      <c r="Z1506" s="650"/>
      <c r="AA1506" s="650"/>
      <c r="AB1506" s="650"/>
      <c r="AC1506" s="650"/>
      <c r="AD1506" s="650"/>
      <c r="AE1506" s="650"/>
      <c r="AF1506" s="651"/>
      <c r="AG1506" s="1014"/>
      <c r="AH1506" s="1015"/>
      <c r="AI1506" s="1016"/>
      <c r="AJ1506" s="569"/>
      <c r="AK1506" s="569"/>
      <c r="AL1506" s="570"/>
      <c r="AM1506" s="570"/>
      <c r="AN1506" s="571"/>
      <c r="AO1506" s="571"/>
    </row>
    <row r="1507" spans="1:61" s="568" customFormat="1" ht="25.5" customHeight="1">
      <c r="B1507" s="1145"/>
      <c r="C1507" s="574"/>
      <c r="D1507" s="1147" t="s">
        <v>1651</v>
      </c>
      <c r="E1507" s="1148"/>
      <c r="F1507" s="1148"/>
      <c r="G1507" s="1149"/>
      <c r="H1507" s="1163" t="s">
        <v>1652</v>
      </c>
      <c r="I1507" s="1164"/>
      <c r="J1507" s="1164"/>
      <c r="K1507" s="1164"/>
      <c r="L1507" s="1164"/>
      <c r="M1507" s="1164"/>
      <c r="N1507" s="1164"/>
      <c r="O1507" s="1164"/>
      <c r="P1507" s="1164"/>
      <c r="Q1507" s="1164"/>
      <c r="R1507" s="1164"/>
      <c r="S1507" s="1164"/>
      <c r="T1507" s="1164"/>
      <c r="U1507" s="1164"/>
      <c r="V1507" s="1164"/>
      <c r="W1507" s="1164"/>
      <c r="X1507" s="1164"/>
      <c r="Y1507" s="1164"/>
      <c r="Z1507" s="1164"/>
      <c r="AA1507" s="1164"/>
      <c r="AB1507" s="1164"/>
      <c r="AC1507" s="1164"/>
      <c r="AD1507" s="1164"/>
      <c r="AE1507" s="1164"/>
      <c r="AF1507" s="1165"/>
      <c r="AG1507" s="1157"/>
      <c r="AH1507" s="1158"/>
      <c r="AI1507" s="1159"/>
      <c r="AJ1507" s="569"/>
      <c r="AK1507" s="569"/>
      <c r="AL1507" s="570"/>
      <c r="AM1507" s="570"/>
      <c r="AN1507" s="571"/>
      <c r="AO1507" s="571"/>
    </row>
    <row r="1508" spans="1:61" s="568" customFormat="1" ht="25.5" customHeight="1">
      <c r="B1508" s="1146"/>
      <c r="C1508" s="575"/>
      <c r="D1508" s="1150" t="s">
        <v>1653</v>
      </c>
      <c r="E1508" s="1151"/>
      <c r="F1508" s="1151"/>
      <c r="G1508" s="1152"/>
      <c r="H1508" s="1166" t="s">
        <v>1652</v>
      </c>
      <c r="I1508" s="1167"/>
      <c r="J1508" s="1167"/>
      <c r="K1508" s="1167"/>
      <c r="L1508" s="1167"/>
      <c r="M1508" s="1167"/>
      <c r="N1508" s="1167"/>
      <c r="O1508" s="1167"/>
      <c r="P1508" s="1167"/>
      <c r="Q1508" s="1167"/>
      <c r="R1508" s="1167"/>
      <c r="S1508" s="1167"/>
      <c r="T1508" s="1167"/>
      <c r="U1508" s="1167"/>
      <c r="V1508" s="1167"/>
      <c r="W1508" s="1167"/>
      <c r="X1508" s="1167"/>
      <c r="Y1508" s="1167"/>
      <c r="Z1508" s="1167"/>
      <c r="AA1508" s="1167"/>
      <c r="AB1508" s="1167"/>
      <c r="AC1508" s="1167"/>
      <c r="AD1508" s="1167"/>
      <c r="AE1508" s="1167"/>
      <c r="AF1508" s="1168"/>
      <c r="AG1508" s="1160"/>
      <c r="AH1508" s="1161"/>
      <c r="AI1508" s="1162"/>
      <c r="AJ1508" s="569"/>
      <c r="AK1508" s="569"/>
      <c r="AL1508" s="570"/>
      <c r="AM1508" s="570"/>
      <c r="AN1508" s="571"/>
      <c r="AO1508" s="571"/>
    </row>
    <row r="1509" spans="1:61" s="568" customFormat="1" ht="25.5" customHeight="1">
      <c r="B1509" s="1144" t="s">
        <v>76</v>
      </c>
      <c r="C1509" s="649" t="s">
        <v>1655</v>
      </c>
      <c r="D1509" s="709"/>
      <c r="E1509" s="709"/>
      <c r="F1509" s="709"/>
      <c r="G1509" s="709"/>
      <c r="H1509" s="709"/>
      <c r="I1509" s="709"/>
      <c r="J1509" s="709"/>
      <c r="K1509" s="709"/>
      <c r="L1509" s="709"/>
      <c r="M1509" s="709"/>
      <c r="N1509" s="709"/>
      <c r="O1509" s="709"/>
      <c r="P1509" s="709"/>
      <c r="Q1509" s="709"/>
      <c r="R1509" s="709"/>
      <c r="S1509" s="709"/>
      <c r="T1509" s="709"/>
      <c r="U1509" s="709"/>
      <c r="V1509" s="709"/>
      <c r="W1509" s="709"/>
      <c r="X1509" s="709"/>
      <c r="Y1509" s="709"/>
      <c r="Z1509" s="709"/>
      <c r="AA1509" s="709"/>
      <c r="AB1509" s="709"/>
      <c r="AC1509" s="709"/>
      <c r="AD1509" s="709"/>
      <c r="AE1509" s="709"/>
      <c r="AF1509" s="710"/>
      <c r="AG1509" s="1014"/>
      <c r="AH1509" s="1015"/>
      <c r="AI1509" s="1016"/>
      <c r="AJ1509" s="569"/>
      <c r="AK1509" s="569"/>
      <c r="AL1509" s="570"/>
      <c r="AM1509" s="570"/>
      <c r="AN1509" s="571"/>
      <c r="AO1509" s="571"/>
    </row>
    <row r="1510" spans="1:61" s="568" customFormat="1" ht="25.5" customHeight="1">
      <c r="B1510" s="1145"/>
      <c r="C1510" s="574"/>
      <c r="D1510" s="1147" t="s">
        <v>1651</v>
      </c>
      <c r="E1510" s="1148"/>
      <c r="F1510" s="1148"/>
      <c r="G1510" s="1149"/>
      <c r="H1510" s="1163" t="s">
        <v>1652</v>
      </c>
      <c r="I1510" s="1164"/>
      <c r="J1510" s="1164"/>
      <c r="K1510" s="1164"/>
      <c r="L1510" s="1164"/>
      <c r="M1510" s="1164"/>
      <c r="N1510" s="1164"/>
      <c r="O1510" s="1164"/>
      <c r="P1510" s="1164"/>
      <c r="Q1510" s="1164"/>
      <c r="R1510" s="1164"/>
      <c r="S1510" s="1164"/>
      <c r="T1510" s="1164"/>
      <c r="U1510" s="1164"/>
      <c r="V1510" s="1164"/>
      <c r="W1510" s="1164"/>
      <c r="X1510" s="1164"/>
      <c r="Y1510" s="1164"/>
      <c r="Z1510" s="1164"/>
      <c r="AA1510" s="1164"/>
      <c r="AB1510" s="1164"/>
      <c r="AC1510" s="1164"/>
      <c r="AD1510" s="1164"/>
      <c r="AE1510" s="1164"/>
      <c r="AF1510" s="1165"/>
      <c r="AG1510" s="1157"/>
      <c r="AH1510" s="1158"/>
      <c r="AI1510" s="1159"/>
      <c r="AJ1510" s="569"/>
      <c r="AK1510" s="569"/>
      <c r="AL1510" s="570"/>
      <c r="AM1510" s="570"/>
      <c r="AN1510" s="571"/>
      <c r="AO1510" s="571"/>
    </row>
    <row r="1511" spans="1:61" s="568" customFormat="1" ht="25.5" customHeight="1">
      <c r="B1511" s="1146"/>
      <c r="C1511" s="575"/>
      <c r="D1511" s="1150" t="s">
        <v>1653</v>
      </c>
      <c r="E1511" s="1151"/>
      <c r="F1511" s="1151"/>
      <c r="G1511" s="1152"/>
      <c r="H1511" s="1166" t="s">
        <v>1652</v>
      </c>
      <c r="I1511" s="1167"/>
      <c r="J1511" s="1167"/>
      <c r="K1511" s="1167"/>
      <c r="L1511" s="1167"/>
      <c r="M1511" s="1167"/>
      <c r="N1511" s="1167"/>
      <c r="O1511" s="1167"/>
      <c r="P1511" s="1167"/>
      <c r="Q1511" s="1167"/>
      <c r="R1511" s="1167"/>
      <c r="S1511" s="1167"/>
      <c r="T1511" s="1167"/>
      <c r="U1511" s="1167"/>
      <c r="V1511" s="1167"/>
      <c r="W1511" s="1167"/>
      <c r="X1511" s="1167"/>
      <c r="Y1511" s="1167"/>
      <c r="Z1511" s="1167"/>
      <c r="AA1511" s="1167"/>
      <c r="AB1511" s="1167"/>
      <c r="AC1511" s="1167"/>
      <c r="AD1511" s="1167"/>
      <c r="AE1511" s="1167"/>
      <c r="AF1511" s="1168"/>
      <c r="AG1511" s="1160"/>
      <c r="AH1511" s="1161"/>
      <c r="AI1511" s="1162"/>
      <c r="AJ1511" s="569"/>
      <c r="AK1511" s="569"/>
      <c r="AL1511" s="570"/>
      <c r="AM1511" s="570"/>
      <c r="AN1511" s="571"/>
      <c r="AO1511" s="571"/>
    </row>
    <row r="1512" spans="1:61" s="568" customFormat="1" ht="120" customHeight="1">
      <c r="B1512" s="477" t="s">
        <v>25</v>
      </c>
      <c r="C1512" s="1126" t="s">
        <v>1661</v>
      </c>
      <c r="D1512" s="633"/>
      <c r="E1512" s="633"/>
      <c r="F1512" s="633"/>
      <c r="G1512" s="633"/>
      <c r="H1512" s="633"/>
      <c r="I1512" s="633"/>
      <c r="J1512" s="633"/>
      <c r="K1512" s="633"/>
      <c r="L1512" s="633"/>
      <c r="M1512" s="633"/>
      <c r="N1512" s="633"/>
      <c r="O1512" s="633"/>
      <c r="P1512" s="633"/>
      <c r="Q1512" s="633"/>
      <c r="R1512" s="633"/>
      <c r="S1512" s="633"/>
      <c r="T1512" s="633"/>
      <c r="U1512" s="633"/>
      <c r="V1512" s="633"/>
      <c r="W1512" s="633"/>
      <c r="X1512" s="633"/>
      <c r="Y1512" s="633"/>
      <c r="Z1512" s="633"/>
      <c r="AA1512" s="633"/>
      <c r="AB1512" s="633"/>
      <c r="AC1512" s="633"/>
      <c r="AD1512" s="633"/>
      <c r="AE1512" s="633"/>
      <c r="AF1512" s="634"/>
      <c r="AG1512" s="639"/>
      <c r="AH1512" s="639"/>
      <c r="AI1512" s="639"/>
      <c r="AJ1512" s="569"/>
      <c r="AK1512" s="569"/>
      <c r="AL1512" s="570"/>
      <c r="AM1512" s="570"/>
      <c r="AN1512" s="571"/>
      <c r="AO1512" s="571"/>
    </row>
    <row r="1513" spans="1:61" s="21" customFormat="1" ht="12">
      <c r="A1513" s="447"/>
      <c r="B1513" s="15"/>
      <c r="C1513" s="405"/>
      <c r="D1513" s="405"/>
      <c r="E1513" s="405"/>
      <c r="F1513" s="405"/>
      <c r="G1513" s="405"/>
      <c r="H1513" s="405"/>
      <c r="I1513" s="405"/>
      <c r="J1513" s="405"/>
      <c r="K1513" s="405"/>
      <c r="L1513" s="405"/>
      <c r="M1513" s="405"/>
      <c r="N1513" s="405"/>
      <c r="O1513" s="405"/>
      <c r="P1513" s="405"/>
      <c r="Q1513" s="405"/>
      <c r="R1513" s="405"/>
      <c r="S1513" s="405"/>
      <c r="T1513" s="405"/>
      <c r="U1513" s="405"/>
      <c r="V1513" s="405"/>
      <c r="W1513" s="405"/>
      <c r="X1513" s="405"/>
      <c r="Y1513" s="405"/>
      <c r="Z1513" s="405"/>
      <c r="AA1513" s="478"/>
      <c r="AB1513" s="479"/>
      <c r="AC1513" s="479"/>
      <c r="AD1513" s="479"/>
      <c r="AE1513" s="479"/>
      <c r="AF1513" s="479"/>
      <c r="AG1513" s="386"/>
      <c r="AH1513" s="386"/>
      <c r="AI1513" s="386"/>
      <c r="AM1513" s="33"/>
      <c r="AN1513" s="33"/>
      <c r="AO1513" s="33"/>
      <c r="AP1513" s="33"/>
      <c r="AQ1513" s="33"/>
      <c r="AR1513" s="33"/>
      <c r="AS1513" s="33"/>
      <c r="AT1513" s="33"/>
      <c r="AU1513" s="33"/>
      <c r="AV1513" s="33"/>
      <c r="AW1513" s="33"/>
      <c r="AX1513" s="33"/>
      <c r="AY1513" s="33"/>
      <c r="AZ1513" s="33"/>
      <c r="BA1513" s="33"/>
      <c r="BB1513" s="33"/>
      <c r="BC1513" s="33"/>
      <c r="BD1513" s="33"/>
      <c r="BE1513" s="33"/>
      <c r="BF1513" s="33"/>
      <c r="BG1513" s="33"/>
      <c r="BH1513" s="33"/>
      <c r="BI1513" s="33"/>
    </row>
    <row r="1514" spans="1:61" s="21" customFormat="1" ht="18.75" customHeight="1">
      <c r="A1514" s="446"/>
      <c r="B1514" s="458" t="s">
        <v>1485</v>
      </c>
      <c r="C1514" s="386"/>
      <c r="D1514" s="386"/>
      <c r="E1514" s="386"/>
      <c r="F1514" s="386"/>
      <c r="G1514" s="386"/>
      <c r="H1514" s="386"/>
      <c r="I1514" s="386"/>
      <c r="J1514" s="422"/>
      <c r="K1514" s="422"/>
      <c r="L1514" s="422"/>
      <c r="M1514" s="422"/>
      <c r="N1514" s="422"/>
      <c r="O1514" s="422"/>
      <c r="P1514" s="422"/>
      <c r="Q1514" s="422"/>
      <c r="R1514" s="422"/>
      <c r="S1514" s="422"/>
      <c r="T1514" s="422"/>
      <c r="U1514" s="422"/>
      <c r="V1514" s="422"/>
      <c r="W1514" s="422"/>
      <c r="X1514" s="422"/>
      <c r="Y1514" s="422"/>
      <c r="Z1514" s="405"/>
      <c r="AA1514" s="478"/>
      <c r="AB1514" s="479"/>
      <c r="AC1514" s="479"/>
      <c r="AD1514" s="479"/>
      <c r="AE1514" s="479"/>
      <c r="AF1514" s="479"/>
      <c r="AG1514" s="386"/>
      <c r="AH1514" s="386"/>
      <c r="AI1514" s="386"/>
      <c r="AM1514" s="33"/>
      <c r="AN1514" s="33"/>
      <c r="AO1514" s="33"/>
      <c r="AP1514" s="33"/>
      <c r="AQ1514" s="33"/>
      <c r="AR1514" s="33"/>
      <c r="AS1514" s="33"/>
      <c r="AT1514" s="33"/>
      <c r="AU1514" s="33"/>
      <c r="AV1514" s="33"/>
      <c r="AW1514" s="33"/>
      <c r="AX1514" s="33"/>
      <c r="AY1514" s="33"/>
      <c r="AZ1514" s="33"/>
      <c r="BA1514" s="33"/>
      <c r="BB1514" s="33"/>
      <c r="BC1514" s="33"/>
      <c r="BD1514" s="33"/>
      <c r="BE1514" s="33"/>
      <c r="BF1514" s="33"/>
      <c r="BG1514" s="33"/>
      <c r="BH1514" s="33"/>
      <c r="BI1514" s="33"/>
    </row>
    <row r="1515" spans="1:61" s="568" customFormat="1" ht="41.25" customHeight="1">
      <c r="B1515" s="576" t="s">
        <v>79</v>
      </c>
      <c r="C1515" s="1126" t="s">
        <v>1649</v>
      </c>
      <c r="D1515" s="1127"/>
      <c r="E1515" s="1127"/>
      <c r="F1515" s="1127"/>
      <c r="G1515" s="1127"/>
      <c r="H1515" s="1127"/>
      <c r="I1515" s="1127"/>
      <c r="J1515" s="1127"/>
      <c r="K1515" s="1127"/>
      <c r="L1515" s="1127"/>
      <c r="M1515" s="1127"/>
      <c r="N1515" s="1127"/>
      <c r="O1515" s="1127"/>
      <c r="P1515" s="1127"/>
      <c r="Q1515" s="1127"/>
      <c r="R1515" s="1127"/>
      <c r="S1515" s="1127"/>
      <c r="T1515" s="1127"/>
      <c r="U1515" s="1127"/>
      <c r="V1515" s="1127"/>
      <c r="W1515" s="1127"/>
      <c r="X1515" s="1127"/>
      <c r="Y1515" s="1127"/>
      <c r="Z1515" s="1127"/>
      <c r="AA1515" s="1127"/>
      <c r="AB1515" s="1127"/>
      <c r="AC1515" s="1127"/>
      <c r="AD1515" s="1127"/>
      <c r="AE1515" s="1127"/>
      <c r="AF1515" s="1128"/>
      <c r="AG1515" s="639"/>
      <c r="AH1515" s="639"/>
      <c r="AI1515" s="639"/>
      <c r="AJ1515" s="569"/>
      <c r="AK1515" s="569"/>
      <c r="AL1515" s="570"/>
      <c r="AM1515" s="570"/>
      <c r="AN1515" s="571"/>
      <c r="AO1515" s="571"/>
    </row>
    <row r="1516" spans="1:61" s="568" customFormat="1" ht="25.5" customHeight="1">
      <c r="B1516" s="1144" t="s">
        <v>1428</v>
      </c>
      <c r="C1516" s="747" t="s">
        <v>1650</v>
      </c>
      <c r="D1516" s="709"/>
      <c r="E1516" s="709"/>
      <c r="F1516" s="709"/>
      <c r="G1516" s="709"/>
      <c r="H1516" s="709"/>
      <c r="I1516" s="709"/>
      <c r="J1516" s="709"/>
      <c r="K1516" s="709"/>
      <c r="L1516" s="709"/>
      <c r="M1516" s="709"/>
      <c r="N1516" s="709"/>
      <c r="O1516" s="709"/>
      <c r="P1516" s="709"/>
      <c r="Q1516" s="709"/>
      <c r="R1516" s="709"/>
      <c r="S1516" s="709"/>
      <c r="T1516" s="709"/>
      <c r="U1516" s="709"/>
      <c r="V1516" s="709"/>
      <c r="W1516" s="709"/>
      <c r="X1516" s="709"/>
      <c r="Y1516" s="709"/>
      <c r="Z1516" s="709"/>
      <c r="AA1516" s="709"/>
      <c r="AB1516" s="709"/>
      <c r="AC1516" s="709"/>
      <c r="AD1516" s="709"/>
      <c r="AE1516" s="709"/>
      <c r="AF1516" s="710"/>
      <c r="AG1516" s="1014"/>
      <c r="AH1516" s="1015"/>
      <c r="AI1516" s="1016"/>
      <c r="AJ1516" s="569"/>
      <c r="AK1516" s="569"/>
      <c r="AL1516" s="570"/>
      <c r="AM1516" s="570"/>
      <c r="AN1516" s="571"/>
      <c r="AO1516" s="571"/>
    </row>
    <row r="1517" spans="1:61" s="568" customFormat="1" ht="25.5" customHeight="1">
      <c r="B1517" s="1145"/>
      <c r="C1517" s="577"/>
      <c r="D1517" s="1147" t="s">
        <v>1651</v>
      </c>
      <c r="E1517" s="1148"/>
      <c r="F1517" s="1148"/>
      <c r="G1517" s="1149"/>
      <c r="H1517" s="1163" t="s">
        <v>1652</v>
      </c>
      <c r="I1517" s="1164"/>
      <c r="J1517" s="1164"/>
      <c r="K1517" s="1164"/>
      <c r="L1517" s="1164"/>
      <c r="M1517" s="1164"/>
      <c r="N1517" s="1164"/>
      <c r="O1517" s="1164"/>
      <c r="P1517" s="1164"/>
      <c r="Q1517" s="1164"/>
      <c r="R1517" s="1164"/>
      <c r="S1517" s="1164"/>
      <c r="T1517" s="1164"/>
      <c r="U1517" s="1164"/>
      <c r="V1517" s="1164"/>
      <c r="W1517" s="1164"/>
      <c r="X1517" s="1164"/>
      <c r="Y1517" s="1164"/>
      <c r="Z1517" s="1164"/>
      <c r="AA1517" s="1164"/>
      <c r="AB1517" s="1164"/>
      <c r="AC1517" s="1164"/>
      <c r="AD1517" s="1164"/>
      <c r="AE1517" s="1164"/>
      <c r="AF1517" s="1165"/>
      <c r="AG1517" s="1157"/>
      <c r="AH1517" s="1158"/>
      <c r="AI1517" s="1159"/>
      <c r="AJ1517" s="569"/>
      <c r="AK1517" s="569"/>
      <c r="AL1517" s="570"/>
      <c r="AM1517" s="570"/>
      <c r="AN1517" s="571"/>
      <c r="AO1517" s="571"/>
    </row>
    <row r="1518" spans="1:61" s="568" customFormat="1" ht="25.5" customHeight="1">
      <c r="B1518" s="1146"/>
      <c r="C1518" s="575"/>
      <c r="D1518" s="1150" t="s">
        <v>1653</v>
      </c>
      <c r="E1518" s="1151"/>
      <c r="F1518" s="1151"/>
      <c r="G1518" s="1152"/>
      <c r="H1518" s="1166" t="s">
        <v>1652</v>
      </c>
      <c r="I1518" s="1167"/>
      <c r="J1518" s="1167"/>
      <c r="K1518" s="1167"/>
      <c r="L1518" s="1167"/>
      <c r="M1518" s="1167"/>
      <c r="N1518" s="1167"/>
      <c r="O1518" s="1167"/>
      <c r="P1518" s="1167"/>
      <c r="Q1518" s="1167"/>
      <c r="R1518" s="1167"/>
      <c r="S1518" s="1167"/>
      <c r="T1518" s="1167"/>
      <c r="U1518" s="1167"/>
      <c r="V1518" s="1167"/>
      <c r="W1518" s="1167"/>
      <c r="X1518" s="1167"/>
      <c r="Y1518" s="1167"/>
      <c r="Z1518" s="1167"/>
      <c r="AA1518" s="1167"/>
      <c r="AB1518" s="1167"/>
      <c r="AC1518" s="1167"/>
      <c r="AD1518" s="1167"/>
      <c r="AE1518" s="1167"/>
      <c r="AF1518" s="1168"/>
      <c r="AG1518" s="1160"/>
      <c r="AH1518" s="1161"/>
      <c r="AI1518" s="1162"/>
      <c r="AJ1518" s="569"/>
      <c r="AK1518" s="569"/>
      <c r="AL1518" s="570"/>
      <c r="AM1518" s="570"/>
      <c r="AN1518" s="571"/>
      <c r="AO1518" s="571"/>
    </row>
    <row r="1519" spans="1:61" s="568" customFormat="1" ht="25.5" customHeight="1">
      <c r="B1519" s="1144" t="s">
        <v>74</v>
      </c>
      <c r="C1519" s="649" t="s">
        <v>1654</v>
      </c>
      <c r="D1519" s="650"/>
      <c r="E1519" s="650"/>
      <c r="F1519" s="650"/>
      <c r="G1519" s="650"/>
      <c r="H1519" s="650"/>
      <c r="I1519" s="650"/>
      <c r="J1519" s="650"/>
      <c r="K1519" s="650"/>
      <c r="L1519" s="650"/>
      <c r="M1519" s="650"/>
      <c r="N1519" s="650"/>
      <c r="O1519" s="650"/>
      <c r="P1519" s="650"/>
      <c r="Q1519" s="650"/>
      <c r="R1519" s="650"/>
      <c r="S1519" s="650"/>
      <c r="T1519" s="650"/>
      <c r="U1519" s="650"/>
      <c r="V1519" s="650"/>
      <c r="W1519" s="650"/>
      <c r="X1519" s="650"/>
      <c r="Y1519" s="650"/>
      <c r="Z1519" s="650"/>
      <c r="AA1519" s="650"/>
      <c r="AB1519" s="650"/>
      <c r="AC1519" s="650"/>
      <c r="AD1519" s="650"/>
      <c r="AE1519" s="650"/>
      <c r="AF1519" s="651"/>
      <c r="AG1519" s="1014"/>
      <c r="AH1519" s="1015"/>
      <c r="AI1519" s="1016"/>
      <c r="AJ1519" s="569"/>
      <c r="AK1519" s="569"/>
      <c r="AL1519" s="570"/>
      <c r="AM1519" s="570"/>
      <c r="AN1519" s="571"/>
      <c r="AO1519" s="571"/>
    </row>
    <row r="1520" spans="1:61" s="568" customFormat="1" ht="25.5" customHeight="1">
      <c r="B1520" s="1145"/>
      <c r="C1520" s="574"/>
      <c r="D1520" s="1147" t="s">
        <v>1651</v>
      </c>
      <c r="E1520" s="1148"/>
      <c r="F1520" s="1148"/>
      <c r="G1520" s="1149"/>
      <c r="H1520" s="1163" t="s">
        <v>1652</v>
      </c>
      <c r="I1520" s="1164"/>
      <c r="J1520" s="1164"/>
      <c r="K1520" s="1164"/>
      <c r="L1520" s="1164"/>
      <c r="M1520" s="1164"/>
      <c r="N1520" s="1164"/>
      <c r="O1520" s="1164"/>
      <c r="P1520" s="1164"/>
      <c r="Q1520" s="1164"/>
      <c r="R1520" s="1164"/>
      <c r="S1520" s="1164"/>
      <c r="T1520" s="1164"/>
      <c r="U1520" s="1164"/>
      <c r="V1520" s="1164"/>
      <c r="W1520" s="1164"/>
      <c r="X1520" s="1164"/>
      <c r="Y1520" s="1164"/>
      <c r="Z1520" s="1164"/>
      <c r="AA1520" s="1164"/>
      <c r="AB1520" s="1164"/>
      <c r="AC1520" s="1164"/>
      <c r="AD1520" s="1164"/>
      <c r="AE1520" s="1164"/>
      <c r="AF1520" s="1165"/>
      <c r="AG1520" s="1157"/>
      <c r="AH1520" s="1158"/>
      <c r="AI1520" s="1159"/>
      <c r="AJ1520" s="569"/>
      <c r="AK1520" s="569"/>
      <c r="AL1520" s="570"/>
      <c r="AM1520" s="570"/>
      <c r="AN1520" s="571"/>
      <c r="AO1520" s="571"/>
    </row>
    <row r="1521" spans="1:61" s="568" customFormat="1" ht="25.5" customHeight="1">
      <c r="B1521" s="1146"/>
      <c r="C1521" s="575"/>
      <c r="D1521" s="1150" t="s">
        <v>1653</v>
      </c>
      <c r="E1521" s="1151"/>
      <c r="F1521" s="1151"/>
      <c r="G1521" s="1152"/>
      <c r="H1521" s="1166" t="s">
        <v>1652</v>
      </c>
      <c r="I1521" s="1167"/>
      <c r="J1521" s="1167"/>
      <c r="K1521" s="1167"/>
      <c r="L1521" s="1167"/>
      <c r="M1521" s="1167"/>
      <c r="N1521" s="1167"/>
      <c r="O1521" s="1167"/>
      <c r="P1521" s="1167"/>
      <c r="Q1521" s="1167"/>
      <c r="R1521" s="1167"/>
      <c r="S1521" s="1167"/>
      <c r="T1521" s="1167"/>
      <c r="U1521" s="1167"/>
      <c r="V1521" s="1167"/>
      <c r="W1521" s="1167"/>
      <c r="X1521" s="1167"/>
      <c r="Y1521" s="1167"/>
      <c r="Z1521" s="1167"/>
      <c r="AA1521" s="1167"/>
      <c r="AB1521" s="1167"/>
      <c r="AC1521" s="1167"/>
      <c r="AD1521" s="1167"/>
      <c r="AE1521" s="1167"/>
      <c r="AF1521" s="1168"/>
      <c r="AG1521" s="1160"/>
      <c r="AH1521" s="1161"/>
      <c r="AI1521" s="1162"/>
      <c r="AJ1521" s="569"/>
      <c r="AK1521" s="569"/>
      <c r="AL1521" s="570"/>
      <c r="AM1521" s="570"/>
      <c r="AN1521" s="571"/>
      <c r="AO1521" s="571"/>
    </row>
    <row r="1522" spans="1:61" s="568" customFormat="1" ht="120" customHeight="1">
      <c r="B1522" s="477" t="s">
        <v>76</v>
      </c>
      <c r="C1522" s="1126" t="s">
        <v>1661</v>
      </c>
      <c r="D1522" s="633"/>
      <c r="E1522" s="633"/>
      <c r="F1522" s="633"/>
      <c r="G1522" s="633"/>
      <c r="H1522" s="633"/>
      <c r="I1522" s="633"/>
      <c r="J1522" s="633"/>
      <c r="K1522" s="633"/>
      <c r="L1522" s="633"/>
      <c r="M1522" s="633"/>
      <c r="N1522" s="633"/>
      <c r="O1522" s="633"/>
      <c r="P1522" s="633"/>
      <c r="Q1522" s="633"/>
      <c r="R1522" s="633"/>
      <c r="S1522" s="633"/>
      <c r="T1522" s="633"/>
      <c r="U1522" s="633"/>
      <c r="V1522" s="633"/>
      <c r="W1522" s="633"/>
      <c r="X1522" s="633"/>
      <c r="Y1522" s="633"/>
      <c r="Z1522" s="633"/>
      <c r="AA1522" s="633"/>
      <c r="AB1522" s="633"/>
      <c r="AC1522" s="633"/>
      <c r="AD1522" s="633"/>
      <c r="AE1522" s="633"/>
      <c r="AF1522" s="634"/>
      <c r="AG1522" s="639"/>
      <c r="AH1522" s="639"/>
      <c r="AI1522" s="639"/>
      <c r="AJ1522" s="569"/>
      <c r="AK1522" s="569"/>
      <c r="AL1522" s="570"/>
      <c r="AM1522" s="570"/>
      <c r="AN1522" s="571"/>
      <c r="AO1522" s="571"/>
    </row>
    <row r="1523" spans="1:61" s="21" customFormat="1" ht="15" customHeight="1">
      <c r="A1523" s="172"/>
      <c r="B1523" s="466"/>
      <c r="C1523" s="467"/>
      <c r="D1523" s="467"/>
      <c r="E1523" s="467"/>
      <c r="F1523" s="467"/>
      <c r="G1523" s="467"/>
      <c r="H1523" s="467"/>
      <c r="I1523" s="467"/>
      <c r="J1523" s="467"/>
      <c r="K1523" s="467"/>
      <c r="L1523" s="467"/>
      <c r="M1523" s="467"/>
      <c r="N1523" s="467"/>
      <c r="O1523" s="467"/>
      <c r="P1523" s="467"/>
      <c r="Q1523" s="467"/>
      <c r="R1523" s="467"/>
      <c r="S1523" s="467"/>
      <c r="T1523" s="467"/>
      <c r="U1523" s="467"/>
      <c r="V1523" s="467"/>
      <c r="W1523" s="467"/>
      <c r="X1523" s="467"/>
      <c r="Y1523" s="467"/>
      <c r="Z1523" s="467"/>
      <c r="AA1523" s="467"/>
      <c r="AB1523" s="441"/>
      <c r="AC1523" s="441"/>
      <c r="AD1523" s="441"/>
      <c r="AE1523" s="441"/>
      <c r="AF1523" s="441"/>
      <c r="AG1523" s="164"/>
      <c r="AH1523" s="164"/>
      <c r="AI1523" s="164"/>
      <c r="AJ1523" s="172"/>
      <c r="AK1523" s="172"/>
      <c r="AM1523" s="33"/>
      <c r="AN1523" s="33"/>
      <c r="AO1523" s="33"/>
      <c r="AP1523" s="33"/>
      <c r="AQ1523" s="33"/>
      <c r="AR1523" s="33"/>
      <c r="AS1523" s="33"/>
      <c r="AT1523" s="33"/>
      <c r="AU1523" s="33"/>
      <c r="AV1523" s="33"/>
      <c r="AW1523" s="33"/>
      <c r="AX1523" s="33"/>
      <c r="AY1523" s="33"/>
      <c r="AZ1523" s="33"/>
      <c r="BA1523" s="33"/>
      <c r="BB1523" s="33"/>
      <c r="BC1523" s="33"/>
      <c r="BD1523" s="33"/>
      <c r="BE1523" s="33"/>
      <c r="BF1523" s="33"/>
      <c r="BG1523" s="33"/>
      <c r="BH1523" s="33"/>
      <c r="BI1523" s="33"/>
    </row>
    <row r="1524" spans="1:61" s="422" customFormat="1" ht="11.25" customHeight="1">
      <c r="A1524" s="414"/>
      <c r="B1524" s="414" t="s">
        <v>1486</v>
      </c>
      <c r="C1524" s="164"/>
      <c r="D1524" s="164"/>
      <c r="E1524" s="164"/>
      <c r="F1524" s="164"/>
      <c r="G1524" s="164"/>
      <c r="H1524" s="164"/>
      <c r="I1524" s="164"/>
      <c r="J1524" s="164"/>
      <c r="K1524" s="164"/>
      <c r="L1524" s="421"/>
      <c r="M1524" s="421"/>
      <c r="N1524" s="421"/>
      <c r="O1524" s="421"/>
      <c r="P1524" s="421"/>
      <c r="Q1524" s="421"/>
      <c r="R1524" s="421"/>
      <c r="S1524" s="421"/>
      <c r="T1524" s="421"/>
      <c r="U1524" s="421"/>
      <c r="V1524" s="421"/>
      <c r="W1524" s="421"/>
      <c r="X1524" s="421"/>
      <c r="Y1524" s="421"/>
      <c r="Z1524" s="421"/>
      <c r="AA1524" s="421"/>
      <c r="AB1524" s="421"/>
      <c r="AC1524" s="421"/>
      <c r="AD1524" s="421"/>
      <c r="AE1524" s="421"/>
      <c r="AF1524" s="421"/>
      <c r="AG1524" s="163"/>
      <c r="AH1524" s="163"/>
      <c r="AI1524" s="163"/>
      <c r="AJ1524" s="421"/>
      <c r="AK1524" s="421"/>
      <c r="AL1524" s="33"/>
      <c r="AM1524" s="33"/>
      <c r="AN1524" s="33"/>
      <c r="AO1524" s="33"/>
      <c r="AP1524" s="33"/>
      <c r="AQ1524" s="33"/>
      <c r="AR1524" s="33"/>
      <c r="AS1524" s="33"/>
      <c r="AT1524" s="33"/>
      <c r="AU1524" s="33"/>
      <c r="AV1524" s="33"/>
      <c r="AW1524" s="33"/>
      <c r="AX1524" s="33"/>
      <c r="AY1524" s="33"/>
      <c r="AZ1524" s="33"/>
      <c r="BA1524" s="33"/>
      <c r="BB1524" s="33"/>
      <c r="BC1524" s="33"/>
      <c r="BD1524" s="33"/>
      <c r="BE1524" s="33"/>
      <c r="BF1524" s="33"/>
      <c r="BG1524" s="33"/>
      <c r="BH1524" s="33"/>
      <c r="BI1524" s="33"/>
    </row>
    <row r="1525" spans="1:61" s="33" customFormat="1" ht="15" customHeight="1">
      <c r="A1525" s="198"/>
      <c r="B1525" s="975" t="s">
        <v>79</v>
      </c>
      <c r="C1525" s="763" t="s">
        <v>1601</v>
      </c>
      <c r="D1525" s="764"/>
      <c r="E1525" s="764"/>
      <c r="F1525" s="764"/>
      <c r="G1525" s="764"/>
      <c r="H1525" s="764"/>
      <c r="I1525" s="764"/>
      <c r="J1525" s="764"/>
      <c r="K1525" s="764"/>
      <c r="L1525" s="764"/>
      <c r="M1525" s="764"/>
      <c r="N1525" s="764"/>
      <c r="O1525" s="764"/>
      <c r="P1525" s="764"/>
      <c r="Q1525" s="764"/>
      <c r="R1525" s="764"/>
      <c r="S1525" s="764"/>
      <c r="T1525" s="764"/>
      <c r="U1525" s="764"/>
      <c r="V1525" s="764"/>
      <c r="W1525" s="764"/>
      <c r="X1525" s="764"/>
      <c r="Y1525" s="764"/>
      <c r="Z1525" s="764"/>
      <c r="AA1525" s="764"/>
      <c r="AB1525" s="764"/>
      <c r="AC1525" s="764"/>
      <c r="AD1525" s="764"/>
      <c r="AE1525" s="764"/>
      <c r="AF1525" s="765"/>
      <c r="AG1525" s="642"/>
      <c r="AH1525" s="642"/>
      <c r="AI1525" s="642"/>
      <c r="AJ1525" s="198"/>
      <c r="AK1525" s="198"/>
    </row>
    <row r="1526" spans="1:61" s="33" customFormat="1" ht="15" customHeight="1">
      <c r="A1526" s="198"/>
      <c r="B1526" s="975"/>
      <c r="C1526" s="766"/>
      <c r="D1526" s="767"/>
      <c r="E1526" s="767"/>
      <c r="F1526" s="767"/>
      <c r="G1526" s="767"/>
      <c r="H1526" s="767"/>
      <c r="I1526" s="767"/>
      <c r="J1526" s="767"/>
      <c r="K1526" s="767"/>
      <c r="L1526" s="767"/>
      <c r="M1526" s="767"/>
      <c r="N1526" s="767"/>
      <c r="O1526" s="767"/>
      <c r="P1526" s="767"/>
      <c r="Q1526" s="767"/>
      <c r="R1526" s="767"/>
      <c r="S1526" s="767"/>
      <c r="T1526" s="767"/>
      <c r="U1526" s="767"/>
      <c r="V1526" s="767"/>
      <c r="W1526" s="767"/>
      <c r="X1526" s="767"/>
      <c r="Y1526" s="767"/>
      <c r="Z1526" s="767"/>
      <c r="AA1526" s="767"/>
      <c r="AB1526" s="767"/>
      <c r="AC1526" s="767"/>
      <c r="AD1526" s="767"/>
      <c r="AE1526" s="767"/>
      <c r="AF1526" s="768"/>
      <c r="AG1526" s="642"/>
      <c r="AH1526" s="642"/>
      <c r="AI1526" s="642"/>
      <c r="AJ1526" s="198"/>
      <c r="AK1526" s="198"/>
    </row>
    <row r="1527" spans="1:61" s="33" customFormat="1" ht="15" customHeight="1">
      <c r="A1527" s="198"/>
      <c r="B1527" s="975"/>
      <c r="C1527" s="766"/>
      <c r="D1527" s="767"/>
      <c r="E1527" s="767"/>
      <c r="F1527" s="767"/>
      <c r="G1527" s="767"/>
      <c r="H1527" s="767"/>
      <c r="I1527" s="767"/>
      <c r="J1527" s="767"/>
      <c r="K1527" s="767"/>
      <c r="L1527" s="767"/>
      <c r="M1527" s="767"/>
      <c r="N1527" s="767"/>
      <c r="O1527" s="767"/>
      <c r="P1527" s="767"/>
      <c r="Q1527" s="767"/>
      <c r="R1527" s="767"/>
      <c r="S1527" s="767"/>
      <c r="T1527" s="767"/>
      <c r="U1527" s="767"/>
      <c r="V1527" s="767"/>
      <c r="W1527" s="767"/>
      <c r="X1527" s="767"/>
      <c r="Y1527" s="767"/>
      <c r="Z1527" s="767"/>
      <c r="AA1527" s="767"/>
      <c r="AB1527" s="767"/>
      <c r="AC1527" s="767"/>
      <c r="AD1527" s="767"/>
      <c r="AE1527" s="767"/>
      <c r="AF1527" s="768"/>
      <c r="AG1527" s="642"/>
      <c r="AH1527" s="642"/>
      <c r="AI1527" s="642"/>
      <c r="AJ1527" s="198"/>
      <c r="AK1527" s="198"/>
    </row>
    <row r="1528" spans="1:61" s="33" customFormat="1" ht="20.25" customHeight="1">
      <c r="A1528" s="198"/>
      <c r="B1528" s="975"/>
      <c r="C1528" s="769"/>
      <c r="D1528" s="770"/>
      <c r="E1528" s="770"/>
      <c r="F1528" s="770"/>
      <c r="G1528" s="770"/>
      <c r="H1528" s="770"/>
      <c r="I1528" s="770"/>
      <c r="J1528" s="770"/>
      <c r="K1528" s="770"/>
      <c r="L1528" s="770"/>
      <c r="M1528" s="770"/>
      <c r="N1528" s="770"/>
      <c r="O1528" s="770"/>
      <c r="P1528" s="770"/>
      <c r="Q1528" s="770"/>
      <c r="R1528" s="770"/>
      <c r="S1528" s="770"/>
      <c r="T1528" s="770"/>
      <c r="U1528" s="770"/>
      <c r="V1528" s="770"/>
      <c r="W1528" s="770"/>
      <c r="X1528" s="770"/>
      <c r="Y1528" s="770"/>
      <c r="Z1528" s="770"/>
      <c r="AA1528" s="770"/>
      <c r="AB1528" s="770"/>
      <c r="AC1528" s="770"/>
      <c r="AD1528" s="770"/>
      <c r="AE1528" s="770"/>
      <c r="AF1528" s="771"/>
      <c r="AG1528" s="642"/>
      <c r="AH1528" s="642"/>
      <c r="AI1528" s="642"/>
      <c r="AJ1528" s="198"/>
      <c r="AK1528" s="198"/>
    </row>
    <row r="1529" spans="1:61" s="21" customFormat="1" ht="15" customHeight="1">
      <c r="A1529" s="172"/>
      <c r="B1529" s="469"/>
      <c r="C1529" s="186"/>
      <c r="D1529" s="186"/>
      <c r="E1529" s="186"/>
      <c r="F1529" s="186"/>
      <c r="G1529" s="186"/>
      <c r="H1529" s="186"/>
      <c r="I1529" s="186"/>
      <c r="J1529" s="186"/>
      <c r="K1529" s="186"/>
      <c r="L1529" s="186"/>
      <c r="M1529" s="186"/>
      <c r="N1529" s="186"/>
      <c r="O1529" s="186"/>
      <c r="P1529" s="186"/>
      <c r="Q1529" s="186"/>
      <c r="R1529" s="186"/>
      <c r="S1529" s="186"/>
      <c r="T1529" s="186"/>
      <c r="U1529" s="186"/>
      <c r="V1529" s="186"/>
      <c r="W1529" s="186"/>
      <c r="X1529" s="186"/>
      <c r="Y1529" s="186"/>
      <c r="Z1529" s="186"/>
      <c r="AA1529" s="186"/>
      <c r="AB1529" s="186"/>
      <c r="AC1529" s="186"/>
      <c r="AD1529" s="186"/>
      <c r="AE1529" s="186"/>
      <c r="AF1529" s="186"/>
      <c r="AG1529" s="164"/>
      <c r="AH1529" s="164"/>
      <c r="AI1529" s="164"/>
      <c r="AJ1529" s="470"/>
      <c r="AK1529" s="172"/>
      <c r="AL1529" s="33"/>
      <c r="AM1529" s="33"/>
      <c r="AN1529" s="33"/>
      <c r="AO1529" s="33"/>
      <c r="AP1529" s="33"/>
      <c r="AQ1529" s="33"/>
      <c r="AR1529" s="33"/>
      <c r="AS1529" s="33"/>
      <c r="AT1529" s="33"/>
      <c r="AU1529" s="33"/>
      <c r="AV1529" s="33"/>
      <c r="AW1529" s="33"/>
      <c r="AX1529" s="33"/>
      <c r="AY1529" s="33"/>
      <c r="AZ1529" s="33"/>
      <c r="BA1529" s="33"/>
      <c r="BB1529" s="33"/>
      <c r="BC1529" s="33"/>
      <c r="BD1529" s="33"/>
      <c r="BE1529" s="33"/>
      <c r="BF1529" s="33"/>
      <c r="BG1529" s="33"/>
      <c r="BH1529" s="33"/>
      <c r="BI1529" s="33"/>
    </row>
    <row r="1530" spans="1:61" s="422" customFormat="1" ht="15.75" customHeight="1">
      <c r="A1530" s="414"/>
      <c r="B1530" s="458" t="s">
        <v>1487</v>
      </c>
      <c r="C1530" s="164"/>
      <c r="D1530" s="164"/>
      <c r="E1530" s="164"/>
      <c r="F1530" s="164"/>
      <c r="G1530" s="164"/>
      <c r="H1530" s="164"/>
      <c r="I1530" s="164"/>
      <c r="J1530" s="164"/>
      <c r="K1530" s="164"/>
      <c r="L1530" s="421"/>
      <c r="M1530" s="421"/>
      <c r="N1530" s="421"/>
      <c r="O1530" s="421"/>
      <c r="P1530" s="421"/>
      <c r="Q1530" s="421"/>
      <c r="R1530" s="421"/>
      <c r="S1530" s="421"/>
      <c r="T1530" s="421"/>
      <c r="U1530" s="421"/>
      <c r="V1530" s="421"/>
      <c r="W1530" s="421"/>
      <c r="X1530" s="421"/>
      <c r="Y1530" s="421"/>
      <c r="Z1530" s="421"/>
      <c r="AA1530" s="421"/>
      <c r="AB1530" s="421"/>
      <c r="AC1530" s="421"/>
      <c r="AD1530" s="421"/>
      <c r="AE1530" s="421"/>
      <c r="AF1530" s="421"/>
      <c r="AG1530" s="163"/>
      <c r="AH1530" s="163"/>
      <c r="AI1530" s="163"/>
      <c r="AJ1530" s="421"/>
      <c r="AK1530" s="421"/>
      <c r="AL1530" s="33"/>
      <c r="AM1530" s="33"/>
      <c r="AN1530" s="33"/>
      <c r="AO1530" s="33"/>
      <c r="AP1530" s="33"/>
      <c r="AQ1530" s="33"/>
      <c r="AR1530" s="33"/>
      <c r="AS1530" s="33"/>
      <c r="AT1530" s="33"/>
      <c r="AU1530" s="33"/>
      <c r="AV1530" s="33"/>
      <c r="AW1530" s="33"/>
      <c r="AX1530" s="33"/>
      <c r="AY1530" s="33"/>
      <c r="AZ1530" s="33"/>
      <c r="BA1530" s="33"/>
      <c r="BB1530" s="33"/>
      <c r="BC1530" s="33"/>
      <c r="BD1530" s="33"/>
      <c r="BE1530" s="33"/>
      <c r="BF1530" s="33"/>
      <c r="BG1530" s="33"/>
      <c r="BH1530" s="33"/>
      <c r="BI1530" s="33"/>
    </row>
    <row r="1531" spans="1:61" s="33" customFormat="1" ht="38.25" customHeight="1">
      <c r="A1531" s="198"/>
      <c r="B1531" s="401" t="s">
        <v>177</v>
      </c>
      <c r="C1531" s="607" t="s">
        <v>1001</v>
      </c>
      <c r="D1531" s="608"/>
      <c r="E1531" s="608"/>
      <c r="F1531" s="608"/>
      <c r="G1531" s="608"/>
      <c r="H1531" s="608"/>
      <c r="I1531" s="608"/>
      <c r="J1531" s="608"/>
      <c r="K1531" s="608"/>
      <c r="L1531" s="608"/>
      <c r="M1531" s="608"/>
      <c r="N1531" s="608"/>
      <c r="O1531" s="608"/>
      <c r="P1531" s="608"/>
      <c r="Q1531" s="608"/>
      <c r="R1531" s="608"/>
      <c r="S1531" s="608"/>
      <c r="T1531" s="608"/>
      <c r="U1531" s="608"/>
      <c r="V1531" s="608"/>
      <c r="W1531" s="608"/>
      <c r="X1531" s="608"/>
      <c r="Y1531" s="608"/>
      <c r="Z1531" s="608"/>
      <c r="AA1531" s="608"/>
      <c r="AB1531" s="608"/>
      <c r="AC1531" s="608"/>
      <c r="AD1531" s="608"/>
      <c r="AE1531" s="608"/>
      <c r="AF1531" s="609"/>
      <c r="AG1531" s="604"/>
      <c r="AH1531" s="605"/>
      <c r="AI1531" s="606"/>
      <c r="AJ1531" s="198"/>
      <c r="AK1531" s="198"/>
    </row>
    <row r="1532" spans="1:61" s="21" customFormat="1" ht="38.25" customHeight="1">
      <c r="A1532" s="172"/>
      <c r="B1532" s="401" t="s">
        <v>178</v>
      </c>
      <c r="C1532" s="632" t="s">
        <v>1002</v>
      </c>
      <c r="D1532" s="633"/>
      <c r="E1532" s="633"/>
      <c r="F1532" s="633"/>
      <c r="G1532" s="633"/>
      <c r="H1532" s="633"/>
      <c r="I1532" s="633"/>
      <c r="J1532" s="633"/>
      <c r="K1532" s="633"/>
      <c r="L1532" s="633"/>
      <c r="M1532" s="633"/>
      <c r="N1532" s="633"/>
      <c r="O1532" s="633"/>
      <c r="P1532" s="633"/>
      <c r="Q1532" s="633"/>
      <c r="R1532" s="633"/>
      <c r="S1532" s="633"/>
      <c r="T1532" s="633"/>
      <c r="U1532" s="633"/>
      <c r="V1532" s="633"/>
      <c r="W1532" s="633"/>
      <c r="X1532" s="633"/>
      <c r="Y1532" s="633"/>
      <c r="Z1532" s="633"/>
      <c r="AA1532" s="633"/>
      <c r="AB1532" s="633"/>
      <c r="AC1532" s="633"/>
      <c r="AD1532" s="633"/>
      <c r="AE1532" s="633"/>
      <c r="AF1532" s="634"/>
      <c r="AG1532" s="604"/>
      <c r="AH1532" s="605"/>
      <c r="AI1532" s="606"/>
      <c r="AJ1532" s="172"/>
      <c r="AK1532" s="172"/>
      <c r="AL1532" s="33"/>
      <c r="AM1532" s="33"/>
      <c r="AN1532" s="33"/>
      <c r="AO1532" s="33"/>
      <c r="AP1532" s="33"/>
      <c r="AQ1532" s="33"/>
      <c r="AR1532" s="33"/>
      <c r="AS1532" s="33"/>
      <c r="AT1532" s="33"/>
      <c r="AU1532" s="33"/>
      <c r="AV1532" s="33"/>
      <c r="AW1532" s="33"/>
      <c r="AX1532" s="33"/>
      <c r="AY1532" s="33"/>
      <c r="AZ1532" s="33"/>
      <c r="BA1532" s="33"/>
      <c r="BB1532" s="33"/>
      <c r="BC1532" s="33"/>
      <c r="BD1532" s="33"/>
      <c r="BE1532" s="33"/>
      <c r="BF1532" s="33"/>
      <c r="BG1532" s="33"/>
      <c r="BH1532" s="33"/>
      <c r="BI1532" s="33"/>
    </row>
    <row r="1533" spans="1:61" s="21" customFormat="1" ht="22.5" customHeight="1">
      <c r="A1533" s="172"/>
      <c r="B1533" s="619" t="s">
        <v>179</v>
      </c>
      <c r="C1533" s="588" t="s">
        <v>1000</v>
      </c>
      <c r="D1533" s="589"/>
      <c r="E1533" s="589"/>
      <c r="F1533" s="589"/>
      <c r="G1533" s="589"/>
      <c r="H1533" s="589"/>
      <c r="I1533" s="589"/>
      <c r="J1533" s="589"/>
      <c r="K1533" s="589"/>
      <c r="L1533" s="589"/>
      <c r="M1533" s="589"/>
      <c r="N1533" s="589"/>
      <c r="O1533" s="589"/>
      <c r="P1533" s="589"/>
      <c r="Q1533" s="589"/>
      <c r="R1533" s="589"/>
      <c r="S1533" s="589"/>
      <c r="T1533" s="589"/>
      <c r="U1533" s="589"/>
      <c r="V1533" s="589"/>
      <c r="W1533" s="589"/>
      <c r="X1533" s="589"/>
      <c r="Y1533" s="589"/>
      <c r="Z1533" s="589"/>
      <c r="AA1533" s="589"/>
      <c r="AB1533" s="589"/>
      <c r="AC1533" s="589"/>
      <c r="AD1533" s="589"/>
      <c r="AE1533" s="589"/>
      <c r="AF1533" s="590"/>
      <c r="AG1533" s="621"/>
      <c r="AH1533" s="622"/>
      <c r="AI1533" s="623"/>
      <c r="AJ1533" s="172"/>
      <c r="AK1533" s="172"/>
      <c r="AL1533" s="422"/>
      <c r="AM1533" s="33"/>
      <c r="AN1533" s="33"/>
      <c r="AO1533" s="33"/>
      <c r="AP1533" s="33"/>
      <c r="AQ1533" s="33"/>
      <c r="AR1533" s="33"/>
      <c r="AS1533" s="33"/>
      <c r="AT1533" s="33"/>
      <c r="AU1533" s="33"/>
      <c r="AV1533" s="33"/>
      <c r="AW1533" s="33"/>
      <c r="AX1533" s="33"/>
      <c r="AY1533" s="33"/>
      <c r="AZ1533" s="33"/>
      <c r="BA1533" s="33"/>
      <c r="BB1533" s="33"/>
      <c r="BC1533" s="33"/>
      <c r="BD1533" s="33"/>
      <c r="BE1533" s="33"/>
      <c r="BF1533" s="33"/>
      <c r="BG1533" s="33"/>
      <c r="BH1533" s="33"/>
      <c r="BI1533" s="33"/>
    </row>
    <row r="1534" spans="1:61" s="21" customFormat="1" ht="11.25" customHeight="1">
      <c r="A1534" s="172"/>
      <c r="B1534" s="631"/>
      <c r="C1534" s="599"/>
      <c r="D1534" s="580"/>
      <c r="E1534" s="580"/>
      <c r="F1534" s="580"/>
      <c r="G1534" s="580"/>
      <c r="H1534" s="580"/>
      <c r="I1534" s="580"/>
      <c r="J1534" s="580"/>
      <c r="K1534" s="580"/>
      <c r="L1534" s="580"/>
      <c r="M1534" s="580"/>
      <c r="N1534" s="580"/>
      <c r="O1534" s="580"/>
      <c r="P1534" s="580"/>
      <c r="Q1534" s="580"/>
      <c r="R1534" s="580"/>
      <c r="S1534" s="580"/>
      <c r="T1534" s="580"/>
      <c r="U1534" s="580"/>
      <c r="V1534" s="580"/>
      <c r="W1534" s="580"/>
      <c r="X1534" s="580"/>
      <c r="Y1534" s="580"/>
      <c r="Z1534" s="580"/>
      <c r="AA1534" s="580"/>
      <c r="AB1534" s="580"/>
      <c r="AC1534" s="580"/>
      <c r="AD1534" s="580"/>
      <c r="AE1534" s="580"/>
      <c r="AF1534" s="581"/>
      <c r="AG1534" s="624"/>
      <c r="AH1534" s="625"/>
      <c r="AI1534" s="626"/>
      <c r="AJ1534" s="172"/>
      <c r="AK1534" s="172"/>
      <c r="AL1534" s="33"/>
      <c r="AM1534" s="33"/>
      <c r="AN1534" s="33"/>
      <c r="AO1534" s="33"/>
      <c r="AP1534" s="33"/>
      <c r="AQ1534" s="33"/>
      <c r="AR1534" s="33"/>
      <c r="AS1534" s="33"/>
      <c r="AT1534" s="33"/>
      <c r="AU1534" s="33"/>
      <c r="AV1534" s="33"/>
      <c r="AW1534" s="33"/>
      <c r="AX1534" s="33"/>
      <c r="AY1534" s="33"/>
      <c r="AZ1534" s="33"/>
      <c r="BA1534" s="33"/>
      <c r="BB1534" s="33"/>
      <c r="BC1534" s="33"/>
      <c r="BD1534" s="33"/>
      <c r="BE1534" s="33"/>
      <c r="BF1534" s="33"/>
      <c r="BG1534" s="33"/>
      <c r="BH1534" s="33"/>
      <c r="BI1534" s="33"/>
    </row>
    <row r="1535" spans="1:61" s="21" customFormat="1" ht="11.25" customHeight="1">
      <c r="A1535" s="172"/>
      <c r="B1535" s="631"/>
      <c r="C1535" s="599"/>
      <c r="D1535" s="580"/>
      <c r="E1535" s="580"/>
      <c r="F1535" s="580"/>
      <c r="G1535" s="580"/>
      <c r="H1535" s="580"/>
      <c r="I1535" s="580"/>
      <c r="J1535" s="580"/>
      <c r="K1535" s="580"/>
      <c r="L1535" s="580"/>
      <c r="M1535" s="580"/>
      <c r="N1535" s="580"/>
      <c r="O1535" s="580"/>
      <c r="P1535" s="580"/>
      <c r="Q1535" s="580"/>
      <c r="R1535" s="580"/>
      <c r="S1535" s="580"/>
      <c r="T1535" s="580"/>
      <c r="U1535" s="580"/>
      <c r="V1535" s="580"/>
      <c r="W1535" s="580"/>
      <c r="X1535" s="580"/>
      <c r="Y1535" s="580"/>
      <c r="Z1535" s="580"/>
      <c r="AA1535" s="580"/>
      <c r="AB1535" s="580"/>
      <c r="AC1535" s="580"/>
      <c r="AD1535" s="580"/>
      <c r="AE1535" s="580"/>
      <c r="AF1535" s="581"/>
      <c r="AG1535" s="624"/>
      <c r="AH1535" s="625"/>
      <c r="AI1535" s="626"/>
      <c r="AJ1535" s="172"/>
      <c r="AK1535" s="172"/>
      <c r="AL1535" s="33"/>
      <c r="AM1535" s="33"/>
      <c r="AN1535" s="33"/>
      <c r="AO1535" s="33"/>
      <c r="AP1535" s="33"/>
      <c r="AQ1535" s="33"/>
      <c r="AR1535" s="33"/>
      <c r="AS1535" s="33"/>
      <c r="AT1535" s="33"/>
      <c r="AU1535" s="33"/>
      <c r="AV1535" s="33"/>
      <c r="AW1535" s="33"/>
      <c r="AX1535" s="33"/>
      <c r="AY1535" s="33"/>
      <c r="AZ1535" s="33"/>
      <c r="BA1535" s="33"/>
      <c r="BB1535" s="33"/>
      <c r="BC1535" s="33"/>
      <c r="BD1535" s="33"/>
      <c r="BE1535" s="33"/>
      <c r="BF1535" s="33"/>
      <c r="BG1535" s="33"/>
      <c r="BH1535" s="33"/>
      <c r="BI1535" s="33"/>
    </row>
    <row r="1536" spans="1:61" s="21" customFormat="1" ht="17.25" customHeight="1">
      <c r="A1536" s="172"/>
      <c r="B1536" s="631"/>
      <c r="C1536" s="397" t="s">
        <v>180</v>
      </c>
      <c r="D1536" s="580" t="s">
        <v>181</v>
      </c>
      <c r="E1536" s="580"/>
      <c r="F1536" s="580"/>
      <c r="G1536" s="580"/>
      <c r="H1536" s="580"/>
      <c r="I1536" s="580"/>
      <c r="J1536" s="580"/>
      <c r="K1536" s="580"/>
      <c r="L1536" s="580"/>
      <c r="M1536" s="580"/>
      <c r="N1536" s="580"/>
      <c r="O1536" s="580"/>
      <c r="P1536" s="580"/>
      <c r="Q1536" s="580"/>
      <c r="R1536" s="580"/>
      <c r="S1536" s="580"/>
      <c r="T1536" s="580"/>
      <c r="U1536" s="580"/>
      <c r="V1536" s="580"/>
      <c r="W1536" s="580"/>
      <c r="X1536" s="580"/>
      <c r="Y1536" s="580"/>
      <c r="Z1536" s="580"/>
      <c r="AA1536" s="580"/>
      <c r="AB1536" s="580"/>
      <c r="AC1536" s="580"/>
      <c r="AD1536" s="580"/>
      <c r="AE1536" s="580"/>
      <c r="AF1536" s="581"/>
      <c r="AG1536" s="624"/>
      <c r="AH1536" s="625"/>
      <c r="AI1536" s="626"/>
      <c r="AJ1536" s="172"/>
      <c r="AK1536" s="172"/>
      <c r="AL1536" s="33"/>
      <c r="AM1536" s="33"/>
      <c r="AN1536" s="33"/>
      <c r="AO1536" s="33"/>
      <c r="AP1536" s="33"/>
      <c r="AQ1536" s="33"/>
      <c r="AR1536" s="33"/>
      <c r="AS1536" s="33"/>
      <c r="AT1536" s="33"/>
      <c r="AU1536" s="33"/>
      <c r="AV1536" s="33"/>
      <c r="AW1536" s="33"/>
      <c r="AX1536" s="33"/>
      <c r="AY1536" s="33"/>
      <c r="AZ1536" s="33"/>
      <c r="BA1536" s="33"/>
      <c r="BB1536" s="33"/>
      <c r="BC1536" s="33"/>
      <c r="BD1536" s="33"/>
      <c r="BE1536" s="33"/>
      <c r="BF1536" s="33"/>
      <c r="BG1536" s="33"/>
      <c r="BH1536" s="33"/>
      <c r="BI1536" s="33"/>
    </row>
    <row r="1537" spans="1:61" s="21" customFormat="1" ht="13.5" customHeight="1">
      <c r="A1537" s="172"/>
      <c r="B1537" s="620"/>
      <c r="C1537" s="399"/>
      <c r="D1537" s="592"/>
      <c r="E1537" s="592"/>
      <c r="F1537" s="592"/>
      <c r="G1537" s="592"/>
      <c r="H1537" s="592"/>
      <c r="I1537" s="592"/>
      <c r="J1537" s="592"/>
      <c r="K1537" s="592"/>
      <c r="L1537" s="592"/>
      <c r="M1537" s="592"/>
      <c r="N1537" s="592"/>
      <c r="O1537" s="592"/>
      <c r="P1537" s="592"/>
      <c r="Q1537" s="592"/>
      <c r="R1537" s="592"/>
      <c r="S1537" s="592"/>
      <c r="T1537" s="592"/>
      <c r="U1537" s="592"/>
      <c r="V1537" s="592"/>
      <c r="W1537" s="592"/>
      <c r="X1537" s="592"/>
      <c r="Y1537" s="592"/>
      <c r="Z1537" s="592"/>
      <c r="AA1537" s="592"/>
      <c r="AB1537" s="592"/>
      <c r="AC1537" s="592"/>
      <c r="AD1537" s="592"/>
      <c r="AE1537" s="592"/>
      <c r="AF1537" s="593"/>
      <c r="AG1537" s="627"/>
      <c r="AH1537" s="628"/>
      <c r="AI1537" s="629"/>
      <c r="AJ1537" s="172"/>
      <c r="AK1537" s="172"/>
      <c r="AL1537" s="33"/>
      <c r="AM1537" s="33"/>
      <c r="AN1537" s="33"/>
      <c r="AO1537" s="33"/>
      <c r="AP1537" s="33"/>
      <c r="AQ1537" s="33"/>
      <c r="AR1537" s="33"/>
      <c r="AS1537" s="33"/>
      <c r="AT1537" s="33"/>
      <c r="AU1537" s="33"/>
      <c r="AV1537" s="33"/>
      <c r="AW1537" s="33"/>
      <c r="AX1537" s="33"/>
      <c r="AY1537" s="33"/>
      <c r="AZ1537" s="33"/>
      <c r="BA1537" s="33"/>
      <c r="BB1537" s="33"/>
      <c r="BC1537" s="33"/>
      <c r="BD1537" s="33"/>
      <c r="BE1537" s="33"/>
      <c r="BF1537" s="33"/>
      <c r="BG1537" s="33"/>
      <c r="BH1537" s="33"/>
      <c r="BI1537" s="33"/>
    </row>
    <row r="1538" spans="1:61" s="21" customFormat="1" ht="37.5" customHeight="1">
      <c r="A1538" s="172"/>
      <c r="B1538" s="401" t="s">
        <v>88</v>
      </c>
      <c r="C1538" s="607" t="s">
        <v>182</v>
      </c>
      <c r="D1538" s="608"/>
      <c r="E1538" s="608"/>
      <c r="F1538" s="608"/>
      <c r="G1538" s="608"/>
      <c r="H1538" s="608"/>
      <c r="I1538" s="608"/>
      <c r="J1538" s="608"/>
      <c r="K1538" s="608"/>
      <c r="L1538" s="608"/>
      <c r="M1538" s="608"/>
      <c r="N1538" s="608"/>
      <c r="O1538" s="608"/>
      <c r="P1538" s="608"/>
      <c r="Q1538" s="608"/>
      <c r="R1538" s="608"/>
      <c r="S1538" s="608"/>
      <c r="T1538" s="608"/>
      <c r="U1538" s="608"/>
      <c r="V1538" s="608"/>
      <c r="W1538" s="608"/>
      <c r="X1538" s="608"/>
      <c r="Y1538" s="608"/>
      <c r="Z1538" s="608"/>
      <c r="AA1538" s="608"/>
      <c r="AB1538" s="608"/>
      <c r="AC1538" s="608"/>
      <c r="AD1538" s="608"/>
      <c r="AE1538" s="608"/>
      <c r="AF1538" s="609"/>
      <c r="AG1538" s="604"/>
      <c r="AH1538" s="605"/>
      <c r="AI1538" s="606"/>
      <c r="AJ1538" s="172"/>
      <c r="AK1538" s="172"/>
      <c r="AL1538" s="33"/>
      <c r="AM1538" s="33"/>
      <c r="AN1538" s="33"/>
      <c r="AO1538" s="33"/>
      <c r="AP1538" s="33"/>
      <c r="AQ1538" s="33"/>
      <c r="AR1538" s="33"/>
      <c r="AS1538" s="33"/>
      <c r="AT1538" s="33"/>
      <c r="AU1538" s="33"/>
      <c r="AV1538" s="33"/>
      <c r="AW1538" s="33"/>
      <c r="AX1538" s="33"/>
      <c r="AY1538" s="33"/>
      <c r="AZ1538" s="33"/>
      <c r="BA1538" s="33"/>
      <c r="BB1538" s="33"/>
      <c r="BC1538" s="33"/>
      <c r="BD1538" s="33"/>
      <c r="BE1538" s="33"/>
      <c r="BF1538" s="33"/>
      <c r="BG1538" s="33"/>
      <c r="BH1538" s="33"/>
      <c r="BI1538" s="33"/>
    </row>
    <row r="1539" spans="1:61" s="21" customFormat="1" ht="37.5" customHeight="1">
      <c r="A1539" s="172"/>
      <c r="B1539" s="424" t="s">
        <v>89</v>
      </c>
      <c r="C1539" s="607" t="s">
        <v>183</v>
      </c>
      <c r="D1539" s="608"/>
      <c r="E1539" s="608"/>
      <c r="F1539" s="608"/>
      <c r="G1539" s="608"/>
      <c r="H1539" s="608"/>
      <c r="I1539" s="608"/>
      <c r="J1539" s="608"/>
      <c r="K1539" s="608"/>
      <c r="L1539" s="608"/>
      <c r="M1539" s="608"/>
      <c r="N1539" s="608"/>
      <c r="O1539" s="608"/>
      <c r="P1539" s="608"/>
      <c r="Q1539" s="608"/>
      <c r="R1539" s="608"/>
      <c r="S1539" s="608"/>
      <c r="T1539" s="608"/>
      <c r="U1539" s="608"/>
      <c r="V1539" s="608"/>
      <c r="W1539" s="608"/>
      <c r="X1539" s="608"/>
      <c r="Y1539" s="608"/>
      <c r="Z1539" s="608"/>
      <c r="AA1539" s="608"/>
      <c r="AB1539" s="608"/>
      <c r="AC1539" s="608"/>
      <c r="AD1539" s="608"/>
      <c r="AE1539" s="608"/>
      <c r="AF1539" s="609"/>
      <c r="AG1539" s="604"/>
      <c r="AH1539" s="605"/>
      <c r="AI1539" s="606"/>
      <c r="AJ1539" s="172"/>
      <c r="AK1539" s="172"/>
      <c r="AL1539" s="422"/>
      <c r="AM1539" s="33"/>
      <c r="AN1539" s="33"/>
      <c r="AO1539" s="33"/>
      <c r="AP1539" s="33"/>
      <c r="AQ1539" s="33"/>
      <c r="AR1539" s="33"/>
      <c r="AS1539" s="33"/>
      <c r="AT1539" s="33"/>
      <c r="AU1539" s="33"/>
      <c r="AV1539" s="33"/>
      <c r="AW1539" s="33"/>
      <c r="AX1539" s="33"/>
      <c r="AY1539" s="33"/>
      <c r="AZ1539" s="33"/>
      <c r="BA1539" s="33"/>
      <c r="BB1539" s="33"/>
      <c r="BC1539" s="33"/>
      <c r="BD1539" s="33"/>
      <c r="BE1539" s="33"/>
      <c r="BF1539" s="33"/>
      <c r="BG1539" s="33"/>
      <c r="BH1539" s="33"/>
      <c r="BI1539" s="33"/>
    </row>
    <row r="1540" spans="1:61" s="33" customFormat="1" ht="11.25" customHeight="1">
      <c r="A1540" s="194"/>
      <c r="B1540" s="194"/>
      <c r="C1540" s="195"/>
      <c r="D1540" s="195"/>
      <c r="E1540" s="198"/>
      <c r="F1540" s="194"/>
      <c r="G1540" s="194"/>
      <c r="H1540" s="194"/>
      <c r="I1540" s="198"/>
      <c r="J1540" s="198"/>
      <c r="K1540" s="198"/>
      <c r="L1540" s="198"/>
      <c r="M1540" s="198"/>
      <c r="N1540" s="198"/>
      <c r="O1540" s="198"/>
      <c r="P1540" s="198"/>
      <c r="Q1540" s="198"/>
      <c r="R1540" s="198"/>
      <c r="S1540" s="198"/>
      <c r="T1540" s="198"/>
      <c r="U1540" s="198"/>
      <c r="V1540" s="198"/>
      <c r="W1540" s="198"/>
      <c r="X1540" s="198"/>
      <c r="Y1540" s="198"/>
      <c r="Z1540" s="198"/>
      <c r="AA1540" s="198"/>
      <c r="AB1540" s="198"/>
      <c r="AC1540" s="198"/>
      <c r="AD1540" s="198"/>
      <c r="AE1540" s="198"/>
      <c r="AF1540" s="198"/>
      <c r="AG1540" s="194"/>
      <c r="AH1540" s="194"/>
      <c r="AI1540" s="194"/>
      <c r="AJ1540" s="198"/>
      <c r="AK1540" s="198"/>
    </row>
    <row r="1541" spans="1:61" s="422" customFormat="1" ht="11.25" customHeight="1">
      <c r="A1541" s="414"/>
      <c r="B1541" s="458" t="s">
        <v>1488</v>
      </c>
      <c r="C1541" s="164"/>
      <c r="D1541" s="164"/>
      <c r="E1541" s="164"/>
      <c r="F1541" s="164"/>
      <c r="G1541" s="164"/>
      <c r="H1541" s="164"/>
      <c r="I1541" s="164"/>
      <c r="J1541" s="164"/>
      <c r="K1541" s="164"/>
      <c r="L1541" s="421"/>
      <c r="M1541" s="421"/>
      <c r="N1541" s="421"/>
      <c r="O1541" s="421"/>
      <c r="P1541" s="421"/>
      <c r="Q1541" s="421"/>
      <c r="R1541" s="421"/>
      <c r="S1541" s="421"/>
      <c r="T1541" s="421"/>
      <c r="U1541" s="421"/>
      <c r="V1541" s="421"/>
      <c r="W1541" s="421"/>
      <c r="X1541" s="421"/>
      <c r="Y1541" s="421"/>
      <c r="Z1541" s="421"/>
      <c r="AA1541" s="421"/>
      <c r="AB1541" s="421"/>
      <c r="AC1541" s="421"/>
      <c r="AD1541" s="421"/>
      <c r="AE1541" s="421"/>
      <c r="AF1541" s="421"/>
      <c r="AG1541" s="163"/>
      <c r="AH1541" s="163"/>
      <c r="AI1541" s="163"/>
      <c r="AJ1541" s="421"/>
      <c r="AK1541" s="421"/>
      <c r="AL1541" s="33"/>
      <c r="AM1541" s="33"/>
      <c r="AN1541" s="33"/>
      <c r="AO1541" s="33"/>
      <c r="AP1541" s="33"/>
      <c r="AQ1541" s="33"/>
      <c r="AR1541" s="33"/>
      <c r="AS1541" s="33"/>
      <c r="AT1541" s="33"/>
      <c r="AU1541" s="33"/>
      <c r="AV1541" s="33"/>
      <c r="AW1541" s="33"/>
      <c r="AX1541" s="33"/>
      <c r="AY1541" s="33"/>
      <c r="AZ1541" s="33"/>
      <c r="BA1541" s="33"/>
      <c r="BB1541" s="33"/>
      <c r="BC1541" s="33"/>
      <c r="BD1541" s="33"/>
      <c r="BE1541" s="33"/>
      <c r="BF1541" s="33"/>
      <c r="BG1541" s="33"/>
      <c r="BH1541" s="33"/>
      <c r="BI1541" s="33"/>
    </row>
    <row r="1542" spans="1:61" s="422" customFormat="1" ht="33.75" customHeight="1">
      <c r="A1542" s="414"/>
      <c r="B1542" s="471" t="s">
        <v>79</v>
      </c>
      <c r="C1542" s="1130" t="s">
        <v>728</v>
      </c>
      <c r="D1542" s="1131"/>
      <c r="E1542" s="1131"/>
      <c r="F1542" s="1131"/>
      <c r="G1542" s="1131"/>
      <c r="H1542" s="1131"/>
      <c r="I1542" s="1131"/>
      <c r="J1542" s="1131"/>
      <c r="K1542" s="1131"/>
      <c r="L1542" s="1131"/>
      <c r="M1542" s="1131"/>
      <c r="N1542" s="1131"/>
      <c r="O1542" s="1131"/>
      <c r="P1542" s="1131"/>
      <c r="Q1542" s="1131"/>
      <c r="R1542" s="1131"/>
      <c r="S1542" s="1131"/>
      <c r="T1542" s="1131"/>
      <c r="U1542" s="1131"/>
      <c r="V1542" s="1131"/>
      <c r="W1542" s="1131"/>
      <c r="X1542" s="1131"/>
      <c r="Y1542" s="1131"/>
      <c r="Z1542" s="1131"/>
      <c r="AA1542" s="1131"/>
      <c r="AB1542" s="1131"/>
      <c r="AC1542" s="1131"/>
      <c r="AD1542" s="1131"/>
      <c r="AE1542" s="1131"/>
      <c r="AF1542" s="1132"/>
      <c r="AG1542" s="604"/>
      <c r="AH1542" s="605"/>
      <c r="AI1542" s="606"/>
      <c r="AJ1542" s="421"/>
      <c r="AK1542" s="421"/>
      <c r="AL1542" s="33"/>
      <c r="AM1542" s="33"/>
      <c r="AN1542" s="33"/>
      <c r="AO1542" s="33"/>
      <c r="AP1542" s="33"/>
      <c r="AQ1542" s="33"/>
      <c r="AR1542" s="33"/>
      <c r="AS1542" s="33"/>
      <c r="AT1542" s="33"/>
      <c r="AU1542" s="33"/>
      <c r="AV1542" s="33"/>
      <c r="AW1542" s="33"/>
      <c r="AX1542" s="33"/>
      <c r="AY1542" s="33"/>
      <c r="AZ1542" s="33"/>
      <c r="BA1542" s="33"/>
      <c r="BB1542" s="33"/>
      <c r="BC1542" s="33"/>
      <c r="BD1542" s="33"/>
      <c r="BE1542" s="33"/>
      <c r="BF1542" s="33"/>
      <c r="BG1542" s="33"/>
      <c r="BH1542" s="33"/>
      <c r="BI1542" s="33"/>
    </row>
    <row r="1543" spans="1:61" s="33" customFormat="1" ht="43.5" customHeight="1">
      <c r="A1543" s="198"/>
      <c r="B1543" s="424" t="s">
        <v>727</v>
      </c>
      <c r="C1543" s="607" t="s">
        <v>726</v>
      </c>
      <c r="D1543" s="608"/>
      <c r="E1543" s="608"/>
      <c r="F1543" s="608"/>
      <c r="G1543" s="608"/>
      <c r="H1543" s="608"/>
      <c r="I1543" s="608"/>
      <c r="J1543" s="608"/>
      <c r="K1543" s="608"/>
      <c r="L1543" s="608"/>
      <c r="M1543" s="608"/>
      <c r="N1543" s="608"/>
      <c r="O1543" s="608"/>
      <c r="P1543" s="608"/>
      <c r="Q1543" s="608"/>
      <c r="R1543" s="608"/>
      <c r="S1543" s="608"/>
      <c r="T1543" s="608"/>
      <c r="U1543" s="608"/>
      <c r="V1543" s="608"/>
      <c r="W1543" s="608"/>
      <c r="X1543" s="608"/>
      <c r="Y1543" s="608"/>
      <c r="Z1543" s="608"/>
      <c r="AA1543" s="608"/>
      <c r="AB1543" s="608"/>
      <c r="AC1543" s="608"/>
      <c r="AD1543" s="608"/>
      <c r="AE1543" s="608"/>
      <c r="AF1543" s="609"/>
      <c r="AG1543" s="604"/>
      <c r="AH1543" s="605"/>
      <c r="AI1543" s="606"/>
      <c r="AJ1543" s="198"/>
      <c r="AK1543" s="198"/>
    </row>
    <row r="1544" spans="1:61" s="33" customFormat="1" ht="11.25" customHeight="1">
      <c r="A1544" s="198"/>
      <c r="B1544" s="77"/>
      <c r="C1544" s="186"/>
      <c r="D1544" s="186"/>
      <c r="E1544" s="186"/>
      <c r="F1544" s="186"/>
      <c r="G1544" s="186"/>
      <c r="H1544" s="186"/>
      <c r="I1544" s="186"/>
      <c r="J1544" s="186"/>
      <c r="K1544" s="186"/>
      <c r="L1544" s="186"/>
      <c r="M1544" s="186"/>
      <c r="N1544" s="186"/>
      <c r="O1544" s="186"/>
      <c r="P1544" s="186"/>
      <c r="Q1544" s="186"/>
      <c r="R1544" s="186"/>
      <c r="S1544" s="186"/>
      <c r="T1544" s="186"/>
      <c r="U1544" s="186"/>
      <c r="V1544" s="186"/>
      <c r="W1544" s="186"/>
      <c r="X1544" s="186"/>
      <c r="Y1544" s="186"/>
      <c r="Z1544" s="186"/>
      <c r="AA1544" s="186"/>
      <c r="AB1544" s="186"/>
      <c r="AC1544" s="186"/>
      <c r="AD1544" s="186"/>
      <c r="AE1544" s="186"/>
      <c r="AF1544" s="186"/>
      <c r="AG1544" s="164"/>
      <c r="AH1544" s="164"/>
      <c r="AI1544" s="164"/>
      <c r="AJ1544" s="198"/>
      <c r="AK1544" s="198"/>
    </row>
    <row r="1545" spans="1:61" s="33" customFormat="1" ht="15" customHeight="1">
      <c r="A1545" s="198"/>
      <c r="B1545" s="458" t="s">
        <v>1489</v>
      </c>
      <c r="C1545" s="186"/>
      <c r="D1545" s="186"/>
      <c r="E1545" s="186"/>
      <c r="F1545" s="186"/>
      <c r="G1545" s="186"/>
      <c r="H1545" s="186"/>
      <c r="I1545" s="186"/>
      <c r="J1545" s="186"/>
      <c r="K1545" s="186"/>
      <c r="L1545" s="186"/>
      <c r="M1545" s="186"/>
      <c r="N1545" s="186"/>
      <c r="O1545" s="186"/>
      <c r="P1545" s="186"/>
      <c r="Q1545" s="186"/>
      <c r="R1545" s="186"/>
      <c r="S1545" s="186"/>
      <c r="T1545" s="186"/>
      <c r="U1545" s="186"/>
      <c r="V1545" s="186"/>
      <c r="W1545" s="186"/>
      <c r="X1545" s="186"/>
      <c r="Y1545" s="186"/>
      <c r="Z1545" s="186"/>
      <c r="AA1545" s="186"/>
      <c r="AB1545" s="186"/>
      <c r="AC1545" s="186"/>
      <c r="AD1545" s="186"/>
      <c r="AE1545" s="186"/>
      <c r="AF1545" s="186"/>
      <c r="AG1545" s="164"/>
      <c r="AH1545" s="164"/>
      <c r="AI1545" s="164"/>
      <c r="AJ1545" s="198"/>
      <c r="AK1545" s="198"/>
    </row>
    <row r="1546" spans="1:61" s="33" customFormat="1" ht="15.75" customHeight="1">
      <c r="A1546" s="198"/>
      <c r="B1546" s="619" t="s">
        <v>322</v>
      </c>
      <c r="C1546" s="588" t="s">
        <v>393</v>
      </c>
      <c r="D1546" s="589"/>
      <c r="E1546" s="589"/>
      <c r="F1546" s="589"/>
      <c r="G1546" s="589"/>
      <c r="H1546" s="589"/>
      <c r="I1546" s="589"/>
      <c r="J1546" s="589"/>
      <c r="K1546" s="589"/>
      <c r="L1546" s="589"/>
      <c r="M1546" s="589"/>
      <c r="N1546" s="589"/>
      <c r="O1546" s="589"/>
      <c r="P1546" s="589"/>
      <c r="Q1546" s="589"/>
      <c r="R1546" s="589"/>
      <c r="S1546" s="589"/>
      <c r="T1546" s="589"/>
      <c r="U1546" s="589"/>
      <c r="V1546" s="589"/>
      <c r="W1546" s="589"/>
      <c r="X1546" s="589"/>
      <c r="Y1546" s="589"/>
      <c r="Z1546" s="589"/>
      <c r="AA1546" s="589"/>
      <c r="AB1546" s="589"/>
      <c r="AC1546" s="589"/>
      <c r="AD1546" s="589"/>
      <c r="AE1546" s="589"/>
      <c r="AF1546" s="590"/>
      <c r="AG1546" s="621"/>
      <c r="AH1546" s="622"/>
      <c r="AI1546" s="623"/>
      <c r="AJ1546" s="198"/>
      <c r="AK1546" s="198"/>
    </row>
    <row r="1547" spans="1:61" s="33" customFormat="1" ht="16.5" customHeight="1">
      <c r="A1547" s="198"/>
      <c r="B1547" s="631"/>
      <c r="C1547" s="599"/>
      <c r="D1547" s="580"/>
      <c r="E1547" s="580"/>
      <c r="F1547" s="580"/>
      <c r="G1547" s="580"/>
      <c r="H1547" s="580"/>
      <c r="I1547" s="580"/>
      <c r="J1547" s="580"/>
      <c r="K1547" s="580"/>
      <c r="L1547" s="580"/>
      <c r="M1547" s="580"/>
      <c r="N1547" s="580"/>
      <c r="O1547" s="580"/>
      <c r="P1547" s="580"/>
      <c r="Q1547" s="580"/>
      <c r="R1547" s="580"/>
      <c r="S1547" s="580"/>
      <c r="T1547" s="580"/>
      <c r="U1547" s="580"/>
      <c r="V1547" s="580"/>
      <c r="W1547" s="580"/>
      <c r="X1547" s="580"/>
      <c r="Y1547" s="580"/>
      <c r="Z1547" s="580"/>
      <c r="AA1547" s="580"/>
      <c r="AB1547" s="580"/>
      <c r="AC1547" s="580"/>
      <c r="AD1547" s="580"/>
      <c r="AE1547" s="580"/>
      <c r="AF1547" s="581"/>
      <c r="AG1547" s="624"/>
      <c r="AH1547" s="625"/>
      <c r="AI1547" s="626"/>
      <c r="AJ1547" s="198"/>
      <c r="AK1547" s="198"/>
    </row>
    <row r="1548" spans="1:61" s="33" customFormat="1" ht="16.5" customHeight="1">
      <c r="A1548" s="198"/>
      <c r="B1548" s="631"/>
      <c r="C1548" s="599"/>
      <c r="D1548" s="580"/>
      <c r="E1548" s="580"/>
      <c r="F1548" s="580"/>
      <c r="G1548" s="580"/>
      <c r="H1548" s="580"/>
      <c r="I1548" s="580"/>
      <c r="J1548" s="580"/>
      <c r="K1548" s="580"/>
      <c r="L1548" s="580"/>
      <c r="M1548" s="580"/>
      <c r="N1548" s="580"/>
      <c r="O1548" s="580"/>
      <c r="P1548" s="580"/>
      <c r="Q1548" s="580"/>
      <c r="R1548" s="580"/>
      <c r="S1548" s="580"/>
      <c r="T1548" s="580"/>
      <c r="U1548" s="580"/>
      <c r="V1548" s="580"/>
      <c r="W1548" s="580"/>
      <c r="X1548" s="580"/>
      <c r="Y1548" s="580"/>
      <c r="Z1548" s="580"/>
      <c r="AA1548" s="580"/>
      <c r="AB1548" s="580"/>
      <c r="AC1548" s="580"/>
      <c r="AD1548" s="580"/>
      <c r="AE1548" s="580"/>
      <c r="AF1548" s="581"/>
      <c r="AG1548" s="624"/>
      <c r="AH1548" s="625"/>
      <c r="AI1548" s="626"/>
      <c r="AJ1548" s="198"/>
      <c r="AK1548" s="198"/>
    </row>
    <row r="1549" spans="1:61" s="33" customFormat="1" ht="12">
      <c r="A1549" s="198"/>
      <c r="B1549" s="620"/>
      <c r="C1549" s="591"/>
      <c r="D1549" s="592"/>
      <c r="E1549" s="592"/>
      <c r="F1549" s="592"/>
      <c r="G1549" s="592"/>
      <c r="H1549" s="592"/>
      <c r="I1549" s="592"/>
      <c r="J1549" s="592"/>
      <c r="K1549" s="592"/>
      <c r="L1549" s="592"/>
      <c r="M1549" s="592"/>
      <c r="N1549" s="592"/>
      <c r="O1549" s="592"/>
      <c r="P1549" s="592"/>
      <c r="Q1549" s="592"/>
      <c r="R1549" s="592"/>
      <c r="S1549" s="592"/>
      <c r="T1549" s="592"/>
      <c r="U1549" s="592"/>
      <c r="V1549" s="592"/>
      <c r="W1549" s="592"/>
      <c r="X1549" s="592"/>
      <c r="Y1549" s="592"/>
      <c r="Z1549" s="592"/>
      <c r="AA1549" s="592"/>
      <c r="AB1549" s="592"/>
      <c r="AC1549" s="592"/>
      <c r="AD1549" s="592"/>
      <c r="AE1549" s="592"/>
      <c r="AF1549" s="593"/>
      <c r="AG1549" s="627"/>
      <c r="AH1549" s="628"/>
      <c r="AI1549" s="629"/>
      <c r="AJ1549" s="198"/>
      <c r="AK1549" s="198"/>
    </row>
    <row r="1550" spans="1:61" s="33" customFormat="1" ht="42" customHeight="1">
      <c r="A1550" s="198"/>
      <c r="B1550" s="401" t="s">
        <v>307</v>
      </c>
      <c r="C1550" s="607" t="s">
        <v>729</v>
      </c>
      <c r="D1550" s="608"/>
      <c r="E1550" s="608"/>
      <c r="F1550" s="608"/>
      <c r="G1550" s="608"/>
      <c r="H1550" s="608"/>
      <c r="I1550" s="608"/>
      <c r="J1550" s="608"/>
      <c r="K1550" s="608"/>
      <c r="L1550" s="608"/>
      <c r="M1550" s="608"/>
      <c r="N1550" s="608"/>
      <c r="O1550" s="608"/>
      <c r="P1550" s="608"/>
      <c r="Q1550" s="608"/>
      <c r="R1550" s="608"/>
      <c r="S1550" s="608"/>
      <c r="T1550" s="608"/>
      <c r="U1550" s="608"/>
      <c r="V1550" s="608"/>
      <c r="W1550" s="608"/>
      <c r="X1550" s="608"/>
      <c r="Y1550" s="608"/>
      <c r="Z1550" s="608"/>
      <c r="AA1550" s="608"/>
      <c r="AB1550" s="608"/>
      <c r="AC1550" s="608"/>
      <c r="AD1550" s="608"/>
      <c r="AE1550" s="608"/>
      <c r="AF1550" s="609"/>
      <c r="AG1550" s="604"/>
      <c r="AH1550" s="605"/>
      <c r="AI1550" s="606"/>
      <c r="AJ1550" s="198"/>
      <c r="AK1550" s="198"/>
    </row>
    <row r="1551" spans="1:61" s="33" customFormat="1" ht="38.25" customHeight="1">
      <c r="A1551" s="198"/>
      <c r="B1551" s="401" t="s">
        <v>308</v>
      </c>
      <c r="C1551" s="607" t="s">
        <v>184</v>
      </c>
      <c r="D1551" s="608"/>
      <c r="E1551" s="608"/>
      <c r="F1551" s="608"/>
      <c r="G1551" s="608"/>
      <c r="H1551" s="608"/>
      <c r="I1551" s="608"/>
      <c r="J1551" s="608"/>
      <c r="K1551" s="608"/>
      <c r="L1551" s="608"/>
      <c r="M1551" s="608"/>
      <c r="N1551" s="608"/>
      <c r="O1551" s="608"/>
      <c r="P1551" s="608"/>
      <c r="Q1551" s="608"/>
      <c r="R1551" s="608"/>
      <c r="S1551" s="608"/>
      <c r="T1551" s="608"/>
      <c r="U1551" s="608"/>
      <c r="V1551" s="608"/>
      <c r="W1551" s="608"/>
      <c r="X1551" s="608"/>
      <c r="Y1551" s="608"/>
      <c r="Z1551" s="608"/>
      <c r="AA1551" s="608"/>
      <c r="AB1551" s="608"/>
      <c r="AC1551" s="608"/>
      <c r="AD1551" s="608"/>
      <c r="AE1551" s="608"/>
      <c r="AF1551" s="609"/>
      <c r="AG1551" s="604"/>
      <c r="AH1551" s="605"/>
      <c r="AI1551" s="606"/>
      <c r="AJ1551" s="198"/>
      <c r="AK1551" s="198"/>
    </row>
    <row r="1552" spans="1:61" s="33" customFormat="1" ht="43.5" customHeight="1">
      <c r="A1552" s="198"/>
      <c r="B1552" s="401" t="s">
        <v>310</v>
      </c>
      <c r="C1552" s="607" t="s">
        <v>730</v>
      </c>
      <c r="D1552" s="608"/>
      <c r="E1552" s="608"/>
      <c r="F1552" s="608"/>
      <c r="G1552" s="608"/>
      <c r="H1552" s="608"/>
      <c r="I1552" s="608"/>
      <c r="J1552" s="608"/>
      <c r="K1552" s="608"/>
      <c r="L1552" s="608"/>
      <c r="M1552" s="608"/>
      <c r="N1552" s="608"/>
      <c r="O1552" s="608"/>
      <c r="P1552" s="608"/>
      <c r="Q1552" s="608"/>
      <c r="R1552" s="608"/>
      <c r="S1552" s="608"/>
      <c r="T1552" s="608"/>
      <c r="U1552" s="608"/>
      <c r="V1552" s="608"/>
      <c r="W1552" s="608"/>
      <c r="X1552" s="608"/>
      <c r="Y1552" s="608"/>
      <c r="Z1552" s="608"/>
      <c r="AA1552" s="608"/>
      <c r="AB1552" s="608"/>
      <c r="AC1552" s="608"/>
      <c r="AD1552" s="608"/>
      <c r="AE1552" s="608"/>
      <c r="AF1552" s="609"/>
      <c r="AG1552" s="604"/>
      <c r="AH1552" s="605"/>
      <c r="AI1552" s="606"/>
      <c r="AJ1552" s="198"/>
      <c r="AK1552" s="198"/>
    </row>
    <row r="1553" spans="1:37" s="33" customFormat="1" ht="33.75" customHeight="1">
      <c r="A1553" s="198"/>
      <c r="B1553" s="401" t="s">
        <v>185</v>
      </c>
      <c r="C1553" s="607" t="s">
        <v>731</v>
      </c>
      <c r="D1553" s="608"/>
      <c r="E1553" s="608"/>
      <c r="F1553" s="608"/>
      <c r="G1553" s="608"/>
      <c r="H1553" s="608"/>
      <c r="I1553" s="608"/>
      <c r="J1553" s="608"/>
      <c r="K1553" s="608"/>
      <c r="L1553" s="608"/>
      <c r="M1553" s="608"/>
      <c r="N1553" s="608"/>
      <c r="O1553" s="608"/>
      <c r="P1553" s="608"/>
      <c r="Q1553" s="608"/>
      <c r="R1553" s="608"/>
      <c r="S1553" s="608"/>
      <c r="T1553" s="608"/>
      <c r="U1553" s="608"/>
      <c r="V1553" s="608"/>
      <c r="W1553" s="608"/>
      <c r="X1553" s="608"/>
      <c r="Y1553" s="608"/>
      <c r="Z1553" s="608"/>
      <c r="AA1553" s="608"/>
      <c r="AB1553" s="608"/>
      <c r="AC1553" s="608"/>
      <c r="AD1553" s="608"/>
      <c r="AE1553" s="608"/>
      <c r="AF1553" s="609"/>
      <c r="AG1553" s="604"/>
      <c r="AH1553" s="605"/>
      <c r="AI1553" s="606"/>
      <c r="AJ1553" s="198"/>
      <c r="AK1553" s="198"/>
    </row>
    <row r="1554" spans="1:37" s="33" customFormat="1" ht="32.25" customHeight="1">
      <c r="A1554" s="198"/>
      <c r="B1554" s="424" t="s">
        <v>338</v>
      </c>
      <c r="C1554" s="607" t="s">
        <v>186</v>
      </c>
      <c r="D1554" s="608"/>
      <c r="E1554" s="608"/>
      <c r="F1554" s="608"/>
      <c r="G1554" s="608"/>
      <c r="H1554" s="608"/>
      <c r="I1554" s="608"/>
      <c r="J1554" s="608"/>
      <c r="K1554" s="608"/>
      <c r="L1554" s="608"/>
      <c r="M1554" s="608"/>
      <c r="N1554" s="608"/>
      <c r="O1554" s="608"/>
      <c r="P1554" s="608"/>
      <c r="Q1554" s="608"/>
      <c r="R1554" s="608"/>
      <c r="S1554" s="608"/>
      <c r="T1554" s="608"/>
      <c r="U1554" s="608"/>
      <c r="V1554" s="608"/>
      <c r="W1554" s="608"/>
      <c r="X1554" s="608"/>
      <c r="Y1554" s="608"/>
      <c r="Z1554" s="608"/>
      <c r="AA1554" s="608"/>
      <c r="AB1554" s="608"/>
      <c r="AC1554" s="608"/>
      <c r="AD1554" s="608"/>
      <c r="AE1554" s="608"/>
      <c r="AF1554" s="609"/>
      <c r="AG1554" s="604"/>
      <c r="AH1554" s="605"/>
      <c r="AI1554" s="606"/>
      <c r="AJ1554" s="198"/>
      <c r="AK1554" s="198"/>
    </row>
    <row r="1555" spans="1:37" s="33" customFormat="1" ht="11.25" customHeight="1">
      <c r="A1555" s="198"/>
      <c r="B1555" s="77"/>
      <c r="C1555" s="186"/>
      <c r="D1555" s="186"/>
      <c r="E1555" s="186"/>
      <c r="F1555" s="186"/>
      <c r="G1555" s="186"/>
      <c r="H1555" s="186"/>
      <c r="I1555" s="186"/>
      <c r="J1555" s="186"/>
      <c r="K1555" s="186"/>
      <c r="L1555" s="186"/>
      <c r="M1555" s="186"/>
      <c r="N1555" s="186"/>
      <c r="O1555" s="186"/>
      <c r="P1555" s="186"/>
      <c r="Q1555" s="186"/>
      <c r="R1555" s="186"/>
      <c r="S1555" s="186"/>
      <c r="T1555" s="186"/>
      <c r="U1555" s="186"/>
      <c r="V1555" s="186"/>
      <c r="W1555" s="186"/>
      <c r="X1555" s="186"/>
      <c r="Y1555" s="186"/>
      <c r="Z1555" s="186"/>
      <c r="AA1555" s="186"/>
      <c r="AB1555" s="186"/>
      <c r="AC1555" s="186"/>
      <c r="AD1555" s="186"/>
      <c r="AE1555" s="186"/>
      <c r="AF1555" s="186"/>
      <c r="AG1555" s="164"/>
      <c r="AH1555" s="164"/>
      <c r="AI1555" s="164"/>
      <c r="AJ1555" s="198"/>
      <c r="AK1555" s="198"/>
    </row>
    <row r="1556" spans="1:37" s="33" customFormat="1" ht="16.5" customHeight="1">
      <c r="A1556" s="198"/>
      <c r="B1556" s="648" t="s">
        <v>1490</v>
      </c>
      <c r="C1556" s="648"/>
      <c r="D1556" s="648"/>
      <c r="E1556" s="648"/>
      <c r="F1556" s="648"/>
      <c r="G1556" s="648"/>
      <c r="H1556" s="648"/>
      <c r="I1556" s="648"/>
      <c r="J1556" s="648"/>
      <c r="K1556" s="648"/>
      <c r="L1556" s="648"/>
      <c r="M1556" s="648"/>
      <c r="N1556" s="648"/>
      <c r="O1556" s="648"/>
      <c r="P1556" s="648"/>
      <c r="Q1556" s="648"/>
      <c r="R1556" s="648"/>
      <c r="S1556" s="648"/>
      <c r="T1556" s="186"/>
      <c r="U1556" s="186"/>
      <c r="V1556" s="186"/>
      <c r="W1556" s="186"/>
      <c r="X1556" s="186"/>
      <c r="Y1556" s="186"/>
      <c r="Z1556" s="186"/>
      <c r="AA1556" s="186"/>
      <c r="AB1556" s="186"/>
      <c r="AC1556" s="186"/>
      <c r="AD1556" s="186"/>
      <c r="AE1556" s="186"/>
      <c r="AF1556" s="186"/>
      <c r="AG1556" s="164"/>
      <c r="AH1556" s="164"/>
      <c r="AI1556" s="164"/>
      <c r="AJ1556" s="198"/>
      <c r="AK1556" s="198"/>
    </row>
    <row r="1557" spans="1:37" s="33" customFormat="1" ht="16.5" customHeight="1">
      <c r="A1557" s="198"/>
      <c r="B1557" s="619" t="s">
        <v>771</v>
      </c>
      <c r="C1557" s="588" t="s">
        <v>774</v>
      </c>
      <c r="D1557" s="589"/>
      <c r="E1557" s="589"/>
      <c r="F1557" s="589"/>
      <c r="G1557" s="589"/>
      <c r="H1557" s="589"/>
      <c r="I1557" s="589"/>
      <c r="J1557" s="589"/>
      <c r="K1557" s="589"/>
      <c r="L1557" s="589"/>
      <c r="M1557" s="589"/>
      <c r="N1557" s="589"/>
      <c r="O1557" s="589"/>
      <c r="P1557" s="589"/>
      <c r="Q1557" s="589"/>
      <c r="R1557" s="589"/>
      <c r="S1557" s="589"/>
      <c r="T1557" s="589"/>
      <c r="U1557" s="589"/>
      <c r="V1557" s="589"/>
      <c r="W1557" s="589"/>
      <c r="X1557" s="589"/>
      <c r="Y1557" s="589"/>
      <c r="Z1557" s="589"/>
      <c r="AA1557" s="589"/>
      <c r="AB1557" s="589"/>
      <c r="AC1557" s="589"/>
      <c r="AD1557" s="589"/>
      <c r="AE1557" s="589"/>
      <c r="AF1557" s="590"/>
      <c r="AG1557" s="621"/>
      <c r="AH1557" s="622"/>
      <c r="AI1557" s="623"/>
      <c r="AJ1557" s="198"/>
      <c r="AK1557" s="198"/>
    </row>
    <row r="1558" spans="1:37" s="33" customFormat="1" ht="12">
      <c r="A1558" s="198"/>
      <c r="B1558" s="620"/>
      <c r="C1558" s="591"/>
      <c r="D1558" s="592"/>
      <c r="E1558" s="592"/>
      <c r="F1558" s="592"/>
      <c r="G1558" s="592"/>
      <c r="H1558" s="592"/>
      <c r="I1558" s="592"/>
      <c r="J1558" s="592"/>
      <c r="K1558" s="592"/>
      <c r="L1558" s="592"/>
      <c r="M1558" s="592"/>
      <c r="N1558" s="592"/>
      <c r="O1558" s="592"/>
      <c r="P1558" s="592"/>
      <c r="Q1558" s="592"/>
      <c r="R1558" s="592"/>
      <c r="S1558" s="592"/>
      <c r="T1558" s="592"/>
      <c r="U1558" s="592"/>
      <c r="V1558" s="592"/>
      <c r="W1558" s="592"/>
      <c r="X1558" s="592"/>
      <c r="Y1558" s="592"/>
      <c r="Z1558" s="592"/>
      <c r="AA1558" s="592"/>
      <c r="AB1558" s="592"/>
      <c r="AC1558" s="592"/>
      <c r="AD1558" s="592"/>
      <c r="AE1558" s="592"/>
      <c r="AF1558" s="593"/>
      <c r="AG1558" s="627"/>
      <c r="AH1558" s="628"/>
      <c r="AI1558" s="629"/>
      <c r="AJ1558" s="198"/>
      <c r="AK1558" s="198"/>
    </row>
    <row r="1559" spans="1:37" s="33" customFormat="1" ht="16.5" customHeight="1">
      <c r="A1559" s="198"/>
      <c r="B1559" s="619" t="s">
        <v>71</v>
      </c>
      <c r="C1559" s="588" t="s">
        <v>769</v>
      </c>
      <c r="D1559" s="589"/>
      <c r="E1559" s="589"/>
      <c r="F1559" s="589"/>
      <c r="G1559" s="589"/>
      <c r="H1559" s="589"/>
      <c r="I1559" s="589"/>
      <c r="J1559" s="589"/>
      <c r="K1559" s="589"/>
      <c r="L1559" s="589"/>
      <c r="M1559" s="589"/>
      <c r="N1559" s="589"/>
      <c r="O1559" s="589"/>
      <c r="P1559" s="589"/>
      <c r="Q1559" s="589"/>
      <c r="R1559" s="589"/>
      <c r="S1559" s="589"/>
      <c r="T1559" s="589"/>
      <c r="U1559" s="589"/>
      <c r="V1559" s="589"/>
      <c r="W1559" s="589"/>
      <c r="X1559" s="589"/>
      <c r="Y1559" s="589"/>
      <c r="Z1559" s="589"/>
      <c r="AA1559" s="589"/>
      <c r="AB1559" s="589"/>
      <c r="AC1559" s="589"/>
      <c r="AD1559" s="589"/>
      <c r="AE1559" s="589"/>
      <c r="AF1559" s="590"/>
      <c r="AG1559" s="621"/>
      <c r="AH1559" s="622"/>
      <c r="AI1559" s="623"/>
      <c r="AJ1559" s="198"/>
      <c r="AK1559" s="198"/>
    </row>
    <row r="1560" spans="1:37" s="33" customFormat="1" ht="16.5" customHeight="1">
      <c r="A1560" s="198"/>
      <c r="B1560" s="620"/>
      <c r="C1560" s="591"/>
      <c r="D1560" s="592"/>
      <c r="E1560" s="592"/>
      <c r="F1560" s="592"/>
      <c r="G1560" s="592"/>
      <c r="H1560" s="592"/>
      <c r="I1560" s="592"/>
      <c r="J1560" s="592"/>
      <c r="K1560" s="592"/>
      <c r="L1560" s="592"/>
      <c r="M1560" s="592"/>
      <c r="N1560" s="592"/>
      <c r="O1560" s="592"/>
      <c r="P1560" s="592"/>
      <c r="Q1560" s="592"/>
      <c r="R1560" s="592"/>
      <c r="S1560" s="592"/>
      <c r="T1560" s="592"/>
      <c r="U1560" s="592"/>
      <c r="V1560" s="592"/>
      <c r="W1560" s="592"/>
      <c r="X1560" s="592"/>
      <c r="Y1560" s="592"/>
      <c r="Z1560" s="592"/>
      <c r="AA1560" s="592"/>
      <c r="AB1560" s="592"/>
      <c r="AC1560" s="592"/>
      <c r="AD1560" s="592"/>
      <c r="AE1560" s="592"/>
      <c r="AF1560" s="593"/>
      <c r="AG1560" s="627"/>
      <c r="AH1560" s="628"/>
      <c r="AI1560" s="629"/>
      <c r="AJ1560" s="198"/>
      <c r="AK1560" s="198"/>
    </row>
    <row r="1561" spans="1:37" s="33" customFormat="1" ht="16.5" customHeight="1">
      <c r="A1561" s="198"/>
      <c r="B1561" s="619" t="s">
        <v>74</v>
      </c>
      <c r="C1561" s="588" t="s">
        <v>775</v>
      </c>
      <c r="D1561" s="589"/>
      <c r="E1561" s="589"/>
      <c r="F1561" s="589"/>
      <c r="G1561" s="589"/>
      <c r="H1561" s="589"/>
      <c r="I1561" s="589"/>
      <c r="J1561" s="589"/>
      <c r="K1561" s="589"/>
      <c r="L1561" s="589"/>
      <c r="M1561" s="589"/>
      <c r="N1561" s="589"/>
      <c r="O1561" s="589"/>
      <c r="P1561" s="589"/>
      <c r="Q1561" s="589"/>
      <c r="R1561" s="589"/>
      <c r="S1561" s="589"/>
      <c r="T1561" s="589"/>
      <c r="U1561" s="589"/>
      <c r="V1561" s="589"/>
      <c r="W1561" s="589"/>
      <c r="X1561" s="589"/>
      <c r="Y1561" s="589"/>
      <c r="Z1561" s="589"/>
      <c r="AA1561" s="589"/>
      <c r="AB1561" s="589"/>
      <c r="AC1561" s="589"/>
      <c r="AD1561" s="589"/>
      <c r="AE1561" s="589"/>
      <c r="AF1561" s="590"/>
      <c r="AG1561" s="621"/>
      <c r="AH1561" s="622"/>
      <c r="AI1561" s="623"/>
      <c r="AJ1561" s="198"/>
      <c r="AK1561" s="198"/>
    </row>
    <row r="1562" spans="1:37" s="33" customFormat="1" ht="16.5" customHeight="1">
      <c r="A1562" s="198"/>
      <c r="B1562" s="620"/>
      <c r="C1562" s="591"/>
      <c r="D1562" s="592"/>
      <c r="E1562" s="592"/>
      <c r="F1562" s="592"/>
      <c r="G1562" s="592"/>
      <c r="H1562" s="592"/>
      <c r="I1562" s="592"/>
      <c r="J1562" s="592"/>
      <c r="K1562" s="592"/>
      <c r="L1562" s="592"/>
      <c r="M1562" s="592"/>
      <c r="N1562" s="592"/>
      <c r="O1562" s="592"/>
      <c r="P1562" s="592"/>
      <c r="Q1562" s="592"/>
      <c r="R1562" s="592"/>
      <c r="S1562" s="592"/>
      <c r="T1562" s="592"/>
      <c r="U1562" s="592"/>
      <c r="V1562" s="592"/>
      <c r="W1562" s="592"/>
      <c r="X1562" s="592"/>
      <c r="Y1562" s="592"/>
      <c r="Z1562" s="592"/>
      <c r="AA1562" s="592"/>
      <c r="AB1562" s="592"/>
      <c r="AC1562" s="592"/>
      <c r="AD1562" s="592"/>
      <c r="AE1562" s="592"/>
      <c r="AF1562" s="593"/>
      <c r="AG1562" s="627"/>
      <c r="AH1562" s="628"/>
      <c r="AI1562" s="629"/>
      <c r="AJ1562" s="198"/>
      <c r="AK1562" s="198"/>
    </row>
    <row r="1563" spans="1:37" s="33" customFormat="1" ht="22.5" customHeight="1">
      <c r="A1563" s="198"/>
      <c r="B1563" s="619" t="s">
        <v>772</v>
      </c>
      <c r="C1563" s="588" t="s">
        <v>1551</v>
      </c>
      <c r="D1563" s="589"/>
      <c r="E1563" s="589"/>
      <c r="F1563" s="589"/>
      <c r="G1563" s="589"/>
      <c r="H1563" s="589"/>
      <c r="I1563" s="589"/>
      <c r="J1563" s="589"/>
      <c r="K1563" s="589"/>
      <c r="L1563" s="589"/>
      <c r="M1563" s="589"/>
      <c r="N1563" s="589"/>
      <c r="O1563" s="589"/>
      <c r="P1563" s="589"/>
      <c r="Q1563" s="589"/>
      <c r="R1563" s="589"/>
      <c r="S1563" s="589"/>
      <c r="T1563" s="589"/>
      <c r="U1563" s="589"/>
      <c r="V1563" s="589"/>
      <c r="W1563" s="589"/>
      <c r="X1563" s="589"/>
      <c r="Y1563" s="589"/>
      <c r="Z1563" s="589"/>
      <c r="AA1563" s="589"/>
      <c r="AB1563" s="589"/>
      <c r="AC1563" s="589"/>
      <c r="AD1563" s="589"/>
      <c r="AE1563" s="589"/>
      <c r="AF1563" s="590"/>
      <c r="AG1563" s="621"/>
      <c r="AH1563" s="622"/>
      <c r="AI1563" s="623"/>
      <c r="AJ1563" s="198"/>
      <c r="AK1563" s="198"/>
    </row>
    <row r="1564" spans="1:37" s="33" customFormat="1" ht="12">
      <c r="A1564" s="198"/>
      <c r="B1564" s="620"/>
      <c r="C1564" s="591"/>
      <c r="D1564" s="592"/>
      <c r="E1564" s="592"/>
      <c r="F1564" s="592"/>
      <c r="G1564" s="592"/>
      <c r="H1564" s="592"/>
      <c r="I1564" s="592"/>
      <c r="J1564" s="592"/>
      <c r="K1564" s="592"/>
      <c r="L1564" s="592"/>
      <c r="M1564" s="592"/>
      <c r="N1564" s="592"/>
      <c r="O1564" s="592"/>
      <c r="P1564" s="592"/>
      <c r="Q1564" s="592"/>
      <c r="R1564" s="592"/>
      <c r="S1564" s="592"/>
      <c r="T1564" s="592"/>
      <c r="U1564" s="592"/>
      <c r="V1564" s="592"/>
      <c r="W1564" s="592"/>
      <c r="X1564" s="592"/>
      <c r="Y1564" s="592"/>
      <c r="Z1564" s="592"/>
      <c r="AA1564" s="592"/>
      <c r="AB1564" s="592"/>
      <c r="AC1564" s="592"/>
      <c r="AD1564" s="592"/>
      <c r="AE1564" s="592"/>
      <c r="AF1564" s="593"/>
      <c r="AG1564" s="627"/>
      <c r="AH1564" s="628"/>
      <c r="AI1564" s="629"/>
      <c r="AJ1564" s="198"/>
      <c r="AK1564" s="198"/>
    </row>
    <row r="1565" spans="1:37" s="33" customFormat="1" ht="16.5" customHeight="1">
      <c r="A1565" s="198"/>
      <c r="B1565" s="619" t="s">
        <v>773</v>
      </c>
      <c r="C1565" s="588" t="s">
        <v>770</v>
      </c>
      <c r="D1565" s="589"/>
      <c r="E1565" s="589"/>
      <c r="F1565" s="589"/>
      <c r="G1565" s="589"/>
      <c r="H1565" s="589"/>
      <c r="I1565" s="589"/>
      <c r="J1565" s="589"/>
      <c r="K1565" s="589"/>
      <c r="L1565" s="589"/>
      <c r="M1565" s="589"/>
      <c r="N1565" s="589"/>
      <c r="O1565" s="589"/>
      <c r="P1565" s="589"/>
      <c r="Q1565" s="589"/>
      <c r="R1565" s="589"/>
      <c r="S1565" s="589"/>
      <c r="T1565" s="589"/>
      <c r="U1565" s="589"/>
      <c r="V1565" s="589"/>
      <c r="W1565" s="589"/>
      <c r="X1565" s="589"/>
      <c r="Y1565" s="589"/>
      <c r="Z1565" s="589"/>
      <c r="AA1565" s="589"/>
      <c r="AB1565" s="589"/>
      <c r="AC1565" s="589"/>
      <c r="AD1565" s="589"/>
      <c r="AE1565" s="589"/>
      <c r="AF1565" s="590"/>
      <c r="AG1565" s="621"/>
      <c r="AH1565" s="622"/>
      <c r="AI1565" s="623"/>
      <c r="AJ1565" s="198"/>
      <c r="AK1565" s="198"/>
    </row>
    <row r="1566" spans="1:37" s="33" customFormat="1" ht="12">
      <c r="A1566" s="198"/>
      <c r="B1566" s="620"/>
      <c r="C1566" s="591"/>
      <c r="D1566" s="592"/>
      <c r="E1566" s="592"/>
      <c r="F1566" s="592"/>
      <c r="G1566" s="592"/>
      <c r="H1566" s="592"/>
      <c r="I1566" s="592"/>
      <c r="J1566" s="592"/>
      <c r="K1566" s="592"/>
      <c r="L1566" s="592"/>
      <c r="M1566" s="592"/>
      <c r="N1566" s="592"/>
      <c r="O1566" s="592"/>
      <c r="P1566" s="592"/>
      <c r="Q1566" s="592"/>
      <c r="R1566" s="592"/>
      <c r="S1566" s="592"/>
      <c r="T1566" s="592"/>
      <c r="U1566" s="592"/>
      <c r="V1566" s="592"/>
      <c r="W1566" s="592"/>
      <c r="X1566" s="592"/>
      <c r="Y1566" s="592"/>
      <c r="Z1566" s="592"/>
      <c r="AA1566" s="592"/>
      <c r="AB1566" s="592"/>
      <c r="AC1566" s="592"/>
      <c r="AD1566" s="592"/>
      <c r="AE1566" s="592"/>
      <c r="AF1566" s="593"/>
      <c r="AG1566" s="627"/>
      <c r="AH1566" s="628"/>
      <c r="AI1566" s="629"/>
      <c r="AJ1566" s="198"/>
      <c r="AK1566" s="198"/>
    </row>
    <row r="1567" spans="1:37" s="33" customFormat="1" ht="11.25" customHeight="1">
      <c r="A1567" s="198"/>
      <c r="B1567" s="77"/>
      <c r="C1567" s="186"/>
      <c r="D1567" s="186"/>
      <c r="E1567" s="186"/>
      <c r="F1567" s="186"/>
      <c r="G1567" s="186"/>
      <c r="H1567" s="186"/>
      <c r="I1567" s="186"/>
      <c r="J1567" s="186"/>
      <c r="K1567" s="186"/>
      <c r="L1567" s="186"/>
      <c r="M1567" s="186"/>
      <c r="N1567" s="186"/>
      <c r="O1567" s="186"/>
      <c r="P1567" s="186"/>
      <c r="Q1567" s="186"/>
      <c r="R1567" s="186"/>
      <c r="S1567" s="186"/>
      <c r="T1567" s="186"/>
      <c r="U1567" s="186"/>
      <c r="V1567" s="186"/>
      <c r="W1567" s="186"/>
      <c r="X1567" s="186"/>
      <c r="Y1567" s="186"/>
      <c r="Z1567" s="186"/>
      <c r="AA1567" s="186"/>
      <c r="AB1567" s="186"/>
      <c r="AC1567" s="186"/>
      <c r="AD1567" s="186"/>
      <c r="AE1567" s="186"/>
      <c r="AF1567" s="186"/>
      <c r="AG1567" s="164"/>
      <c r="AH1567" s="164"/>
      <c r="AI1567" s="164"/>
      <c r="AJ1567" s="198"/>
      <c r="AK1567" s="198"/>
    </row>
    <row r="1568" spans="1:37" s="33" customFormat="1" ht="16.5" customHeight="1">
      <c r="A1568" s="198"/>
      <c r="B1568" s="414" t="s">
        <v>1491</v>
      </c>
      <c r="C1568" s="164"/>
      <c r="D1568" s="164"/>
      <c r="E1568" s="164"/>
      <c r="F1568" s="164"/>
      <c r="G1568" s="164"/>
      <c r="H1568" s="164"/>
      <c r="I1568" s="164"/>
      <c r="J1568" s="164"/>
      <c r="K1568" s="164"/>
      <c r="L1568" s="421"/>
      <c r="M1568" s="421"/>
      <c r="N1568" s="421"/>
      <c r="O1568" s="421"/>
      <c r="P1568" s="421"/>
      <c r="Q1568" s="421"/>
      <c r="R1568" s="421"/>
      <c r="S1568" s="421"/>
      <c r="T1568" s="421"/>
      <c r="U1568" s="421"/>
      <c r="V1568" s="421"/>
      <c r="W1568" s="421"/>
      <c r="X1568" s="421"/>
      <c r="Y1568" s="421"/>
      <c r="Z1568" s="421"/>
      <c r="AA1568" s="421"/>
      <c r="AB1568" s="421"/>
      <c r="AC1568" s="421"/>
      <c r="AD1568" s="421"/>
      <c r="AE1568" s="421"/>
      <c r="AF1568" s="421"/>
      <c r="AG1568" s="163"/>
      <c r="AH1568" s="163"/>
      <c r="AI1568" s="163"/>
      <c r="AJ1568" s="198"/>
      <c r="AK1568" s="198"/>
    </row>
    <row r="1569" spans="1:61" s="33" customFormat="1" ht="15" customHeight="1">
      <c r="A1569" s="198"/>
      <c r="B1569" s="619" t="s">
        <v>334</v>
      </c>
      <c r="C1569" s="588" t="s">
        <v>1600</v>
      </c>
      <c r="D1569" s="589"/>
      <c r="E1569" s="589"/>
      <c r="F1569" s="589"/>
      <c r="G1569" s="589"/>
      <c r="H1569" s="589"/>
      <c r="I1569" s="589"/>
      <c r="J1569" s="589"/>
      <c r="K1569" s="589"/>
      <c r="L1569" s="589"/>
      <c r="M1569" s="589"/>
      <c r="N1569" s="589"/>
      <c r="O1569" s="589"/>
      <c r="P1569" s="589"/>
      <c r="Q1569" s="589"/>
      <c r="R1569" s="589"/>
      <c r="S1569" s="589"/>
      <c r="T1569" s="589"/>
      <c r="U1569" s="589"/>
      <c r="V1569" s="589"/>
      <c r="W1569" s="589"/>
      <c r="X1569" s="589"/>
      <c r="Y1569" s="589"/>
      <c r="Z1569" s="589"/>
      <c r="AA1569" s="589"/>
      <c r="AB1569" s="589"/>
      <c r="AC1569" s="589"/>
      <c r="AD1569" s="589"/>
      <c r="AE1569" s="589"/>
      <c r="AF1569" s="590"/>
      <c r="AG1569" s="621"/>
      <c r="AH1569" s="622"/>
      <c r="AI1569" s="623"/>
      <c r="AJ1569" s="198"/>
      <c r="AK1569" s="198"/>
    </row>
    <row r="1570" spans="1:61" s="33" customFormat="1" ht="15" customHeight="1">
      <c r="A1570" s="198"/>
      <c r="B1570" s="631"/>
      <c r="C1570" s="599"/>
      <c r="D1570" s="580"/>
      <c r="E1570" s="580"/>
      <c r="F1570" s="580"/>
      <c r="G1570" s="580"/>
      <c r="H1570" s="580"/>
      <c r="I1570" s="580"/>
      <c r="J1570" s="580"/>
      <c r="K1570" s="580"/>
      <c r="L1570" s="580"/>
      <c r="M1570" s="580"/>
      <c r="N1570" s="580"/>
      <c r="O1570" s="580"/>
      <c r="P1570" s="580"/>
      <c r="Q1570" s="580"/>
      <c r="R1570" s="580"/>
      <c r="S1570" s="580"/>
      <c r="T1570" s="580"/>
      <c r="U1570" s="580"/>
      <c r="V1570" s="580"/>
      <c r="W1570" s="580"/>
      <c r="X1570" s="580"/>
      <c r="Y1570" s="580"/>
      <c r="Z1570" s="580"/>
      <c r="AA1570" s="580"/>
      <c r="AB1570" s="580"/>
      <c r="AC1570" s="580"/>
      <c r="AD1570" s="580"/>
      <c r="AE1570" s="580"/>
      <c r="AF1570" s="581"/>
      <c r="AG1570" s="624"/>
      <c r="AH1570" s="625"/>
      <c r="AI1570" s="626"/>
      <c r="AJ1570" s="198"/>
      <c r="AK1570" s="198"/>
    </row>
    <row r="1571" spans="1:61" s="33" customFormat="1" ht="29.25" customHeight="1">
      <c r="A1571" s="198"/>
      <c r="B1571" s="620"/>
      <c r="C1571" s="591"/>
      <c r="D1571" s="592"/>
      <c r="E1571" s="592"/>
      <c r="F1571" s="592"/>
      <c r="G1571" s="592"/>
      <c r="H1571" s="592"/>
      <c r="I1571" s="592"/>
      <c r="J1571" s="592"/>
      <c r="K1571" s="592"/>
      <c r="L1571" s="592"/>
      <c r="M1571" s="592"/>
      <c r="N1571" s="592"/>
      <c r="O1571" s="592"/>
      <c r="P1571" s="592"/>
      <c r="Q1571" s="592"/>
      <c r="R1571" s="592"/>
      <c r="S1571" s="592"/>
      <c r="T1571" s="592"/>
      <c r="U1571" s="592"/>
      <c r="V1571" s="592"/>
      <c r="W1571" s="592"/>
      <c r="X1571" s="592"/>
      <c r="Y1571" s="592"/>
      <c r="Z1571" s="592"/>
      <c r="AA1571" s="592"/>
      <c r="AB1571" s="592"/>
      <c r="AC1571" s="592"/>
      <c r="AD1571" s="592"/>
      <c r="AE1571" s="592"/>
      <c r="AF1571" s="593"/>
      <c r="AG1571" s="627"/>
      <c r="AH1571" s="628"/>
      <c r="AI1571" s="629"/>
      <c r="AJ1571" s="198"/>
      <c r="AK1571" s="198"/>
    </row>
    <row r="1572" spans="1:61" s="33" customFormat="1" ht="29.25" customHeight="1">
      <c r="A1572" s="198"/>
      <c r="B1572" s="402" t="s">
        <v>71</v>
      </c>
      <c r="C1572" s="607" t="s">
        <v>732</v>
      </c>
      <c r="D1572" s="608"/>
      <c r="E1572" s="608"/>
      <c r="F1572" s="608"/>
      <c r="G1572" s="608"/>
      <c r="H1572" s="608"/>
      <c r="I1572" s="608"/>
      <c r="J1572" s="608"/>
      <c r="K1572" s="608"/>
      <c r="L1572" s="608"/>
      <c r="M1572" s="608"/>
      <c r="N1572" s="608"/>
      <c r="O1572" s="608"/>
      <c r="P1572" s="608"/>
      <c r="Q1572" s="608"/>
      <c r="R1572" s="608"/>
      <c r="S1572" s="608"/>
      <c r="T1572" s="608"/>
      <c r="U1572" s="608"/>
      <c r="V1572" s="608"/>
      <c r="W1572" s="608"/>
      <c r="X1572" s="608"/>
      <c r="Y1572" s="608"/>
      <c r="Z1572" s="608"/>
      <c r="AA1572" s="608"/>
      <c r="AB1572" s="608"/>
      <c r="AC1572" s="608"/>
      <c r="AD1572" s="608"/>
      <c r="AE1572" s="608"/>
      <c r="AF1572" s="609"/>
      <c r="AG1572" s="604"/>
      <c r="AH1572" s="605"/>
      <c r="AI1572" s="606"/>
      <c r="AJ1572" s="198"/>
      <c r="AK1572" s="198"/>
    </row>
    <row r="1573" spans="1:61" s="33" customFormat="1" ht="23.25" customHeight="1">
      <c r="A1573" s="198"/>
      <c r="B1573" s="424" t="s">
        <v>74</v>
      </c>
      <c r="C1573" s="607" t="s">
        <v>207</v>
      </c>
      <c r="D1573" s="608"/>
      <c r="E1573" s="608"/>
      <c r="F1573" s="608"/>
      <c r="G1573" s="608"/>
      <c r="H1573" s="608"/>
      <c r="I1573" s="608"/>
      <c r="J1573" s="608"/>
      <c r="K1573" s="608"/>
      <c r="L1573" s="608"/>
      <c r="M1573" s="608"/>
      <c r="N1573" s="608"/>
      <c r="O1573" s="608"/>
      <c r="P1573" s="608"/>
      <c r="Q1573" s="608"/>
      <c r="R1573" s="608"/>
      <c r="S1573" s="608"/>
      <c r="T1573" s="608"/>
      <c r="U1573" s="608"/>
      <c r="V1573" s="608"/>
      <c r="W1573" s="608"/>
      <c r="X1573" s="608"/>
      <c r="Y1573" s="608"/>
      <c r="Z1573" s="608"/>
      <c r="AA1573" s="608"/>
      <c r="AB1573" s="608"/>
      <c r="AC1573" s="608"/>
      <c r="AD1573" s="608"/>
      <c r="AE1573" s="608"/>
      <c r="AF1573" s="609"/>
      <c r="AG1573" s="604"/>
      <c r="AH1573" s="605"/>
      <c r="AI1573" s="606"/>
      <c r="AJ1573" s="198"/>
      <c r="AK1573" s="198"/>
    </row>
    <row r="1574" spans="1:61" s="33" customFormat="1" ht="11.25" customHeight="1">
      <c r="A1574" s="198"/>
      <c r="B1574" s="77"/>
      <c r="C1574" s="186"/>
      <c r="D1574" s="186"/>
      <c r="E1574" s="186"/>
      <c r="F1574" s="186"/>
      <c r="G1574" s="186"/>
      <c r="H1574" s="186"/>
      <c r="I1574" s="186"/>
      <c r="J1574" s="186"/>
      <c r="K1574" s="186"/>
      <c r="L1574" s="186"/>
      <c r="M1574" s="186"/>
      <c r="N1574" s="186"/>
      <c r="O1574" s="186"/>
      <c r="P1574" s="186"/>
      <c r="Q1574" s="186"/>
      <c r="R1574" s="186"/>
      <c r="S1574" s="186"/>
      <c r="T1574" s="186"/>
      <c r="U1574" s="186"/>
      <c r="V1574" s="186"/>
      <c r="W1574" s="186"/>
      <c r="X1574" s="186"/>
      <c r="Y1574" s="186"/>
      <c r="Z1574" s="186"/>
      <c r="AA1574" s="186"/>
      <c r="AB1574" s="186"/>
      <c r="AC1574" s="186"/>
      <c r="AD1574" s="186"/>
      <c r="AE1574" s="186"/>
      <c r="AF1574" s="186"/>
      <c r="AG1574" s="164"/>
      <c r="AH1574" s="164"/>
      <c r="AI1574" s="164"/>
      <c r="AJ1574" s="198"/>
      <c r="AK1574" s="198"/>
    </row>
    <row r="1575" spans="1:61" s="422" customFormat="1" ht="12">
      <c r="A1575" s="414"/>
      <c r="B1575" s="414" t="s">
        <v>1492</v>
      </c>
      <c r="C1575" s="164"/>
      <c r="D1575" s="164"/>
      <c r="E1575" s="164"/>
      <c r="F1575" s="164"/>
      <c r="G1575" s="164"/>
      <c r="H1575" s="164"/>
      <c r="I1575" s="164"/>
      <c r="J1575" s="164"/>
      <c r="K1575" s="164"/>
      <c r="L1575" s="421"/>
      <c r="M1575" s="421"/>
      <c r="N1575" s="421"/>
      <c r="O1575" s="421"/>
      <c r="P1575" s="421"/>
      <c r="Q1575" s="421"/>
      <c r="R1575" s="421"/>
      <c r="S1575" s="421"/>
      <c r="T1575" s="421"/>
      <c r="U1575" s="421"/>
      <c r="V1575" s="421"/>
      <c r="W1575" s="421"/>
      <c r="X1575" s="421"/>
      <c r="Y1575" s="421"/>
      <c r="Z1575" s="421"/>
      <c r="AA1575" s="421"/>
      <c r="AB1575" s="421"/>
      <c r="AC1575" s="421"/>
      <c r="AD1575" s="421"/>
      <c r="AE1575" s="421"/>
      <c r="AF1575" s="421"/>
      <c r="AG1575" s="163"/>
      <c r="AH1575" s="163"/>
      <c r="AI1575" s="163"/>
      <c r="AJ1575" s="421"/>
      <c r="AK1575" s="421"/>
      <c r="AL1575" s="33"/>
      <c r="AM1575" s="33"/>
      <c r="AN1575" s="33"/>
      <c r="AO1575" s="33"/>
      <c r="AP1575" s="33"/>
      <c r="AQ1575" s="33"/>
      <c r="AR1575" s="33"/>
      <c r="AS1575" s="33"/>
      <c r="AT1575" s="33"/>
      <c r="AU1575" s="33"/>
      <c r="AV1575" s="33"/>
      <c r="AW1575" s="33"/>
      <c r="AX1575" s="33"/>
      <c r="AY1575" s="33"/>
      <c r="AZ1575" s="33"/>
      <c r="BA1575" s="33"/>
      <c r="BB1575" s="33"/>
      <c r="BC1575" s="33"/>
      <c r="BD1575" s="33"/>
      <c r="BE1575" s="33"/>
      <c r="BF1575" s="33"/>
      <c r="BG1575" s="33"/>
      <c r="BH1575" s="33"/>
      <c r="BI1575" s="33"/>
    </row>
    <row r="1576" spans="1:61" s="33" customFormat="1" ht="15" customHeight="1">
      <c r="A1576" s="198"/>
      <c r="B1576" s="619" t="s">
        <v>187</v>
      </c>
      <c r="C1576" s="588" t="s">
        <v>1598</v>
      </c>
      <c r="D1576" s="589"/>
      <c r="E1576" s="589"/>
      <c r="F1576" s="589"/>
      <c r="G1576" s="589"/>
      <c r="H1576" s="589"/>
      <c r="I1576" s="589"/>
      <c r="J1576" s="589"/>
      <c r="K1576" s="589"/>
      <c r="L1576" s="589"/>
      <c r="M1576" s="589"/>
      <c r="N1576" s="589"/>
      <c r="O1576" s="589"/>
      <c r="P1576" s="589"/>
      <c r="Q1576" s="589"/>
      <c r="R1576" s="589"/>
      <c r="S1576" s="589"/>
      <c r="T1576" s="589"/>
      <c r="U1576" s="589"/>
      <c r="V1576" s="589"/>
      <c r="W1576" s="589"/>
      <c r="X1576" s="589"/>
      <c r="Y1576" s="589"/>
      <c r="Z1576" s="589"/>
      <c r="AA1576" s="589"/>
      <c r="AB1576" s="589"/>
      <c r="AC1576" s="589"/>
      <c r="AD1576" s="589"/>
      <c r="AE1576" s="589"/>
      <c r="AF1576" s="590"/>
      <c r="AG1576" s="621"/>
      <c r="AH1576" s="622"/>
      <c r="AI1576" s="623"/>
      <c r="AJ1576" s="198"/>
      <c r="AK1576" s="198"/>
    </row>
    <row r="1577" spans="1:61" s="33" customFormat="1" ht="21" customHeight="1">
      <c r="A1577" s="198"/>
      <c r="B1577" s="631"/>
      <c r="C1577" s="599"/>
      <c r="D1577" s="580"/>
      <c r="E1577" s="580"/>
      <c r="F1577" s="580"/>
      <c r="G1577" s="580"/>
      <c r="H1577" s="580"/>
      <c r="I1577" s="580"/>
      <c r="J1577" s="580"/>
      <c r="K1577" s="580"/>
      <c r="L1577" s="580"/>
      <c r="M1577" s="580"/>
      <c r="N1577" s="580"/>
      <c r="O1577" s="580"/>
      <c r="P1577" s="580"/>
      <c r="Q1577" s="580"/>
      <c r="R1577" s="580"/>
      <c r="S1577" s="580"/>
      <c r="T1577" s="580"/>
      <c r="U1577" s="580"/>
      <c r="V1577" s="580"/>
      <c r="W1577" s="580"/>
      <c r="X1577" s="580"/>
      <c r="Y1577" s="580"/>
      <c r="Z1577" s="580"/>
      <c r="AA1577" s="580"/>
      <c r="AB1577" s="580"/>
      <c r="AC1577" s="580"/>
      <c r="AD1577" s="580"/>
      <c r="AE1577" s="580"/>
      <c r="AF1577" s="581"/>
      <c r="AG1577" s="624"/>
      <c r="AH1577" s="625"/>
      <c r="AI1577" s="626"/>
      <c r="AJ1577" s="198"/>
      <c r="AK1577" s="198"/>
    </row>
    <row r="1578" spans="1:61" s="21" customFormat="1" ht="30" customHeight="1">
      <c r="A1578" s="172"/>
      <c r="B1578" s="424" t="s">
        <v>71</v>
      </c>
      <c r="C1578" s="607" t="s">
        <v>1599</v>
      </c>
      <c r="D1578" s="608"/>
      <c r="E1578" s="608"/>
      <c r="F1578" s="608"/>
      <c r="G1578" s="608"/>
      <c r="H1578" s="608"/>
      <c r="I1578" s="608"/>
      <c r="J1578" s="608"/>
      <c r="K1578" s="608"/>
      <c r="L1578" s="608"/>
      <c r="M1578" s="608"/>
      <c r="N1578" s="608"/>
      <c r="O1578" s="608"/>
      <c r="P1578" s="608"/>
      <c r="Q1578" s="608"/>
      <c r="R1578" s="608"/>
      <c r="S1578" s="608"/>
      <c r="T1578" s="608"/>
      <c r="U1578" s="608"/>
      <c r="V1578" s="608"/>
      <c r="W1578" s="608"/>
      <c r="X1578" s="608"/>
      <c r="Y1578" s="608"/>
      <c r="Z1578" s="608"/>
      <c r="AA1578" s="608"/>
      <c r="AB1578" s="608"/>
      <c r="AC1578" s="608"/>
      <c r="AD1578" s="608"/>
      <c r="AE1578" s="608"/>
      <c r="AF1578" s="609"/>
      <c r="AG1578" s="604"/>
      <c r="AH1578" s="605"/>
      <c r="AI1578" s="606"/>
      <c r="AJ1578" s="172"/>
      <c r="AK1578" s="172"/>
      <c r="AL1578" s="33"/>
      <c r="AM1578" s="33"/>
      <c r="AN1578" s="33"/>
      <c r="AO1578" s="33"/>
      <c r="AP1578" s="33"/>
      <c r="AQ1578" s="33"/>
      <c r="AR1578" s="33"/>
      <c r="AS1578" s="33"/>
      <c r="AT1578" s="33"/>
      <c r="AU1578" s="33"/>
      <c r="AV1578" s="33"/>
      <c r="AW1578" s="33"/>
      <c r="AX1578" s="33"/>
      <c r="AY1578" s="33"/>
      <c r="AZ1578" s="33"/>
      <c r="BA1578" s="33"/>
      <c r="BB1578" s="33"/>
      <c r="BC1578" s="33"/>
      <c r="BD1578" s="33"/>
      <c r="BE1578" s="33"/>
      <c r="BF1578" s="33"/>
      <c r="BG1578" s="33"/>
      <c r="BH1578" s="33"/>
      <c r="BI1578" s="33"/>
    </row>
    <row r="1579" spans="1:61" s="21" customFormat="1" ht="36" customHeight="1">
      <c r="A1579" s="172"/>
      <c r="B1579" s="424" t="s">
        <v>74</v>
      </c>
      <c r="C1579" s="607" t="s">
        <v>189</v>
      </c>
      <c r="D1579" s="608"/>
      <c r="E1579" s="608"/>
      <c r="F1579" s="608"/>
      <c r="G1579" s="608"/>
      <c r="H1579" s="608"/>
      <c r="I1579" s="608"/>
      <c r="J1579" s="608"/>
      <c r="K1579" s="608"/>
      <c r="L1579" s="608"/>
      <c r="M1579" s="608"/>
      <c r="N1579" s="608"/>
      <c r="O1579" s="608"/>
      <c r="P1579" s="608"/>
      <c r="Q1579" s="608"/>
      <c r="R1579" s="608"/>
      <c r="S1579" s="608"/>
      <c r="T1579" s="608"/>
      <c r="U1579" s="608"/>
      <c r="V1579" s="608"/>
      <c r="W1579" s="608"/>
      <c r="X1579" s="608"/>
      <c r="Y1579" s="608"/>
      <c r="Z1579" s="608"/>
      <c r="AA1579" s="608"/>
      <c r="AB1579" s="608"/>
      <c r="AC1579" s="608"/>
      <c r="AD1579" s="608"/>
      <c r="AE1579" s="608"/>
      <c r="AF1579" s="609"/>
      <c r="AG1579" s="604"/>
      <c r="AH1579" s="605"/>
      <c r="AI1579" s="606"/>
      <c r="AJ1579" s="172"/>
      <c r="AK1579" s="172"/>
      <c r="AL1579" s="33"/>
      <c r="AM1579" s="33"/>
      <c r="AN1579" s="33"/>
      <c r="AO1579" s="33"/>
      <c r="AP1579" s="33"/>
      <c r="AQ1579" s="33"/>
      <c r="AR1579" s="33"/>
      <c r="AS1579" s="33"/>
      <c r="AT1579" s="33"/>
      <c r="AU1579" s="33"/>
      <c r="AV1579" s="33"/>
      <c r="AW1579" s="33"/>
      <c r="AX1579" s="33"/>
      <c r="AY1579" s="33"/>
      <c r="AZ1579" s="33"/>
      <c r="BA1579" s="33"/>
      <c r="BB1579" s="33"/>
      <c r="BC1579" s="33"/>
      <c r="BD1579" s="33"/>
      <c r="BE1579" s="33"/>
      <c r="BF1579" s="33"/>
      <c r="BG1579" s="33"/>
      <c r="BH1579" s="33"/>
      <c r="BI1579" s="33"/>
    </row>
    <row r="1580" spans="1:61" s="33" customFormat="1" ht="17.100000000000001" customHeight="1">
      <c r="A1580" s="194"/>
      <c r="B1580" s="194"/>
      <c r="C1580" s="195"/>
      <c r="D1580" s="195"/>
      <c r="E1580" s="198"/>
      <c r="F1580" s="194"/>
      <c r="G1580" s="194"/>
      <c r="H1580" s="194"/>
      <c r="I1580" s="198"/>
      <c r="J1580" s="198"/>
      <c r="K1580" s="198"/>
      <c r="L1580" s="198"/>
      <c r="M1580" s="198"/>
      <c r="N1580" s="198"/>
      <c r="O1580" s="198"/>
      <c r="P1580" s="198"/>
      <c r="Q1580" s="198"/>
      <c r="R1580" s="198"/>
      <c r="S1580" s="198"/>
      <c r="T1580" s="198"/>
      <c r="U1580" s="198"/>
      <c r="V1580" s="198"/>
      <c r="W1580" s="198"/>
      <c r="X1580" s="198"/>
      <c r="Y1580" s="198"/>
      <c r="Z1580" s="198"/>
      <c r="AA1580" s="198"/>
      <c r="AB1580" s="198"/>
      <c r="AC1580" s="198"/>
      <c r="AD1580" s="198"/>
      <c r="AE1580" s="198"/>
      <c r="AF1580" s="198"/>
      <c r="AG1580" s="194"/>
      <c r="AH1580" s="194"/>
      <c r="AI1580" s="194"/>
      <c r="AJ1580" s="198"/>
      <c r="AK1580" s="198"/>
    </row>
    <row r="1581" spans="1:61" s="422" customFormat="1" ht="21" customHeight="1">
      <c r="A1581" s="414" t="s">
        <v>190</v>
      </c>
      <c r="B1581" s="163"/>
      <c r="C1581" s="164"/>
      <c r="D1581" s="164"/>
      <c r="E1581" s="164"/>
      <c r="F1581" s="164"/>
      <c r="G1581" s="164"/>
      <c r="H1581" s="164"/>
      <c r="I1581" s="164"/>
      <c r="J1581" s="164"/>
      <c r="K1581" s="164"/>
      <c r="L1581" s="421"/>
      <c r="M1581" s="421"/>
      <c r="N1581" s="421"/>
      <c r="O1581" s="421"/>
      <c r="P1581" s="421"/>
      <c r="Q1581" s="421"/>
      <c r="R1581" s="421"/>
      <c r="S1581" s="421"/>
      <c r="T1581" s="421"/>
      <c r="U1581" s="421"/>
      <c r="V1581" s="421"/>
      <c r="W1581" s="421"/>
      <c r="X1581" s="421"/>
      <c r="Y1581" s="421"/>
      <c r="Z1581" s="421"/>
      <c r="AA1581" s="421"/>
      <c r="AB1581" s="421"/>
      <c r="AC1581" s="421"/>
      <c r="AD1581" s="421"/>
      <c r="AE1581" s="421"/>
      <c r="AF1581" s="421"/>
      <c r="AG1581" s="163"/>
      <c r="AH1581" s="163"/>
      <c r="AI1581" s="163"/>
      <c r="AJ1581" s="421"/>
      <c r="AK1581" s="421"/>
      <c r="AL1581" s="33"/>
      <c r="AM1581" s="33"/>
      <c r="AN1581" s="33"/>
      <c r="AO1581" s="33"/>
      <c r="AP1581" s="33"/>
      <c r="AQ1581" s="33"/>
      <c r="AR1581" s="33"/>
      <c r="AS1581" s="33"/>
      <c r="AT1581" s="33"/>
      <c r="AU1581" s="33"/>
      <c r="AV1581" s="33"/>
      <c r="AW1581" s="33"/>
      <c r="AX1581" s="33"/>
      <c r="AY1581" s="33"/>
      <c r="AZ1581" s="33"/>
      <c r="BA1581" s="33"/>
      <c r="BB1581" s="33"/>
      <c r="BC1581" s="33"/>
      <c r="BD1581" s="33"/>
      <c r="BE1581" s="33"/>
      <c r="BF1581" s="33"/>
      <c r="BG1581" s="33"/>
      <c r="BH1581" s="33"/>
      <c r="BI1581" s="33"/>
    </row>
    <row r="1582" spans="1:61" s="422" customFormat="1" ht="12">
      <c r="A1582" s="414"/>
      <c r="B1582" s="163"/>
      <c r="C1582" s="164"/>
      <c r="D1582" s="164"/>
      <c r="E1582" s="164"/>
      <c r="F1582" s="164"/>
      <c r="G1582" s="164"/>
      <c r="H1582" s="164"/>
      <c r="I1582" s="164"/>
      <c r="J1582" s="164"/>
      <c r="K1582" s="164"/>
      <c r="L1582" s="421"/>
      <c r="M1582" s="421"/>
      <c r="N1582" s="421"/>
      <c r="O1582" s="421"/>
      <c r="P1582" s="421"/>
      <c r="Q1582" s="421"/>
      <c r="R1582" s="421"/>
      <c r="S1582" s="421"/>
      <c r="T1582" s="421"/>
      <c r="U1582" s="421"/>
      <c r="V1582" s="421"/>
      <c r="W1582" s="421"/>
      <c r="X1582" s="421"/>
      <c r="Y1582" s="421"/>
      <c r="Z1582" s="421"/>
      <c r="AA1582" s="421"/>
      <c r="AB1582" s="421"/>
      <c r="AC1582" s="421"/>
      <c r="AD1582" s="421"/>
      <c r="AE1582" s="421"/>
      <c r="AF1582" s="421"/>
      <c r="AG1582" s="163"/>
      <c r="AH1582" s="163"/>
      <c r="AI1582" s="163"/>
      <c r="AJ1582" s="421"/>
      <c r="AK1582" s="421"/>
      <c r="AL1582" s="33"/>
      <c r="AM1582" s="33"/>
      <c r="AN1582" s="33"/>
      <c r="AO1582" s="33"/>
      <c r="AP1582" s="33"/>
      <c r="AQ1582" s="33"/>
      <c r="AR1582" s="33"/>
      <c r="AS1582" s="33"/>
      <c r="AT1582" s="33"/>
      <c r="AU1582" s="33"/>
      <c r="AV1582" s="33"/>
      <c r="AW1582" s="33"/>
      <c r="AX1582" s="33"/>
      <c r="AY1582" s="33"/>
      <c r="AZ1582" s="33"/>
      <c r="BA1582" s="33"/>
      <c r="BB1582" s="33"/>
      <c r="BC1582" s="33"/>
      <c r="BD1582" s="33"/>
      <c r="BE1582" s="33"/>
      <c r="BF1582" s="33"/>
      <c r="BG1582" s="33"/>
      <c r="BH1582" s="33"/>
      <c r="BI1582" s="33"/>
    </row>
    <row r="1583" spans="1:61" s="422" customFormat="1" ht="17.100000000000001" customHeight="1">
      <c r="A1583" s="414"/>
      <c r="B1583" s="414" t="s">
        <v>191</v>
      </c>
      <c r="C1583" s="164"/>
      <c r="D1583" s="164"/>
      <c r="E1583" s="164"/>
      <c r="F1583" s="164"/>
      <c r="G1583" s="164"/>
      <c r="H1583" s="164"/>
      <c r="I1583" s="164"/>
      <c r="J1583" s="164"/>
      <c r="K1583" s="164"/>
      <c r="L1583" s="421"/>
      <c r="M1583" s="421"/>
      <c r="N1583" s="421"/>
      <c r="O1583" s="421"/>
      <c r="P1583" s="421"/>
      <c r="Q1583" s="421"/>
      <c r="R1583" s="421"/>
      <c r="S1583" s="421"/>
      <c r="T1583" s="421"/>
      <c r="U1583" s="421"/>
      <c r="V1583" s="421"/>
      <c r="W1583" s="421"/>
      <c r="X1583" s="421"/>
      <c r="Y1583" s="421"/>
      <c r="Z1583" s="421"/>
      <c r="AA1583" s="421"/>
      <c r="AB1583" s="421"/>
      <c r="AC1583" s="421"/>
      <c r="AD1583" s="421"/>
      <c r="AE1583" s="421"/>
      <c r="AF1583" s="421"/>
      <c r="AG1583" s="163"/>
      <c r="AH1583" s="163"/>
      <c r="AI1583" s="163"/>
      <c r="AJ1583" s="421"/>
      <c r="AK1583" s="421"/>
      <c r="AL1583" s="33"/>
      <c r="AM1583" s="33"/>
      <c r="AN1583" s="33"/>
      <c r="AO1583" s="33"/>
      <c r="AP1583" s="33"/>
      <c r="AQ1583" s="33"/>
      <c r="AR1583" s="33"/>
      <c r="AS1583" s="33"/>
      <c r="AT1583" s="33"/>
      <c r="AU1583" s="33"/>
      <c r="AV1583" s="33"/>
      <c r="AW1583" s="33"/>
      <c r="AX1583" s="33"/>
      <c r="AY1583" s="33"/>
      <c r="AZ1583" s="33"/>
      <c r="BA1583" s="33"/>
      <c r="BB1583" s="33"/>
      <c r="BC1583" s="33"/>
      <c r="BD1583" s="33"/>
      <c r="BE1583" s="33"/>
      <c r="BF1583" s="33"/>
      <c r="BG1583" s="33"/>
      <c r="BH1583" s="33"/>
      <c r="BI1583" s="33"/>
    </row>
    <row r="1584" spans="1:61" s="33" customFormat="1" ht="17.100000000000001" customHeight="1">
      <c r="A1584" s="198"/>
      <c r="B1584" s="619" t="s">
        <v>187</v>
      </c>
      <c r="C1584" s="588" t="s">
        <v>141</v>
      </c>
      <c r="D1584" s="589"/>
      <c r="E1584" s="589"/>
      <c r="F1584" s="589"/>
      <c r="G1584" s="589"/>
      <c r="H1584" s="589"/>
      <c r="I1584" s="589"/>
      <c r="J1584" s="589"/>
      <c r="K1584" s="589"/>
      <c r="L1584" s="589"/>
      <c r="M1584" s="589"/>
      <c r="N1584" s="589"/>
      <c r="O1584" s="589"/>
      <c r="P1584" s="589"/>
      <c r="Q1584" s="589"/>
      <c r="R1584" s="589"/>
      <c r="S1584" s="589"/>
      <c r="T1584" s="589"/>
      <c r="U1584" s="589"/>
      <c r="V1584" s="589"/>
      <c r="W1584" s="589"/>
      <c r="X1584" s="589"/>
      <c r="Y1584" s="589"/>
      <c r="Z1584" s="589"/>
      <c r="AA1584" s="589"/>
      <c r="AB1584" s="589"/>
      <c r="AC1584" s="589"/>
      <c r="AD1584" s="589"/>
      <c r="AE1584" s="589"/>
      <c r="AF1584" s="590"/>
      <c r="AG1584" s="621"/>
      <c r="AH1584" s="622"/>
      <c r="AI1584" s="623"/>
      <c r="AJ1584" s="198"/>
      <c r="AK1584" s="198"/>
    </row>
    <row r="1585" spans="1:61" s="33" customFormat="1" ht="17.100000000000001" customHeight="1">
      <c r="A1585" s="198"/>
      <c r="B1585" s="631"/>
      <c r="C1585" s="599"/>
      <c r="D1585" s="580"/>
      <c r="E1585" s="580"/>
      <c r="F1585" s="580"/>
      <c r="G1585" s="580"/>
      <c r="H1585" s="580"/>
      <c r="I1585" s="580"/>
      <c r="J1585" s="580"/>
      <c r="K1585" s="580"/>
      <c r="L1585" s="580"/>
      <c r="M1585" s="580"/>
      <c r="N1585" s="580"/>
      <c r="O1585" s="580"/>
      <c r="P1585" s="580"/>
      <c r="Q1585" s="580"/>
      <c r="R1585" s="580"/>
      <c r="S1585" s="580"/>
      <c r="T1585" s="580"/>
      <c r="U1585" s="580"/>
      <c r="V1585" s="580"/>
      <c r="W1585" s="580"/>
      <c r="X1585" s="580"/>
      <c r="Y1585" s="580"/>
      <c r="Z1585" s="580"/>
      <c r="AA1585" s="580"/>
      <c r="AB1585" s="580"/>
      <c r="AC1585" s="580"/>
      <c r="AD1585" s="580"/>
      <c r="AE1585" s="580"/>
      <c r="AF1585" s="581"/>
      <c r="AG1585" s="624"/>
      <c r="AH1585" s="625"/>
      <c r="AI1585" s="626"/>
      <c r="AJ1585" s="198"/>
      <c r="AK1585" s="198"/>
    </row>
    <row r="1586" spans="1:61" s="33" customFormat="1" ht="17.100000000000001" customHeight="1">
      <c r="A1586" s="198"/>
      <c r="B1586" s="631"/>
      <c r="C1586" s="591"/>
      <c r="D1586" s="592"/>
      <c r="E1586" s="592"/>
      <c r="F1586" s="592"/>
      <c r="G1586" s="592"/>
      <c r="H1586" s="592"/>
      <c r="I1586" s="592"/>
      <c r="J1586" s="592"/>
      <c r="K1586" s="592"/>
      <c r="L1586" s="592"/>
      <c r="M1586" s="592"/>
      <c r="N1586" s="592"/>
      <c r="O1586" s="592"/>
      <c r="P1586" s="592"/>
      <c r="Q1586" s="592"/>
      <c r="R1586" s="592"/>
      <c r="S1586" s="592"/>
      <c r="T1586" s="592"/>
      <c r="U1586" s="592"/>
      <c r="V1586" s="592"/>
      <c r="W1586" s="592"/>
      <c r="X1586" s="592"/>
      <c r="Y1586" s="592"/>
      <c r="Z1586" s="592"/>
      <c r="AA1586" s="592"/>
      <c r="AB1586" s="592"/>
      <c r="AC1586" s="592"/>
      <c r="AD1586" s="592"/>
      <c r="AE1586" s="592"/>
      <c r="AF1586" s="593"/>
      <c r="AG1586" s="624"/>
      <c r="AH1586" s="625"/>
      <c r="AI1586" s="626"/>
      <c r="AJ1586" s="198"/>
      <c r="AK1586" s="198"/>
    </row>
    <row r="1587" spans="1:61" s="21" customFormat="1" ht="33" customHeight="1">
      <c r="A1587" s="172"/>
      <c r="B1587" s="401" t="s">
        <v>188</v>
      </c>
      <c r="C1587" s="607" t="s">
        <v>192</v>
      </c>
      <c r="D1587" s="608"/>
      <c r="E1587" s="608"/>
      <c r="F1587" s="608"/>
      <c r="G1587" s="608"/>
      <c r="H1587" s="608"/>
      <c r="I1587" s="608"/>
      <c r="J1587" s="608"/>
      <c r="K1587" s="608"/>
      <c r="L1587" s="608"/>
      <c r="M1587" s="608"/>
      <c r="N1587" s="608"/>
      <c r="O1587" s="608"/>
      <c r="P1587" s="608"/>
      <c r="Q1587" s="608"/>
      <c r="R1587" s="608"/>
      <c r="S1587" s="608"/>
      <c r="T1587" s="608"/>
      <c r="U1587" s="608"/>
      <c r="V1587" s="608"/>
      <c r="W1587" s="608"/>
      <c r="X1587" s="608"/>
      <c r="Y1587" s="608"/>
      <c r="Z1587" s="608"/>
      <c r="AA1587" s="608"/>
      <c r="AB1587" s="608"/>
      <c r="AC1587" s="608"/>
      <c r="AD1587" s="608"/>
      <c r="AE1587" s="608"/>
      <c r="AF1587" s="609"/>
      <c r="AG1587" s="621"/>
      <c r="AH1587" s="622"/>
      <c r="AI1587" s="623"/>
      <c r="AJ1587" s="172"/>
      <c r="AK1587" s="172"/>
      <c r="AL1587" s="33"/>
      <c r="AM1587" s="33"/>
      <c r="AN1587" s="33"/>
      <c r="AO1587" s="33"/>
      <c r="AP1587" s="33"/>
      <c r="AQ1587" s="33"/>
      <c r="AR1587" s="33"/>
      <c r="AS1587" s="33"/>
      <c r="AT1587" s="33"/>
      <c r="AU1587" s="33"/>
      <c r="AV1587" s="33"/>
      <c r="AW1587" s="33"/>
      <c r="AX1587" s="33"/>
      <c r="AY1587" s="33"/>
      <c r="AZ1587" s="33"/>
      <c r="BA1587" s="33"/>
      <c r="BB1587" s="33"/>
      <c r="BC1587" s="33"/>
      <c r="BD1587" s="33"/>
      <c r="BE1587" s="33"/>
      <c r="BF1587" s="33"/>
      <c r="BG1587" s="33"/>
      <c r="BH1587" s="33"/>
      <c r="BI1587" s="33"/>
    </row>
    <row r="1588" spans="1:61" s="21" customFormat="1" ht="17.100000000000001" customHeight="1">
      <c r="A1588" s="172"/>
      <c r="B1588" s="619" t="s">
        <v>193</v>
      </c>
      <c r="C1588" s="588" t="s">
        <v>1544</v>
      </c>
      <c r="D1588" s="589"/>
      <c r="E1588" s="589"/>
      <c r="F1588" s="589"/>
      <c r="G1588" s="589"/>
      <c r="H1588" s="589"/>
      <c r="I1588" s="589"/>
      <c r="J1588" s="589"/>
      <c r="K1588" s="589"/>
      <c r="L1588" s="589"/>
      <c r="M1588" s="589"/>
      <c r="N1588" s="589"/>
      <c r="O1588" s="589"/>
      <c r="P1588" s="589"/>
      <c r="Q1588" s="589"/>
      <c r="R1588" s="589"/>
      <c r="S1588" s="589"/>
      <c r="T1588" s="589"/>
      <c r="U1588" s="589"/>
      <c r="V1588" s="589"/>
      <c r="W1588" s="589"/>
      <c r="X1588" s="589"/>
      <c r="Y1588" s="589"/>
      <c r="Z1588" s="589"/>
      <c r="AA1588" s="589"/>
      <c r="AB1588" s="589"/>
      <c r="AC1588" s="589"/>
      <c r="AD1588" s="589"/>
      <c r="AE1588" s="589"/>
      <c r="AF1588" s="590"/>
      <c r="AG1588" s="621"/>
      <c r="AH1588" s="622"/>
      <c r="AI1588" s="623"/>
      <c r="AJ1588" s="172"/>
      <c r="AK1588" s="172"/>
      <c r="AL1588" s="33"/>
      <c r="AM1588" s="33"/>
      <c r="AN1588" s="33"/>
      <c r="AO1588" s="33"/>
      <c r="AP1588" s="33"/>
      <c r="AQ1588" s="33"/>
      <c r="AR1588" s="33"/>
      <c r="AS1588" s="33"/>
      <c r="AT1588" s="33"/>
      <c r="AU1588" s="33"/>
      <c r="AV1588" s="33"/>
      <c r="AW1588" s="33"/>
      <c r="AX1588" s="33"/>
      <c r="AY1588" s="33"/>
      <c r="AZ1588" s="33"/>
      <c r="BA1588" s="33"/>
      <c r="BB1588" s="33"/>
      <c r="BC1588" s="33"/>
      <c r="BD1588" s="33"/>
      <c r="BE1588" s="33"/>
      <c r="BF1588" s="33"/>
      <c r="BG1588" s="33"/>
      <c r="BH1588" s="33"/>
      <c r="BI1588" s="33"/>
    </row>
    <row r="1589" spans="1:61" s="21" customFormat="1" ht="17.100000000000001" customHeight="1">
      <c r="A1589" s="172"/>
      <c r="B1589" s="631"/>
      <c r="C1589" s="599"/>
      <c r="D1589" s="580"/>
      <c r="E1589" s="580"/>
      <c r="F1589" s="580"/>
      <c r="G1589" s="580"/>
      <c r="H1589" s="580"/>
      <c r="I1589" s="580"/>
      <c r="J1589" s="580"/>
      <c r="K1589" s="580"/>
      <c r="L1589" s="580"/>
      <c r="M1589" s="580"/>
      <c r="N1589" s="580"/>
      <c r="O1589" s="580"/>
      <c r="P1589" s="580"/>
      <c r="Q1589" s="580"/>
      <c r="R1589" s="580"/>
      <c r="S1589" s="580"/>
      <c r="T1589" s="580"/>
      <c r="U1589" s="580"/>
      <c r="V1589" s="580"/>
      <c r="W1589" s="580"/>
      <c r="X1589" s="580"/>
      <c r="Y1589" s="580"/>
      <c r="Z1589" s="580"/>
      <c r="AA1589" s="580"/>
      <c r="AB1589" s="580"/>
      <c r="AC1589" s="580"/>
      <c r="AD1589" s="580"/>
      <c r="AE1589" s="580"/>
      <c r="AF1589" s="581"/>
      <c r="AG1589" s="624"/>
      <c r="AH1589" s="625"/>
      <c r="AI1589" s="626"/>
      <c r="AJ1589" s="172"/>
      <c r="AK1589" s="172"/>
      <c r="AL1589" s="33"/>
      <c r="AM1589" s="33"/>
      <c r="AN1589" s="33"/>
      <c r="AO1589" s="33"/>
      <c r="AP1589" s="33"/>
      <c r="AQ1589" s="33"/>
      <c r="AR1589" s="33"/>
      <c r="AS1589" s="33"/>
      <c r="AT1589" s="33"/>
      <c r="AU1589" s="33"/>
      <c r="AV1589" s="33"/>
      <c r="AW1589" s="33"/>
      <c r="AX1589" s="33"/>
      <c r="AY1589" s="33"/>
      <c r="AZ1589" s="33"/>
      <c r="BA1589" s="33"/>
      <c r="BB1589" s="33"/>
      <c r="BC1589" s="33"/>
      <c r="BD1589" s="33"/>
      <c r="BE1589" s="33"/>
      <c r="BF1589" s="33"/>
      <c r="BG1589" s="33"/>
      <c r="BH1589" s="33"/>
      <c r="BI1589" s="33"/>
    </row>
    <row r="1590" spans="1:61" s="21" customFormat="1" ht="17.100000000000001" customHeight="1">
      <c r="A1590" s="172"/>
      <c r="B1590" s="631"/>
      <c r="C1590" s="599"/>
      <c r="D1590" s="580"/>
      <c r="E1590" s="580"/>
      <c r="F1590" s="580"/>
      <c r="G1590" s="580"/>
      <c r="H1590" s="580"/>
      <c r="I1590" s="580"/>
      <c r="J1590" s="580"/>
      <c r="K1590" s="580"/>
      <c r="L1590" s="580"/>
      <c r="M1590" s="580"/>
      <c r="N1590" s="580"/>
      <c r="O1590" s="580"/>
      <c r="P1590" s="580"/>
      <c r="Q1590" s="580"/>
      <c r="R1590" s="580"/>
      <c r="S1590" s="580"/>
      <c r="T1590" s="580"/>
      <c r="U1590" s="580"/>
      <c r="V1590" s="580"/>
      <c r="W1590" s="580"/>
      <c r="X1590" s="580"/>
      <c r="Y1590" s="580"/>
      <c r="Z1590" s="580"/>
      <c r="AA1590" s="580"/>
      <c r="AB1590" s="580"/>
      <c r="AC1590" s="580"/>
      <c r="AD1590" s="580"/>
      <c r="AE1590" s="580"/>
      <c r="AF1590" s="581"/>
      <c r="AG1590" s="624"/>
      <c r="AH1590" s="625"/>
      <c r="AI1590" s="626"/>
      <c r="AJ1590" s="172"/>
      <c r="AK1590" s="172"/>
      <c r="AL1590" s="33"/>
      <c r="AM1590" s="33"/>
      <c r="AN1590" s="33"/>
      <c r="AO1590" s="33"/>
      <c r="AP1590" s="33"/>
      <c r="AQ1590" s="33"/>
      <c r="AR1590" s="33"/>
      <c r="AS1590" s="33"/>
      <c r="AT1590" s="33"/>
      <c r="AU1590" s="33"/>
      <c r="AV1590" s="33"/>
      <c r="AW1590" s="33"/>
      <c r="AX1590" s="33"/>
      <c r="AY1590" s="33"/>
      <c r="AZ1590" s="33"/>
      <c r="BA1590" s="33"/>
      <c r="BB1590" s="33"/>
      <c r="BC1590" s="33"/>
      <c r="BD1590" s="33"/>
      <c r="BE1590" s="33"/>
      <c r="BF1590" s="33"/>
      <c r="BG1590" s="33"/>
      <c r="BH1590" s="33"/>
      <c r="BI1590" s="33"/>
    </row>
    <row r="1591" spans="1:61" s="21" customFormat="1" ht="12">
      <c r="A1591" s="172"/>
      <c r="B1591" s="620"/>
      <c r="C1591" s="591"/>
      <c r="D1591" s="592"/>
      <c r="E1591" s="592"/>
      <c r="F1591" s="592"/>
      <c r="G1591" s="592"/>
      <c r="H1591" s="592"/>
      <c r="I1591" s="592"/>
      <c r="J1591" s="592"/>
      <c r="K1591" s="592"/>
      <c r="L1591" s="592"/>
      <c r="M1591" s="592"/>
      <c r="N1591" s="592"/>
      <c r="O1591" s="592"/>
      <c r="P1591" s="592"/>
      <c r="Q1591" s="592"/>
      <c r="R1591" s="592"/>
      <c r="S1591" s="592"/>
      <c r="T1591" s="592"/>
      <c r="U1591" s="592"/>
      <c r="V1591" s="592"/>
      <c r="W1591" s="592"/>
      <c r="X1591" s="592"/>
      <c r="Y1591" s="592"/>
      <c r="Z1591" s="592"/>
      <c r="AA1591" s="592"/>
      <c r="AB1591" s="592"/>
      <c r="AC1591" s="592"/>
      <c r="AD1591" s="592"/>
      <c r="AE1591" s="592"/>
      <c r="AF1591" s="593"/>
      <c r="AG1591" s="627"/>
      <c r="AH1591" s="628"/>
      <c r="AI1591" s="629"/>
      <c r="AJ1591" s="172"/>
      <c r="AK1591" s="172"/>
      <c r="AL1591" s="33"/>
      <c r="AM1591" s="33"/>
      <c r="AN1591" s="33"/>
      <c r="AO1591" s="33"/>
      <c r="AP1591" s="33"/>
      <c r="AQ1591" s="33"/>
      <c r="AR1591" s="33"/>
      <c r="AS1591" s="33"/>
      <c r="AT1591" s="33"/>
      <c r="AU1591" s="33"/>
      <c r="AV1591" s="33"/>
      <c r="AW1591" s="33"/>
      <c r="AX1591" s="33"/>
      <c r="AY1591" s="33"/>
      <c r="AZ1591" s="33"/>
      <c r="BA1591" s="33"/>
      <c r="BB1591" s="33"/>
      <c r="BC1591" s="33"/>
      <c r="BD1591" s="33"/>
      <c r="BE1591" s="33"/>
      <c r="BF1591" s="33"/>
      <c r="BG1591" s="33"/>
      <c r="BH1591" s="33"/>
      <c r="BI1591" s="33"/>
    </row>
    <row r="1592" spans="1:61" s="33" customFormat="1" ht="12">
      <c r="A1592" s="194"/>
      <c r="B1592" s="194"/>
      <c r="C1592" s="195"/>
      <c r="D1592" s="195"/>
      <c r="E1592" s="198"/>
      <c r="F1592" s="194"/>
      <c r="G1592" s="194"/>
      <c r="H1592" s="194"/>
      <c r="I1592" s="198"/>
      <c r="J1592" s="198"/>
      <c r="K1592" s="198"/>
      <c r="L1592" s="198"/>
      <c r="M1592" s="198"/>
      <c r="N1592" s="198"/>
      <c r="O1592" s="198"/>
      <c r="P1592" s="198"/>
      <c r="Q1592" s="198"/>
      <c r="R1592" s="198"/>
      <c r="S1592" s="198"/>
      <c r="T1592" s="198"/>
      <c r="U1592" s="198"/>
      <c r="V1592" s="198"/>
      <c r="W1592" s="198"/>
      <c r="X1592" s="198"/>
      <c r="Y1592" s="198"/>
      <c r="Z1592" s="198"/>
      <c r="AA1592" s="198"/>
      <c r="AB1592" s="198"/>
      <c r="AC1592" s="198"/>
      <c r="AD1592" s="198"/>
      <c r="AE1592" s="198"/>
      <c r="AF1592" s="198"/>
      <c r="AG1592" s="194"/>
      <c r="AH1592" s="194"/>
      <c r="AI1592" s="194"/>
      <c r="AJ1592" s="198"/>
      <c r="AK1592" s="198"/>
    </row>
    <row r="1593" spans="1:61" s="422" customFormat="1" ht="17.100000000000001" customHeight="1">
      <c r="A1593" s="414"/>
      <c r="B1593" s="414" t="s">
        <v>194</v>
      </c>
      <c r="C1593" s="164"/>
      <c r="D1593" s="164"/>
      <c r="E1593" s="164"/>
      <c r="F1593" s="164"/>
      <c r="G1593" s="164"/>
      <c r="H1593" s="164"/>
      <c r="I1593" s="164"/>
      <c r="J1593" s="164"/>
      <c r="K1593" s="164"/>
      <c r="L1593" s="421"/>
      <c r="M1593" s="421"/>
      <c r="N1593" s="421"/>
      <c r="O1593" s="421"/>
      <c r="P1593" s="421"/>
      <c r="Q1593" s="421"/>
      <c r="R1593" s="421"/>
      <c r="S1593" s="421"/>
      <c r="T1593" s="421"/>
      <c r="U1593" s="421"/>
      <c r="V1593" s="421"/>
      <c r="W1593" s="421"/>
      <c r="X1593" s="421"/>
      <c r="Y1593" s="421"/>
      <c r="Z1593" s="421"/>
      <c r="AA1593" s="421"/>
      <c r="AB1593" s="421"/>
      <c r="AC1593" s="421"/>
      <c r="AD1593" s="421"/>
      <c r="AE1593" s="421"/>
      <c r="AF1593" s="421"/>
      <c r="AG1593" s="163"/>
      <c r="AH1593" s="163"/>
      <c r="AI1593" s="163"/>
      <c r="AJ1593" s="421"/>
      <c r="AK1593" s="421"/>
      <c r="AL1593" s="33"/>
      <c r="AM1593" s="33"/>
      <c r="AN1593" s="33"/>
      <c r="AO1593" s="33"/>
      <c r="AP1593" s="33"/>
      <c r="AQ1593" s="33"/>
      <c r="AR1593" s="33"/>
      <c r="AS1593" s="33"/>
      <c r="AT1593" s="33"/>
      <c r="AU1593" s="33"/>
      <c r="AV1593" s="33"/>
      <c r="AW1593" s="33"/>
      <c r="AX1593" s="33"/>
      <c r="AY1593" s="33"/>
      <c r="AZ1593" s="33"/>
      <c r="BA1593" s="33"/>
      <c r="BB1593" s="33"/>
      <c r="BC1593" s="33"/>
      <c r="BD1593" s="33"/>
      <c r="BE1593" s="33"/>
      <c r="BF1593" s="33"/>
      <c r="BG1593" s="33"/>
      <c r="BH1593" s="33"/>
      <c r="BI1593" s="33"/>
    </row>
    <row r="1594" spans="1:61" s="33" customFormat="1" ht="17.100000000000001" customHeight="1">
      <c r="A1594" s="198"/>
      <c r="B1594" s="619" t="s">
        <v>187</v>
      </c>
      <c r="C1594" s="588" t="s">
        <v>1545</v>
      </c>
      <c r="D1594" s="589"/>
      <c r="E1594" s="589"/>
      <c r="F1594" s="589"/>
      <c r="G1594" s="589"/>
      <c r="H1594" s="589"/>
      <c r="I1594" s="589"/>
      <c r="J1594" s="589"/>
      <c r="K1594" s="589"/>
      <c r="L1594" s="589"/>
      <c r="M1594" s="589"/>
      <c r="N1594" s="589"/>
      <c r="O1594" s="589"/>
      <c r="P1594" s="589"/>
      <c r="Q1594" s="589"/>
      <c r="R1594" s="589"/>
      <c r="S1594" s="589"/>
      <c r="T1594" s="589"/>
      <c r="U1594" s="589"/>
      <c r="V1594" s="589"/>
      <c r="W1594" s="589"/>
      <c r="X1594" s="589"/>
      <c r="Y1594" s="589"/>
      <c r="Z1594" s="589"/>
      <c r="AA1594" s="589"/>
      <c r="AB1594" s="589"/>
      <c r="AC1594" s="589"/>
      <c r="AD1594" s="589"/>
      <c r="AE1594" s="589"/>
      <c r="AF1594" s="590"/>
      <c r="AG1594" s="621"/>
      <c r="AH1594" s="622"/>
      <c r="AI1594" s="623"/>
      <c r="AJ1594" s="198"/>
      <c r="AK1594" s="198"/>
    </row>
    <row r="1595" spans="1:61" s="33" customFormat="1" ht="17.100000000000001" customHeight="1">
      <c r="A1595" s="198"/>
      <c r="B1595" s="631"/>
      <c r="C1595" s="599"/>
      <c r="D1595" s="580"/>
      <c r="E1595" s="580"/>
      <c r="F1595" s="580"/>
      <c r="G1595" s="580"/>
      <c r="H1595" s="580"/>
      <c r="I1595" s="580"/>
      <c r="J1595" s="580"/>
      <c r="K1595" s="580"/>
      <c r="L1595" s="580"/>
      <c r="M1595" s="580"/>
      <c r="N1595" s="580"/>
      <c r="O1595" s="580"/>
      <c r="P1595" s="580"/>
      <c r="Q1595" s="580"/>
      <c r="R1595" s="580"/>
      <c r="S1595" s="580"/>
      <c r="T1595" s="580"/>
      <c r="U1595" s="580"/>
      <c r="V1595" s="580"/>
      <c r="W1595" s="580"/>
      <c r="X1595" s="580"/>
      <c r="Y1595" s="580"/>
      <c r="Z1595" s="580"/>
      <c r="AA1595" s="580"/>
      <c r="AB1595" s="580"/>
      <c r="AC1595" s="580"/>
      <c r="AD1595" s="580"/>
      <c r="AE1595" s="580"/>
      <c r="AF1595" s="581"/>
      <c r="AG1595" s="624"/>
      <c r="AH1595" s="625"/>
      <c r="AI1595" s="626"/>
      <c r="AJ1595" s="198"/>
      <c r="AK1595" s="198"/>
    </row>
    <row r="1596" spans="1:61" s="33" customFormat="1" ht="17.100000000000001" customHeight="1">
      <c r="A1596" s="198"/>
      <c r="B1596" s="631"/>
      <c r="C1596" s="599"/>
      <c r="D1596" s="580"/>
      <c r="E1596" s="580"/>
      <c r="F1596" s="580"/>
      <c r="G1596" s="580"/>
      <c r="H1596" s="580"/>
      <c r="I1596" s="580"/>
      <c r="J1596" s="580"/>
      <c r="K1596" s="580"/>
      <c r="L1596" s="580"/>
      <c r="M1596" s="580"/>
      <c r="N1596" s="580"/>
      <c r="O1596" s="580"/>
      <c r="P1596" s="580"/>
      <c r="Q1596" s="580"/>
      <c r="R1596" s="580"/>
      <c r="S1596" s="580"/>
      <c r="T1596" s="580"/>
      <c r="U1596" s="580"/>
      <c r="V1596" s="580"/>
      <c r="W1596" s="580"/>
      <c r="X1596" s="580"/>
      <c r="Y1596" s="580"/>
      <c r="Z1596" s="580"/>
      <c r="AA1596" s="580"/>
      <c r="AB1596" s="580"/>
      <c r="AC1596" s="580"/>
      <c r="AD1596" s="580"/>
      <c r="AE1596" s="580"/>
      <c r="AF1596" s="581"/>
      <c r="AG1596" s="624"/>
      <c r="AH1596" s="625"/>
      <c r="AI1596" s="626"/>
      <c r="AJ1596" s="198"/>
      <c r="AK1596" s="198"/>
    </row>
    <row r="1597" spans="1:61" s="33" customFormat="1" ht="17.100000000000001" customHeight="1">
      <c r="A1597" s="198"/>
      <c r="B1597" s="631"/>
      <c r="C1597" s="599"/>
      <c r="D1597" s="580"/>
      <c r="E1597" s="580"/>
      <c r="F1597" s="580"/>
      <c r="G1597" s="580"/>
      <c r="H1597" s="580"/>
      <c r="I1597" s="580"/>
      <c r="J1597" s="580"/>
      <c r="K1597" s="580"/>
      <c r="L1597" s="580"/>
      <c r="M1597" s="580"/>
      <c r="N1597" s="580"/>
      <c r="O1597" s="580"/>
      <c r="P1597" s="580"/>
      <c r="Q1597" s="580"/>
      <c r="R1597" s="580"/>
      <c r="S1597" s="580"/>
      <c r="T1597" s="580"/>
      <c r="U1597" s="580"/>
      <c r="V1597" s="580"/>
      <c r="W1597" s="580"/>
      <c r="X1597" s="580"/>
      <c r="Y1597" s="580"/>
      <c r="Z1597" s="580"/>
      <c r="AA1597" s="580"/>
      <c r="AB1597" s="580"/>
      <c r="AC1597" s="580"/>
      <c r="AD1597" s="580"/>
      <c r="AE1597" s="580"/>
      <c r="AF1597" s="581"/>
      <c r="AG1597" s="624"/>
      <c r="AH1597" s="625"/>
      <c r="AI1597" s="626"/>
      <c r="AJ1597" s="198"/>
      <c r="AK1597" s="198"/>
    </row>
    <row r="1598" spans="1:61" s="33" customFormat="1" ht="12">
      <c r="A1598" s="198"/>
      <c r="B1598" s="620"/>
      <c r="C1598" s="591"/>
      <c r="D1598" s="592"/>
      <c r="E1598" s="592"/>
      <c r="F1598" s="592"/>
      <c r="G1598" s="592"/>
      <c r="H1598" s="592"/>
      <c r="I1598" s="592"/>
      <c r="J1598" s="592"/>
      <c r="K1598" s="592"/>
      <c r="L1598" s="592"/>
      <c r="M1598" s="592"/>
      <c r="N1598" s="592"/>
      <c r="O1598" s="592"/>
      <c r="P1598" s="592"/>
      <c r="Q1598" s="592"/>
      <c r="R1598" s="592"/>
      <c r="S1598" s="592"/>
      <c r="T1598" s="592"/>
      <c r="U1598" s="592"/>
      <c r="V1598" s="592"/>
      <c r="W1598" s="592"/>
      <c r="X1598" s="592"/>
      <c r="Y1598" s="592"/>
      <c r="Z1598" s="592"/>
      <c r="AA1598" s="592"/>
      <c r="AB1598" s="592"/>
      <c r="AC1598" s="592"/>
      <c r="AD1598" s="592"/>
      <c r="AE1598" s="592"/>
      <c r="AF1598" s="593"/>
      <c r="AG1598" s="627"/>
      <c r="AH1598" s="628"/>
      <c r="AI1598" s="629"/>
      <c r="AJ1598" s="198"/>
      <c r="AK1598" s="198"/>
    </row>
    <row r="1599" spans="1:61" s="33" customFormat="1" ht="12">
      <c r="A1599" s="194"/>
      <c r="B1599" s="194"/>
      <c r="C1599" s="195"/>
      <c r="D1599" s="195"/>
      <c r="E1599" s="198"/>
      <c r="F1599" s="194"/>
      <c r="G1599" s="194"/>
      <c r="H1599" s="194"/>
      <c r="I1599" s="198"/>
      <c r="J1599" s="198"/>
      <c r="K1599" s="198"/>
      <c r="L1599" s="198"/>
      <c r="M1599" s="198"/>
      <c r="N1599" s="198"/>
      <c r="O1599" s="198"/>
      <c r="P1599" s="198"/>
      <c r="Q1599" s="198"/>
      <c r="R1599" s="198"/>
      <c r="S1599" s="198"/>
      <c r="T1599" s="198"/>
      <c r="U1599" s="198"/>
      <c r="V1599" s="198"/>
      <c r="W1599" s="198"/>
      <c r="X1599" s="198"/>
      <c r="Y1599" s="198"/>
      <c r="Z1599" s="198"/>
      <c r="AA1599" s="198"/>
      <c r="AB1599" s="198"/>
      <c r="AC1599" s="198"/>
      <c r="AD1599" s="198"/>
      <c r="AE1599" s="198"/>
      <c r="AF1599" s="198"/>
      <c r="AG1599" s="194"/>
      <c r="AH1599" s="194"/>
      <c r="AI1599" s="194"/>
      <c r="AJ1599" s="198"/>
      <c r="AK1599" s="198"/>
    </row>
    <row r="1600" spans="1:61" s="422" customFormat="1" ht="17.100000000000001" customHeight="1">
      <c r="A1600" s="414"/>
      <c r="B1600" s="414" t="s">
        <v>195</v>
      </c>
      <c r="C1600" s="164"/>
      <c r="D1600" s="164"/>
      <c r="E1600" s="164"/>
      <c r="F1600" s="164"/>
      <c r="G1600" s="164"/>
      <c r="H1600" s="164"/>
      <c r="I1600" s="164"/>
      <c r="J1600" s="164"/>
      <c r="K1600" s="164"/>
      <c r="L1600" s="421"/>
      <c r="M1600" s="421"/>
      <c r="N1600" s="421"/>
      <c r="O1600" s="421"/>
      <c r="P1600" s="421"/>
      <c r="Q1600" s="421"/>
      <c r="R1600" s="421"/>
      <c r="S1600" s="421"/>
      <c r="T1600" s="421"/>
      <c r="U1600" s="421"/>
      <c r="V1600" s="421"/>
      <c r="W1600" s="421"/>
      <c r="X1600" s="421"/>
      <c r="Y1600" s="421"/>
      <c r="Z1600" s="421"/>
      <c r="AA1600" s="421"/>
      <c r="AB1600" s="421"/>
      <c r="AC1600" s="421"/>
      <c r="AD1600" s="421"/>
      <c r="AE1600" s="421"/>
      <c r="AF1600" s="421"/>
      <c r="AG1600" s="163"/>
      <c r="AH1600" s="163"/>
      <c r="AI1600" s="163"/>
      <c r="AJ1600" s="421"/>
      <c r="AK1600" s="421"/>
      <c r="AL1600" s="33"/>
      <c r="AM1600" s="33"/>
      <c r="AN1600" s="33"/>
      <c r="AO1600" s="33"/>
      <c r="AP1600" s="33"/>
      <c r="AQ1600" s="33"/>
      <c r="AR1600" s="33"/>
      <c r="AS1600" s="33"/>
      <c r="AT1600" s="33"/>
      <c r="AU1600" s="33"/>
      <c r="AV1600" s="33"/>
      <c r="AW1600" s="33"/>
      <c r="AX1600" s="33"/>
      <c r="AY1600" s="33"/>
      <c r="AZ1600" s="33"/>
      <c r="BA1600" s="33"/>
      <c r="BB1600" s="33"/>
      <c r="BC1600" s="33"/>
      <c r="BD1600" s="33"/>
      <c r="BE1600" s="33"/>
      <c r="BF1600" s="33"/>
      <c r="BG1600" s="33"/>
      <c r="BH1600" s="33"/>
      <c r="BI1600" s="33"/>
    </row>
    <row r="1601" spans="1:61" s="33" customFormat="1" ht="17.100000000000001" customHeight="1">
      <c r="A1601" s="198"/>
      <c r="B1601" s="619" t="s">
        <v>187</v>
      </c>
      <c r="C1601" s="588" t="s">
        <v>1546</v>
      </c>
      <c r="D1601" s="589"/>
      <c r="E1601" s="589"/>
      <c r="F1601" s="589"/>
      <c r="G1601" s="589"/>
      <c r="H1601" s="589"/>
      <c r="I1601" s="589"/>
      <c r="J1601" s="589"/>
      <c r="K1601" s="589"/>
      <c r="L1601" s="589"/>
      <c r="M1601" s="589"/>
      <c r="N1601" s="589"/>
      <c r="O1601" s="589"/>
      <c r="P1601" s="589"/>
      <c r="Q1601" s="589"/>
      <c r="R1601" s="589"/>
      <c r="S1601" s="589"/>
      <c r="T1601" s="589"/>
      <c r="U1601" s="589"/>
      <c r="V1601" s="589"/>
      <c r="W1601" s="589"/>
      <c r="X1601" s="589"/>
      <c r="Y1601" s="589"/>
      <c r="Z1601" s="589"/>
      <c r="AA1601" s="589"/>
      <c r="AB1601" s="589"/>
      <c r="AC1601" s="589"/>
      <c r="AD1601" s="589"/>
      <c r="AE1601" s="589"/>
      <c r="AF1601" s="590"/>
      <c r="AG1601" s="942"/>
      <c r="AH1601" s="943"/>
      <c r="AI1601" s="944"/>
      <c r="AJ1601" s="198"/>
      <c r="AK1601" s="198"/>
    </row>
    <row r="1602" spans="1:61" s="33" customFormat="1" ht="17.100000000000001" customHeight="1">
      <c r="A1602" s="198"/>
      <c r="B1602" s="631"/>
      <c r="C1602" s="599"/>
      <c r="D1602" s="580"/>
      <c r="E1602" s="580"/>
      <c r="F1602" s="580"/>
      <c r="G1602" s="580"/>
      <c r="H1602" s="580"/>
      <c r="I1602" s="580"/>
      <c r="J1602" s="580"/>
      <c r="K1602" s="580"/>
      <c r="L1602" s="580"/>
      <c r="M1602" s="580"/>
      <c r="N1602" s="580"/>
      <c r="O1602" s="580"/>
      <c r="P1602" s="580"/>
      <c r="Q1602" s="580"/>
      <c r="R1602" s="580"/>
      <c r="S1602" s="580"/>
      <c r="T1602" s="580"/>
      <c r="U1602" s="580"/>
      <c r="V1602" s="580"/>
      <c r="W1602" s="580"/>
      <c r="X1602" s="580"/>
      <c r="Y1602" s="580"/>
      <c r="Z1602" s="580"/>
      <c r="AA1602" s="580"/>
      <c r="AB1602" s="580"/>
      <c r="AC1602" s="580"/>
      <c r="AD1602" s="580"/>
      <c r="AE1602" s="580"/>
      <c r="AF1602" s="581"/>
      <c r="AG1602" s="945"/>
      <c r="AH1602" s="946"/>
      <c r="AI1602" s="947"/>
      <c r="AJ1602" s="198"/>
      <c r="AK1602" s="198"/>
    </row>
    <row r="1603" spans="1:61" s="33" customFormat="1" ht="17.100000000000001" customHeight="1">
      <c r="A1603" s="198"/>
      <c r="B1603" s="631"/>
      <c r="C1603" s="599"/>
      <c r="D1603" s="580"/>
      <c r="E1603" s="580"/>
      <c r="F1603" s="580"/>
      <c r="G1603" s="580"/>
      <c r="H1603" s="580"/>
      <c r="I1603" s="580"/>
      <c r="J1603" s="580"/>
      <c r="K1603" s="580"/>
      <c r="L1603" s="580"/>
      <c r="M1603" s="580"/>
      <c r="N1603" s="580"/>
      <c r="O1603" s="580"/>
      <c r="P1603" s="580"/>
      <c r="Q1603" s="580"/>
      <c r="R1603" s="580"/>
      <c r="S1603" s="580"/>
      <c r="T1603" s="580"/>
      <c r="U1603" s="580"/>
      <c r="V1603" s="580"/>
      <c r="W1603" s="580"/>
      <c r="X1603" s="580"/>
      <c r="Y1603" s="580"/>
      <c r="Z1603" s="580"/>
      <c r="AA1603" s="580"/>
      <c r="AB1603" s="580"/>
      <c r="AC1603" s="580"/>
      <c r="AD1603" s="580"/>
      <c r="AE1603" s="580"/>
      <c r="AF1603" s="581"/>
      <c r="AG1603" s="945"/>
      <c r="AH1603" s="946"/>
      <c r="AI1603" s="947"/>
      <c r="AJ1603" s="198"/>
      <c r="AK1603" s="198"/>
    </row>
    <row r="1604" spans="1:61" s="33" customFormat="1" ht="17.100000000000001" customHeight="1">
      <c r="A1604" s="198"/>
      <c r="B1604" s="620"/>
      <c r="C1604" s="591"/>
      <c r="D1604" s="592"/>
      <c r="E1604" s="592"/>
      <c r="F1604" s="592"/>
      <c r="G1604" s="592"/>
      <c r="H1604" s="592"/>
      <c r="I1604" s="592"/>
      <c r="J1604" s="592"/>
      <c r="K1604" s="592"/>
      <c r="L1604" s="592"/>
      <c r="M1604" s="592"/>
      <c r="N1604" s="592"/>
      <c r="O1604" s="592"/>
      <c r="P1604" s="592"/>
      <c r="Q1604" s="592"/>
      <c r="R1604" s="592"/>
      <c r="S1604" s="592"/>
      <c r="T1604" s="592"/>
      <c r="U1604" s="592"/>
      <c r="V1604" s="592"/>
      <c r="W1604" s="592"/>
      <c r="X1604" s="592"/>
      <c r="Y1604" s="592"/>
      <c r="Z1604" s="592"/>
      <c r="AA1604" s="592"/>
      <c r="AB1604" s="592"/>
      <c r="AC1604" s="592"/>
      <c r="AD1604" s="592"/>
      <c r="AE1604" s="592"/>
      <c r="AF1604" s="593"/>
      <c r="AG1604" s="948"/>
      <c r="AH1604" s="949"/>
      <c r="AI1604" s="950"/>
      <c r="AJ1604" s="198"/>
      <c r="AK1604" s="198"/>
    </row>
    <row r="1605" spans="1:61" s="33" customFormat="1" ht="12">
      <c r="A1605" s="194"/>
      <c r="B1605" s="194"/>
      <c r="C1605" s="195"/>
      <c r="D1605" s="195"/>
      <c r="E1605" s="198"/>
      <c r="F1605" s="194"/>
      <c r="G1605" s="194"/>
      <c r="H1605" s="194"/>
      <c r="I1605" s="198"/>
      <c r="J1605" s="198"/>
      <c r="K1605" s="198"/>
      <c r="L1605" s="198"/>
      <c r="M1605" s="198"/>
      <c r="N1605" s="198"/>
      <c r="O1605" s="198"/>
      <c r="P1605" s="198"/>
      <c r="Q1605" s="198"/>
      <c r="R1605" s="198"/>
      <c r="S1605" s="198"/>
      <c r="T1605" s="198"/>
      <c r="U1605" s="198"/>
      <c r="V1605" s="198"/>
      <c r="W1605" s="198"/>
      <c r="X1605" s="198"/>
      <c r="Y1605" s="198"/>
      <c r="Z1605" s="198"/>
      <c r="AA1605" s="198"/>
      <c r="AB1605" s="198"/>
      <c r="AC1605" s="198"/>
      <c r="AD1605" s="198"/>
      <c r="AE1605" s="198"/>
      <c r="AF1605" s="198"/>
      <c r="AG1605" s="198"/>
      <c r="AH1605" s="198"/>
      <c r="AI1605" s="198"/>
      <c r="AJ1605" s="198"/>
      <c r="AK1605" s="198"/>
    </row>
    <row r="1606" spans="1:61" s="422" customFormat="1" ht="17.100000000000001" customHeight="1">
      <c r="A1606" s="414"/>
      <c r="B1606" s="414" t="s">
        <v>638</v>
      </c>
      <c r="C1606" s="164"/>
      <c r="D1606" s="164"/>
      <c r="E1606" s="164"/>
      <c r="F1606" s="164"/>
      <c r="G1606" s="164"/>
      <c r="H1606" s="164"/>
      <c r="I1606" s="164"/>
      <c r="J1606" s="164"/>
      <c r="K1606" s="164"/>
      <c r="L1606" s="421"/>
      <c r="M1606" s="421"/>
      <c r="N1606" s="421"/>
      <c r="O1606" s="421"/>
      <c r="P1606" s="421"/>
      <c r="Q1606" s="421"/>
      <c r="R1606" s="421"/>
      <c r="S1606" s="421"/>
      <c r="T1606" s="421"/>
      <c r="U1606" s="421"/>
      <c r="V1606" s="421"/>
      <c r="W1606" s="421"/>
      <c r="X1606" s="421"/>
      <c r="Y1606" s="421"/>
      <c r="Z1606" s="421"/>
      <c r="AA1606" s="421"/>
      <c r="AB1606" s="421"/>
      <c r="AC1606" s="421"/>
      <c r="AD1606" s="421"/>
      <c r="AE1606" s="421"/>
      <c r="AF1606" s="421"/>
      <c r="AG1606" s="163"/>
      <c r="AH1606" s="163"/>
      <c r="AI1606" s="163"/>
      <c r="AJ1606" s="421"/>
      <c r="AK1606" s="421"/>
      <c r="AL1606" s="33"/>
      <c r="AM1606" s="33"/>
      <c r="AN1606" s="33"/>
      <c r="AO1606" s="33"/>
      <c r="AP1606" s="33"/>
      <c r="AQ1606" s="33"/>
      <c r="AR1606" s="33"/>
      <c r="AS1606" s="33"/>
      <c r="AT1606" s="33"/>
      <c r="AU1606" s="33"/>
      <c r="AV1606" s="33"/>
      <c r="AW1606" s="33"/>
      <c r="AX1606" s="33"/>
      <c r="AY1606" s="33"/>
      <c r="AZ1606" s="33"/>
      <c r="BA1606" s="33"/>
      <c r="BB1606" s="33"/>
      <c r="BC1606" s="33"/>
      <c r="BD1606" s="33"/>
      <c r="BE1606" s="33"/>
      <c r="BF1606" s="33"/>
      <c r="BG1606" s="33"/>
      <c r="BH1606" s="33"/>
      <c r="BI1606" s="33"/>
    </row>
    <row r="1607" spans="1:61" s="33" customFormat="1" ht="17.100000000000001" customHeight="1">
      <c r="A1607" s="198"/>
      <c r="B1607" s="619" t="s">
        <v>79</v>
      </c>
      <c r="C1607" s="708" t="s">
        <v>1648</v>
      </c>
      <c r="D1607" s="709"/>
      <c r="E1607" s="709"/>
      <c r="F1607" s="709"/>
      <c r="G1607" s="709"/>
      <c r="H1607" s="709"/>
      <c r="I1607" s="709"/>
      <c r="J1607" s="709"/>
      <c r="K1607" s="709"/>
      <c r="L1607" s="709"/>
      <c r="M1607" s="709"/>
      <c r="N1607" s="709"/>
      <c r="O1607" s="709"/>
      <c r="P1607" s="709"/>
      <c r="Q1607" s="709"/>
      <c r="R1607" s="709"/>
      <c r="S1607" s="709"/>
      <c r="T1607" s="709"/>
      <c r="U1607" s="709"/>
      <c r="V1607" s="709"/>
      <c r="W1607" s="709"/>
      <c r="X1607" s="709"/>
      <c r="Y1607" s="709"/>
      <c r="Z1607" s="709"/>
      <c r="AA1607" s="709"/>
      <c r="AB1607" s="709"/>
      <c r="AC1607" s="709"/>
      <c r="AD1607" s="709"/>
      <c r="AE1607" s="709"/>
      <c r="AF1607" s="710"/>
      <c r="AG1607" s="621"/>
      <c r="AH1607" s="622"/>
      <c r="AI1607" s="623"/>
      <c r="AJ1607" s="198"/>
      <c r="AK1607" s="198"/>
    </row>
    <row r="1608" spans="1:61" s="33" customFormat="1" ht="17.100000000000001" customHeight="1">
      <c r="A1608" s="198"/>
      <c r="B1608" s="631"/>
      <c r="C1608" s="711"/>
      <c r="D1608" s="712"/>
      <c r="E1608" s="712"/>
      <c r="F1608" s="712"/>
      <c r="G1608" s="712"/>
      <c r="H1608" s="712"/>
      <c r="I1608" s="712"/>
      <c r="J1608" s="712"/>
      <c r="K1608" s="712"/>
      <c r="L1608" s="712"/>
      <c r="M1608" s="712"/>
      <c r="N1608" s="712"/>
      <c r="O1608" s="712"/>
      <c r="P1608" s="712"/>
      <c r="Q1608" s="712"/>
      <c r="R1608" s="712"/>
      <c r="S1608" s="712"/>
      <c r="T1608" s="712"/>
      <c r="U1608" s="712"/>
      <c r="V1608" s="712"/>
      <c r="W1608" s="712"/>
      <c r="X1608" s="712"/>
      <c r="Y1608" s="712"/>
      <c r="Z1608" s="712"/>
      <c r="AA1608" s="712"/>
      <c r="AB1608" s="712"/>
      <c r="AC1608" s="712"/>
      <c r="AD1608" s="712"/>
      <c r="AE1608" s="712"/>
      <c r="AF1608" s="713"/>
      <c r="AG1608" s="624"/>
      <c r="AH1608" s="625"/>
      <c r="AI1608" s="626"/>
      <c r="AJ1608" s="198"/>
      <c r="AK1608" s="198"/>
    </row>
    <row r="1609" spans="1:61" s="33" customFormat="1" ht="17.100000000000001" customHeight="1">
      <c r="A1609" s="198"/>
      <c r="B1609" s="631"/>
      <c r="C1609" s="711"/>
      <c r="D1609" s="712"/>
      <c r="E1609" s="712"/>
      <c r="F1609" s="712"/>
      <c r="G1609" s="712"/>
      <c r="H1609" s="712"/>
      <c r="I1609" s="712"/>
      <c r="J1609" s="712"/>
      <c r="K1609" s="712"/>
      <c r="L1609" s="712"/>
      <c r="M1609" s="712"/>
      <c r="N1609" s="712"/>
      <c r="O1609" s="712"/>
      <c r="P1609" s="712"/>
      <c r="Q1609" s="712"/>
      <c r="R1609" s="712"/>
      <c r="S1609" s="712"/>
      <c r="T1609" s="712"/>
      <c r="U1609" s="712"/>
      <c r="V1609" s="712"/>
      <c r="W1609" s="712"/>
      <c r="X1609" s="712"/>
      <c r="Y1609" s="712"/>
      <c r="Z1609" s="712"/>
      <c r="AA1609" s="712"/>
      <c r="AB1609" s="712"/>
      <c r="AC1609" s="712"/>
      <c r="AD1609" s="712"/>
      <c r="AE1609" s="712"/>
      <c r="AF1609" s="713"/>
      <c r="AG1609" s="624"/>
      <c r="AH1609" s="625"/>
      <c r="AI1609" s="626"/>
      <c r="AJ1609" s="198"/>
      <c r="AK1609" s="198"/>
      <c r="AL1609" s="452"/>
    </row>
    <row r="1610" spans="1:61" s="33" customFormat="1" ht="12">
      <c r="A1610" s="198"/>
      <c r="B1610" s="620"/>
      <c r="C1610" s="939"/>
      <c r="D1610" s="940"/>
      <c r="E1610" s="940"/>
      <c r="F1610" s="940"/>
      <c r="G1610" s="940"/>
      <c r="H1610" s="940"/>
      <c r="I1610" s="940"/>
      <c r="J1610" s="940"/>
      <c r="K1610" s="940"/>
      <c r="L1610" s="940"/>
      <c r="M1610" s="940"/>
      <c r="N1610" s="940"/>
      <c r="O1610" s="940"/>
      <c r="P1610" s="940"/>
      <c r="Q1610" s="940"/>
      <c r="R1610" s="940"/>
      <c r="S1610" s="940"/>
      <c r="T1610" s="940"/>
      <c r="U1610" s="940"/>
      <c r="V1610" s="940"/>
      <c r="W1610" s="940"/>
      <c r="X1610" s="940"/>
      <c r="Y1610" s="940"/>
      <c r="Z1610" s="940"/>
      <c r="AA1610" s="940"/>
      <c r="AB1610" s="940"/>
      <c r="AC1610" s="940"/>
      <c r="AD1610" s="940"/>
      <c r="AE1610" s="940"/>
      <c r="AF1610" s="941"/>
      <c r="AG1610" s="627"/>
      <c r="AH1610" s="628"/>
      <c r="AI1610" s="629"/>
      <c r="AJ1610" s="198"/>
      <c r="AK1610" s="198"/>
    </row>
    <row r="1611" spans="1:61" s="33" customFormat="1" ht="12">
      <c r="A1611" s="198"/>
      <c r="B1611" s="77"/>
      <c r="C1611" s="186"/>
      <c r="D1611" s="186"/>
      <c r="E1611" s="186"/>
      <c r="F1611" s="186"/>
      <c r="G1611" s="186"/>
      <c r="H1611" s="186"/>
      <c r="I1611" s="186"/>
      <c r="J1611" s="186"/>
      <c r="K1611" s="186"/>
      <c r="L1611" s="186"/>
      <c r="M1611" s="186"/>
      <c r="N1611" s="186"/>
      <c r="O1611" s="186"/>
      <c r="P1611" s="186"/>
      <c r="Q1611" s="186"/>
      <c r="R1611" s="186"/>
      <c r="S1611" s="186"/>
      <c r="T1611" s="186"/>
      <c r="U1611" s="186"/>
      <c r="V1611" s="186"/>
      <c r="W1611" s="186"/>
      <c r="X1611" s="186"/>
      <c r="Y1611" s="186"/>
      <c r="Z1611" s="186"/>
      <c r="AA1611" s="186"/>
      <c r="AB1611" s="186"/>
      <c r="AC1611" s="186"/>
      <c r="AD1611" s="186"/>
      <c r="AE1611" s="186"/>
      <c r="AF1611" s="186"/>
      <c r="AG1611" s="164"/>
      <c r="AH1611" s="164"/>
      <c r="AI1611" s="164"/>
      <c r="AJ1611" s="198"/>
      <c r="AK1611" s="198"/>
    </row>
    <row r="1612" spans="1:61" s="33" customFormat="1" ht="16.5" customHeight="1">
      <c r="A1612" s="198"/>
      <c r="B1612" s="448" t="s">
        <v>722</v>
      </c>
      <c r="C1612" s="454"/>
      <c r="D1612" s="454"/>
      <c r="E1612" s="454"/>
      <c r="F1612" s="454"/>
      <c r="G1612" s="454"/>
      <c r="H1612" s="454"/>
      <c r="I1612" s="454"/>
      <c r="J1612" s="454"/>
      <c r="K1612" s="454"/>
      <c r="L1612" s="454"/>
      <c r="M1612" s="454"/>
      <c r="N1612" s="454"/>
      <c r="O1612" s="454"/>
      <c r="P1612" s="454"/>
      <c r="Q1612" s="454"/>
      <c r="R1612" s="454"/>
      <c r="S1612" s="186"/>
      <c r="T1612" s="186"/>
      <c r="U1612" s="186"/>
      <c r="V1612" s="186"/>
      <c r="W1612" s="186"/>
      <c r="X1612" s="186"/>
      <c r="Y1612" s="186"/>
      <c r="Z1612" s="186"/>
      <c r="AA1612" s="186"/>
      <c r="AB1612" s="186"/>
      <c r="AC1612" s="186"/>
      <c r="AD1612" s="186"/>
      <c r="AE1612" s="186"/>
      <c r="AF1612" s="186"/>
      <c r="AG1612" s="164"/>
      <c r="AH1612" s="164"/>
      <c r="AI1612" s="164"/>
      <c r="AJ1612" s="198"/>
      <c r="AK1612" s="198"/>
    </row>
    <row r="1613" spans="1:61" s="33" customFormat="1" ht="18.75" customHeight="1">
      <c r="A1613" s="198"/>
      <c r="B1613" s="619" t="s">
        <v>79</v>
      </c>
      <c r="C1613" s="588" t="s">
        <v>723</v>
      </c>
      <c r="D1613" s="589"/>
      <c r="E1613" s="589"/>
      <c r="F1613" s="589"/>
      <c r="G1613" s="589"/>
      <c r="H1613" s="589"/>
      <c r="I1613" s="589"/>
      <c r="J1613" s="589"/>
      <c r="K1613" s="589"/>
      <c r="L1613" s="589"/>
      <c r="M1613" s="589"/>
      <c r="N1613" s="589"/>
      <c r="O1613" s="589"/>
      <c r="P1613" s="589"/>
      <c r="Q1613" s="589"/>
      <c r="R1613" s="589"/>
      <c r="S1613" s="589"/>
      <c r="T1613" s="589"/>
      <c r="U1613" s="589"/>
      <c r="V1613" s="589"/>
      <c r="W1613" s="589"/>
      <c r="X1613" s="589"/>
      <c r="Y1613" s="589"/>
      <c r="Z1613" s="589"/>
      <c r="AA1613" s="589"/>
      <c r="AB1613" s="589"/>
      <c r="AC1613" s="589"/>
      <c r="AD1613" s="589"/>
      <c r="AE1613" s="589"/>
      <c r="AF1613" s="590"/>
      <c r="AG1613" s="621"/>
      <c r="AH1613" s="622"/>
      <c r="AI1613" s="623"/>
      <c r="AJ1613" s="198"/>
      <c r="AK1613" s="198"/>
    </row>
    <row r="1614" spans="1:61" s="33" customFormat="1" ht="18" customHeight="1">
      <c r="A1614" s="198"/>
      <c r="B1614" s="631"/>
      <c r="C1614" s="599"/>
      <c r="D1614" s="580"/>
      <c r="E1614" s="580"/>
      <c r="F1614" s="580"/>
      <c r="G1614" s="580"/>
      <c r="H1614" s="580"/>
      <c r="I1614" s="580"/>
      <c r="J1614" s="580"/>
      <c r="K1614" s="580"/>
      <c r="L1614" s="580"/>
      <c r="M1614" s="580"/>
      <c r="N1614" s="580"/>
      <c r="O1614" s="580"/>
      <c r="P1614" s="580"/>
      <c r="Q1614" s="580"/>
      <c r="R1614" s="580"/>
      <c r="S1614" s="580"/>
      <c r="T1614" s="580"/>
      <c r="U1614" s="580"/>
      <c r="V1614" s="580"/>
      <c r="W1614" s="580"/>
      <c r="X1614" s="580"/>
      <c r="Y1614" s="580"/>
      <c r="Z1614" s="580"/>
      <c r="AA1614" s="580"/>
      <c r="AB1614" s="580"/>
      <c r="AC1614" s="580"/>
      <c r="AD1614" s="580"/>
      <c r="AE1614" s="580"/>
      <c r="AF1614" s="581"/>
      <c r="AG1614" s="624"/>
      <c r="AH1614" s="625"/>
      <c r="AI1614" s="626"/>
      <c r="AJ1614" s="198"/>
      <c r="AK1614" s="198"/>
    </row>
    <row r="1615" spans="1:61" s="33" customFormat="1" ht="28.5" customHeight="1">
      <c r="A1615" s="198"/>
      <c r="B1615" s="631"/>
      <c r="C1615" s="680" t="s">
        <v>875</v>
      </c>
      <c r="D1615" s="681"/>
      <c r="E1615" s="681"/>
      <c r="F1615" s="681"/>
      <c r="G1615" s="681"/>
      <c r="H1615" s="681"/>
      <c r="I1615" s="681"/>
      <c r="J1615" s="681"/>
      <c r="K1615" s="681"/>
      <c r="L1615" s="681"/>
      <c r="M1615" s="681"/>
      <c r="N1615" s="681"/>
      <c r="O1615" s="681"/>
      <c r="P1615" s="681"/>
      <c r="Q1615" s="681"/>
      <c r="R1615" s="681"/>
      <c r="S1615" s="681"/>
      <c r="T1615" s="681"/>
      <c r="U1615" s="681"/>
      <c r="V1615" s="681"/>
      <c r="W1615" s="681"/>
      <c r="X1615" s="681"/>
      <c r="Y1615" s="681"/>
      <c r="Z1615" s="681"/>
      <c r="AA1615" s="681"/>
      <c r="AB1615" s="681"/>
      <c r="AC1615" s="681"/>
      <c r="AD1615" s="681"/>
      <c r="AE1615" s="681"/>
      <c r="AF1615" s="682"/>
      <c r="AG1615" s="624"/>
      <c r="AH1615" s="625"/>
      <c r="AI1615" s="626"/>
      <c r="AJ1615" s="198"/>
      <c r="AK1615" s="198"/>
    </row>
    <row r="1616" spans="1:61" s="33" customFormat="1" ht="12">
      <c r="A1616" s="198"/>
      <c r="B1616" s="620"/>
      <c r="C1616" s="683"/>
      <c r="D1616" s="684"/>
      <c r="E1616" s="684"/>
      <c r="F1616" s="684"/>
      <c r="G1616" s="684"/>
      <c r="H1616" s="684"/>
      <c r="I1616" s="684"/>
      <c r="J1616" s="684"/>
      <c r="K1616" s="684"/>
      <c r="L1616" s="684"/>
      <c r="M1616" s="684"/>
      <c r="N1616" s="684"/>
      <c r="O1616" s="684"/>
      <c r="P1616" s="684"/>
      <c r="Q1616" s="684"/>
      <c r="R1616" s="684"/>
      <c r="S1616" s="684"/>
      <c r="T1616" s="684"/>
      <c r="U1616" s="684"/>
      <c r="V1616" s="684"/>
      <c r="W1616" s="684"/>
      <c r="X1616" s="684"/>
      <c r="Y1616" s="684"/>
      <c r="Z1616" s="684"/>
      <c r="AA1616" s="684"/>
      <c r="AB1616" s="684"/>
      <c r="AC1616" s="684"/>
      <c r="AD1616" s="684"/>
      <c r="AE1616" s="684"/>
      <c r="AF1616" s="685"/>
      <c r="AG1616" s="627"/>
      <c r="AH1616" s="628"/>
      <c r="AI1616" s="629"/>
      <c r="AJ1616" s="198"/>
      <c r="AK1616" s="198"/>
    </row>
    <row r="1617" spans="1:37" s="33" customFormat="1" ht="12">
      <c r="A1617" s="198"/>
      <c r="B1617" s="77"/>
      <c r="C1617" s="441"/>
      <c r="D1617" s="441"/>
      <c r="E1617" s="441"/>
      <c r="F1617" s="441"/>
      <c r="G1617" s="441"/>
      <c r="H1617" s="441"/>
      <c r="I1617" s="441"/>
      <c r="J1617" s="441"/>
      <c r="K1617" s="441"/>
      <c r="L1617" s="441"/>
      <c r="M1617" s="441"/>
      <c r="N1617" s="441"/>
      <c r="O1617" s="441"/>
      <c r="P1617" s="441"/>
      <c r="Q1617" s="441"/>
      <c r="R1617" s="441"/>
      <c r="S1617" s="441"/>
      <c r="T1617" s="441"/>
      <c r="U1617" s="441"/>
      <c r="V1617" s="441"/>
      <c r="W1617" s="441"/>
      <c r="X1617" s="441"/>
      <c r="Y1617" s="441"/>
      <c r="Z1617" s="441"/>
      <c r="AA1617" s="441"/>
      <c r="AB1617" s="441"/>
      <c r="AC1617" s="441"/>
      <c r="AD1617" s="441"/>
      <c r="AE1617" s="441"/>
      <c r="AF1617" s="441"/>
      <c r="AG1617" s="164"/>
      <c r="AH1617" s="164"/>
      <c r="AI1617" s="164"/>
      <c r="AJ1617" s="198"/>
      <c r="AK1617" s="198"/>
    </row>
    <row r="1618" spans="1:37" s="33" customFormat="1" ht="16.5" customHeight="1">
      <c r="A1618" s="198"/>
      <c r="B1618" s="448" t="s">
        <v>725</v>
      </c>
      <c r="C1618" s="441"/>
      <c r="D1618" s="441"/>
      <c r="E1618" s="441"/>
      <c r="F1618" s="441"/>
      <c r="G1618" s="441"/>
      <c r="H1618" s="441"/>
      <c r="I1618" s="441"/>
      <c r="J1618" s="441"/>
      <c r="K1618" s="441"/>
      <c r="L1618" s="441"/>
      <c r="M1618" s="441"/>
      <c r="N1618" s="441"/>
      <c r="O1618" s="441"/>
      <c r="P1618" s="441"/>
      <c r="Q1618" s="441"/>
      <c r="R1618" s="441"/>
      <c r="S1618" s="441"/>
      <c r="T1618" s="441"/>
      <c r="U1618" s="441"/>
      <c r="V1618" s="441"/>
      <c r="W1618" s="441"/>
      <c r="X1618" s="441"/>
      <c r="Y1618" s="441"/>
      <c r="Z1618" s="441"/>
      <c r="AA1618" s="441"/>
      <c r="AB1618" s="441"/>
      <c r="AC1618" s="441"/>
      <c r="AD1618" s="441"/>
      <c r="AE1618" s="441"/>
      <c r="AF1618" s="441"/>
      <c r="AG1618" s="164"/>
      <c r="AH1618" s="164"/>
      <c r="AI1618" s="164"/>
      <c r="AJ1618" s="198"/>
      <c r="AK1618" s="198"/>
    </row>
    <row r="1619" spans="1:37" s="33" customFormat="1" ht="22.5" customHeight="1">
      <c r="A1619" s="198"/>
      <c r="B1619" s="619" t="s">
        <v>79</v>
      </c>
      <c r="C1619" s="588" t="s">
        <v>724</v>
      </c>
      <c r="D1619" s="589"/>
      <c r="E1619" s="589"/>
      <c r="F1619" s="589"/>
      <c r="G1619" s="589"/>
      <c r="H1619" s="589"/>
      <c r="I1619" s="589"/>
      <c r="J1619" s="589"/>
      <c r="K1619" s="589"/>
      <c r="L1619" s="589"/>
      <c r="M1619" s="589"/>
      <c r="N1619" s="589"/>
      <c r="O1619" s="589"/>
      <c r="P1619" s="589"/>
      <c r="Q1619" s="589"/>
      <c r="R1619" s="589"/>
      <c r="S1619" s="589"/>
      <c r="T1619" s="589"/>
      <c r="U1619" s="589"/>
      <c r="V1619" s="589"/>
      <c r="W1619" s="589"/>
      <c r="X1619" s="589"/>
      <c r="Y1619" s="589"/>
      <c r="Z1619" s="589"/>
      <c r="AA1619" s="589"/>
      <c r="AB1619" s="589"/>
      <c r="AC1619" s="589"/>
      <c r="AD1619" s="589"/>
      <c r="AE1619" s="589"/>
      <c r="AF1619" s="590"/>
      <c r="AG1619" s="621"/>
      <c r="AH1619" s="622"/>
      <c r="AI1619" s="623"/>
      <c r="AJ1619" s="198"/>
      <c r="AK1619" s="198"/>
    </row>
    <row r="1620" spans="1:37" s="33" customFormat="1" ht="22.5" customHeight="1">
      <c r="A1620" s="198"/>
      <c r="B1620" s="631"/>
      <c r="C1620" s="599"/>
      <c r="D1620" s="580"/>
      <c r="E1620" s="580"/>
      <c r="F1620" s="580"/>
      <c r="G1620" s="580"/>
      <c r="H1620" s="580"/>
      <c r="I1620" s="580"/>
      <c r="J1620" s="580"/>
      <c r="K1620" s="580"/>
      <c r="L1620" s="580"/>
      <c r="M1620" s="580"/>
      <c r="N1620" s="580"/>
      <c r="O1620" s="580"/>
      <c r="P1620" s="580"/>
      <c r="Q1620" s="580"/>
      <c r="R1620" s="580"/>
      <c r="S1620" s="580"/>
      <c r="T1620" s="580"/>
      <c r="U1620" s="580"/>
      <c r="V1620" s="580"/>
      <c r="W1620" s="580"/>
      <c r="X1620" s="580"/>
      <c r="Y1620" s="580"/>
      <c r="Z1620" s="580"/>
      <c r="AA1620" s="580"/>
      <c r="AB1620" s="580"/>
      <c r="AC1620" s="580"/>
      <c r="AD1620" s="580"/>
      <c r="AE1620" s="580"/>
      <c r="AF1620" s="581"/>
      <c r="AG1620" s="624"/>
      <c r="AH1620" s="625"/>
      <c r="AI1620" s="626"/>
      <c r="AJ1620" s="198"/>
      <c r="AK1620" s="198"/>
    </row>
    <row r="1621" spans="1:37" s="33" customFormat="1" ht="28.5" customHeight="1">
      <c r="A1621" s="198"/>
      <c r="B1621" s="631"/>
      <c r="C1621" s="680" t="s">
        <v>1439</v>
      </c>
      <c r="D1621" s="681"/>
      <c r="E1621" s="681"/>
      <c r="F1621" s="681"/>
      <c r="G1621" s="681"/>
      <c r="H1621" s="681"/>
      <c r="I1621" s="681"/>
      <c r="J1621" s="681"/>
      <c r="K1621" s="681"/>
      <c r="L1621" s="681"/>
      <c r="M1621" s="681"/>
      <c r="N1621" s="681"/>
      <c r="O1621" s="681"/>
      <c r="P1621" s="681"/>
      <c r="Q1621" s="681"/>
      <c r="R1621" s="681"/>
      <c r="S1621" s="681"/>
      <c r="T1621" s="681"/>
      <c r="U1621" s="681"/>
      <c r="V1621" s="681"/>
      <c r="W1621" s="681"/>
      <c r="X1621" s="681"/>
      <c r="Y1621" s="681"/>
      <c r="Z1621" s="681"/>
      <c r="AA1621" s="681"/>
      <c r="AB1621" s="681"/>
      <c r="AC1621" s="681"/>
      <c r="AD1621" s="681"/>
      <c r="AE1621" s="681"/>
      <c r="AF1621" s="682"/>
      <c r="AG1621" s="624"/>
      <c r="AH1621" s="625"/>
      <c r="AI1621" s="626"/>
      <c r="AJ1621" s="198"/>
      <c r="AK1621" s="198"/>
    </row>
    <row r="1622" spans="1:37" s="33" customFormat="1" ht="12">
      <c r="A1622" s="198"/>
      <c r="B1622" s="620"/>
      <c r="C1622" s="683"/>
      <c r="D1622" s="684"/>
      <c r="E1622" s="684"/>
      <c r="F1622" s="684"/>
      <c r="G1622" s="684"/>
      <c r="H1622" s="684"/>
      <c r="I1622" s="684"/>
      <c r="J1622" s="684"/>
      <c r="K1622" s="684"/>
      <c r="L1622" s="684"/>
      <c r="M1622" s="684"/>
      <c r="N1622" s="684"/>
      <c r="O1622" s="684"/>
      <c r="P1622" s="684"/>
      <c r="Q1622" s="684"/>
      <c r="R1622" s="684"/>
      <c r="S1622" s="684"/>
      <c r="T1622" s="684"/>
      <c r="U1622" s="684"/>
      <c r="V1622" s="684"/>
      <c r="W1622" s="684"/>
      <c r="X1622" s="684"/>
      <c r="Y1622" s="684"/>
      <c r="Z1622" s="684"/>
      <c r="AA1622" s="684"/>
      <c r="AB1622" s="684"/>
      <c r="AC1622" s="684"/>
      <c r="AD1622" s="684"/>
      <c r="AE1622" s="684"/>
      <c r="AF1622" s="685"/>
      <c r="AG1622" s="627"/>
      <c r="AH1622" s="628"/>
      <c r="AI1622" s="629"/>
      <c r="AJ1622" s="198"/>
      <c r="AK1622" s="198"/>
    </row>
    <row r="1623" spans="1:37" s="33" customFormat="1" ht="17.100000000000001" customHeight="1">
      <c r="A1623" s="194"/>
      <c r="B1623" s="194"/>
      <c r="C1623" s="195"/>
      <c r="D1623" s="195"/>
      <c r="E1623" s="198"/>
      <c r="F1623" s="194"/>
      <c r="G1623" s="194"/>
      <c r="H1623" s="194"/>
      <c r="I1623" s="198"/>
      <c r="J1623" s="198"/>
      <c r="K1623" s="198"/>
      <c r="L1623" s="198"/>
      <c r="M1623" s="198"/>
      <c r="N1623" s="198"/>
      <c r="O1623" s="198"/>
      <c r="P1623" s="198"/>
      <c r="Q1623" s="198"/>
      <c r="R1623" s="198"/>
      <c r="S1623" s="198"/>
      <c r="T1623" s="198"/>
      <c r="U1623" s="198"/>
      <c r="V1623" s="198"/>
      <c r="W1623" s="198"/>
      <c r="X1623" s="198"/>
      <c r="Y1623" s="198"/>
      <c r="Z1623" s="198"/>
      <c r="AA1623" s="198"/>
      <c r="AB1623" s="198"/>
      <c r="AC1623" s="198"/>
      <c r="AD1623" s="198"/>
      <c r="AE1623" s="198"/>
      <c r="AF1623" s="198"/>
      <c r="AG1623" s="194"/>
      <c r="AH1623" s="194"/>
      <c r="AI1623" s="194"/>
      <c r="AJ1623" s="198"/>
      <c r="AK1623" s="198"/>
    </row>
    <row r="1624" spans="1:37" s="33" customFormat="1" ht="12">
      <c r="A1624" s="194"/>
      <c r="B1624" s="194"/>
      <c r="C1624" s="195"/>
      <c r="D1624" s="195"/>
      <c r="E1624" s="198"/>
      <c r="F1624" s="194"/>
      <c r="G1624" s="194"/>
      <c r="H1624" s="194"/>
      <c r="I1624" s="198"/>
      <c r="J1624" s="198"/>
      <c r="K1624" s="198"/>
      <c r="L1624" s="198"/>
      <c r="M1624" s="198"/>
      <c r="N1624" s="198"/>
      <c r="O1624" s="198"/>
      <c r="P1624" s="198"/>
      <c r="Q1624" s="198"/>
      <c r="R1624" s="198"/>
      <c r="S1624" s="198"/>
      <c r="T1624" s="198"/>
      <c r="U1624" s="198"/>
      <c r="V1624" s="198"/>
      <c r="W1624" s="198"/>
      <c r="X1624" s="198"/>
      <c r="Y1624" s="198"/>
      <c r="Z1624" s="198"/>
      <c r="AA1624" s="198"/>
      <c r="AB1624" s="198"/>
      <c r="AC1624" s="198"/>
      <c r="AD1624" s="198"/>
      <c r="AE1624" s="198"/>
      <c r="AF1624" s="198"/>
      <c r="AG1624" s="194"/>
      <c r="AH1624" s="194"/>
      <c r="AI1624" s="194"/>
      <c r="AJ1624" s="198"/>
      <c r="AK1624" s="198"/>
    </row>
    <row r="1625" spans="1:37" s="33" customFormat="1" ht="17.100000000000001" customHeight="1">
      <c r="A1625" s="194"/>
      <c r="B1625" s="448" t="s">
        <v>1440</v>
      </c>
      <c r="C1625" s="195"/>
      <c r="D1625" s="195"/>
      <c r="E1625" s="198"/>
      <c r="F1625" s="194"/>
      <c r="G1625" s="194"/>
      <c r="H1625" s="194"/>
      <c r="I1625" s="198"/>
      <c r="J1625" s="198"/>
      <c r="K1625" s="198"/>
      <c r="L1625" s="198"/>
      <c r="M1625" s="198"/>
      <c r="N1625" s="198"/>
      <c r="O1625" s="198"/>
      <c r="P1625" s="198"/>
      <c r="Q1625" s="198"/>
      <c r="R1625" s="198"/>
      <c r="S1625" s="198"/>
      <c r="T1625" s="198"/>
      <c r="U1625" s="198"/>
      <c r="V1625" s="198"/>
      <c r="W1625" s="198"/>
      <c r="X1625" s="198"/>
      <c r="Y1625" s="198"/>
      <c r="Z1625" s="198"/>
      <c r="AA1625" s="198"/>
      <c r="AB1625" s="198"/>
      <c r="AC1625" s="198"/>
      <c r="AD1625" s="198"/>
      <c r="AE1625" s="198"/>
      <c r="AF1625" s="198"/>
      <c r="AG1625" s="194"/>
      <c r="AH1625" s="194"/>
      <c r="AI1625" s="194"/>
      <c r="AJ1625" s="198"/>
      <c r="AK1625" s="198"/>
    </row>
    <row r="1626" spans="1:37" s="33" customFormat="1" ht="44.25" customHeight="1">
      <c r="A1626" s="194"/>
      <c r="B1626" s="472" t="s">
        <v>1427</v>
      </c>
      <c r="C1626" s="692" t="s">
        <v>1441</v>
      </c>
      <c r="D1626" s="692"/>
      <c r="E1626" s="692"/>
      <c r="F1626" s="692"/>
      <c r="G1626" s="692"/>
      <c r="H1626" s="692"/>
      <c r="I1626" s="692"/>
      <c r="J1626" s="692"/>
      <c r="K1626" s="692"/>
      <c r="L1626" s="692"/>
      <c r="M1626" s="692"/>
      <c r="N1626" s="692"/>
      <c r="O1626" s="692"/>
      <c r="P1626" s="692"/>
      <c r="Q1626" s="692"/>
      <c r="R1626" s="692"/>
      <c r="S1626" s="692"/>
      <c r="T1626" s="692"/>
      <c r="U1626" s="692"/>
      <c r="V1626" s="692"/>
      <c r="W1626" s="692"/>
      <c r="X1626" s="692"/>
      <c r="Y1626" s="692"/>
      <c r="Z1626" s="692"/>
      <c r="AA1626" s="692"/>
      <c r="AB1626" s="692"/>
      <c r="AC1626" s="692"/>
      <c r="AD1626" s="692"/>
      <c r="AE1626" s="692"/>
      <c r="AF1626" s="692"/>
      <c r="AG1626" s="1125"/>
      <c r="AH1626" s="1125"/>
      <c r="AI1626" s="1125"/>
      <c r="AJ1626" s="198"/>
      <c r="AK1626" s="198"/>
    </row>
    <row r="1627" spans="1:37" s="33" customFormat="1" ht="21" customHeight="1">
      <c r="A1627" s="194"/>
      <c r="B1627" s="472" t="s">
        <v>1435</v>
      </c>
      <c r="C1627" s="692" t="s">
        <v>1442</v>
      </c>
      <c r="D1627" s="692"/>
      <c r="E1627" s="692"/>
      <c r="F1627" s="692"/>
      <c r="G1627" s="692"/>
      <c r="H1627" s="692"/>
      <c r="I1627" s="692"/>
      <c r="J1627" s="692"/>
      <c r="K1627" s="692"/>
      <c r="L1627" s="692"/>
      <c r="M1627" s="692"/>
      <c r="N1627" s="692"/>
      <c r="O1627" s="692"/>
      <c r="P1627" s="692"/>
      <c r="Q1627" s="692"/>
      <c r="R1627" s="692"/>
      <c r="S1627" s="692"/>
      <c r="T1627" s="692"/>
      <c r="U1627" s="692"/>
      <c r="V1627" s="692"/>
      <c r="W1627" s="692"/>
      <c r="X1627" s="692"/>
      <c r="Y1627" s="692"/>
      <c r="Z1627" s="692"/>
      <c r="AA1627" s="692"/>
      <c r="AB1627" s="692"/>
      <c r="AC1627" s="692"/>
      <c r="AD1627" s="692"/>
      <c r="AE1627" s="692"/>
      <c r="AF1627" s="692"/>
      <c r="AG1627" s="1125"/>
      <c r="AH1627" s="1125"/>
      <c r="AI1627" s="1125"/>
      <c r="AJ1627" s="198"/>
      <c r="AK1627" s="198"/>
    </row>
    <row r="1628" spans="1:37" s="33" customFormat="1" ht="21.75" customHeight="1">
      <c r="A1628" s="194"/>
      <c r="B1628" s="472" t="s">
        <v>1436</v>
      </c>
      <c r="C1628" s="692" t="s">
        <v>1443</v>
      </c>
      <c r="D1628" s="692"/>
      <c r="E1628" s="692"/>
      <c r="F1628" s="692"/>
      <c r="G1628" s="692"/>
      <c r="H1628" s="692"/>
      <c r="I1628" s="692"/>
      <c r="J1628" s="692"/>
      <c r="K1628" s="692"/>
      <c r="L1628" s="692"/>
      <c r="M1628" s="692"/>
      <c r="N1628" s="692"/>
      <c r="O1628" s="692"/>
      <c r="P1628" s="692"/>
      <c r="Q1628" s="692"/>
      <c r="R1628" s="692"/>
      <c r="S1628" s="692"/>
      <c r="T1628" s="692"/>
      <c r="U1628" s="692"/>
      <c r="V1628" s="692"/>
      <c r="W1628" s="692"/>
      <c r="X1628" s="692"/>
      <c r="Y1628" s="692"/>
      <c r="Z1628" s="692"/>
      <c r="AA1628" s="692"/>
      <c r="AB1628" s="692"/>
      <c r="AC1628" s="692"/>
      <c r="AD1628" s="692"/>
      <c r="AE1628" s="692"/>
      <c r="AF1628" s="692"/>
      <c r="AG1628" s="1125"/>
      <c r="AH1628" s="1125"/>
      <c r="AI1628" s="1125"/>
      <c r="AJ1628" s="198"/>
      <c r="AK1628" s="198"/>
    </row>
    <row r="1629" spans="1:37" s="33" customFormat="1" ht="20.25" customHeight="1">
      <c r="A1629" s="194"/>
      <c r="B1629" s="472" t="s">
        <v>1430</v>
      </c>
      <c r="C1629" s="692" t="s">
        <v>1496</v>
      </c>
      <c r="D1629" s="692"/>
      <c r="E1629" s="692"/>
      <c r="F1629" s="692"/>
      <c r="G1629" s="692"/>
      <c r="H1629" s="692"/>
      <c r="I1629" s="692"/>
      <c r="J1629" s="692"/>
      <c r="K1629" s="692"/>
      <c r="L1629" s="692"/>
      <c r="M1629" s="692"/>
      <c r="N1629" s="692"/>
      <c r="O1629" s="692"/>
      <c r="P1629" s="692"/>
      <c r="Q1629" s="692"/>
      <c r="R1629" s="692"/>
      <c r="S1629" s="692"/>
      <c r="T1629" s="692"/>
      <c r="U1629" s="692"/>
      <c r="V1629" s="692"/>
      <c r="W1629" s="692"/>
      <c r="X1629" s="692"/>
      <c r="Y1629" s="692"/>
      <c r="Z1629" s="692"/>
      <c r="AA1629" s="692"/>
      <c r="AB1629" s="692"/>
      <c r="AC1629" s="692"/>
      <c r="AD1629" s="692"/>
      <c r="AE1629" s="692"/>
      <c r="AF1629" s="692"/>
      <c r="AG1629" s="1125"/>
      <c r="AH1629" s="1125"/>
      <c r="AI1629" s="1125"/>
      <c r="AJ1629" s="198"/>
      <c r="AK1629" s="198"/>
    </row>
    <row r="1630" spans="1:37" s="33" customFormat="1" ht="12">
      <c r="A1630" s="194"/>
      <c r="B1630" s="194"/>
      <c r="C1630" s="195"/>
      <c r="D1630" s="195"/>
      <c r="E1630" s="198"/>
      <c r="F1630" s="194"/>
      <c r="G1630" s="194"/>
      <c r="H1630" s="194"/>
      <c r="I1630" s="198"/>
      <c r="J1630" s="198"/>
      <c r="K1630" s="198"/>
      <c r="L1630" s="198"/>
      <c r="M1630" s="198"/>
      <c r="N1630" s="198"/>
      <c r="O1630" s="198"/>
      <c r="P1630" s="198"/>
      <c r="Q1630" s="198"/>
      <c r="R1630" s="198"/>
      <c r="S1630" s="198"/>
      <c r="T1630" s="198"/>
      <c r="U1630" s="198"/>
      <c r="V1630" s="198"/>
      <c r="W1630" s="198"/>
      <c r="X1630" s="198"/>
      <c r="Y1630" s="198"/>
      <c r="Z1630" s="198"/>
      <c r="AA1630" s="198"/>
      <c r="AB1630" s="198"/>
      <c r="AC1630" s="198"/>
      <c r="AD1630" s="198"/>
      <c r="AE1630" s="198"/>
      <c r="AF1630" s="198"/>
      <c r="AG1630" s="194"/>
      <c r="AH1630" s="194"/>
      <c r="AI1630" s="194"/>
      <c r="AJ1630" s="198"/>
      <c r="AK1630" s="198"/>
    </row>
    <row r="1631" spans="1:37" s="33" customFormat="1" ht="17.100000000000001" customHeight="1">
      <c r="A1631" s="194"/>
      <c r="B1631" s="448" t="s">
        <v>1444</v>
      </c>
      <c r="C1631" s="195"/>
      <c r="D1631" s="195"/>
      <c r="E1631" s="198"/>
      <c r="F1631" s="194"/>
      <c r="G1631" s="194"/>
      <c r="H1631" s="194"/>
      <c r="I1631" s="198"/>
      <c r="J1631" s="198"/>
      <c r="K1631" s="198"/>
      <c r="L1631" s="198"/>
      <c r="M1631" s="198"/>
      <c r="N1631" s="198"/>
      <c r="O1631" s="198"/>
      <c r="P1631" s="198"/>
      <c r="Q1631" s="198"/>
      <c r="R1631" s="198"/>
      <c r="S1631" s="198"/>
      <c r="T1631" s="198"/>
      <c r="U1631" s="198"/>
      <c r="V1631" s="198"/>
      <c r="W1631" s="198"/>
      <c r="X1631" s="198"/>
      <c r="Y1631" s="198"/>
      <c r="Z1631" s="198"/>
      <c r="AA1631" s="198"/>
      <c r="AB1631" s="198"/>
      <c r="AC1631" s="198"/>
      <c r="AD1631" s="198"/>
      <c r="AE1631" s="198"/>
      <c r="AF1631" s="198"/>
      <c r="AG1631" s="194"/>
      <c r="AH1631" s="194"/>
      <c r="AI1631" s="194"/>
      <c r="AJ1631" s="198"/>
      <c r="AK1631" s="198"/>
    </row>
    <row r="1632" spans="1:37" s="33" customFormat="1" ht="47.25" customHeight="1">
      <c r="A1632" s="194"/>
      <c r="B1632" s="472" t="s">
        <v>1427</v>
      </c>
      <c r="C1632" s="692" t="s">
        <v>1445</v>
      </c>
      <c r="D1632" s="692"/>
      <c r="E1632" s="692"/>
      <c r="F1632" s="692"/>
      <c r="G1632" s="692"/>
      <c r="H1632" s="692"/>
      <c r="I1632" s="692"/>
      <c r="J1632" s="692"/>
      <c r="K1632" s="692"/>
      <c r="L1632" s="692"/>
      <c r="M1632" s="692"/>
      <c r="N1632" s="692"/>
      <c r="O1632" s="692"/>
      <c r="P1632" s="692"/>
      <c r="Q1632" s="692"/>
      <c r="R1632" s="692"/>
      <c r="S1632" s="692"/>
      <c r="T1632" s="692"/>
      <c r="U1632" s="692"/>
      <c r="V1632" s="692"/>
      <c r="W1632" s="692"/>
      <c r="X1632" s="692"/>
      <c r="Y1632" s="692"/>
      <c r="Z1632" s="692"/>
      <c r="AA1632" s="692"/>
      <c r="AB1632" s="692"/>
      <c r="AC1632" s="692"/>
      <c r="AD1632" s="692"/>
      <c r="AE1632" s="692"/>
      <c r="AF1632" s="692"/>
      <c r="AG1632" s="1125"/>
      <c r="AH1632" s="1125"/>
      <c r="AI1632" s="1125"/>
      <c r="AJ1632" s="198"/>
      <c r="AK1632" s="198"/>
    </row>
    <row r="1633" spans="1:37" s="33" customFormat="1" ht="25.5" customHeight="1">
      <c r="A1633" s="194"/>
      <c r="B1633" s="472" t="s">
        <v>1435</v>
      </c>
      <c r="C1633" s="692" t="s">
        <v>1446</v>
      </c>
      <c r="D1633" s="692"/>
      <c r="E1633" s="692"/>
      <c r="F1633" s="692"/>
      <c r="G1633" s="692"/>
      <c r="H1633" s="692"/>
      <c r="I1633" s="692"/>
      <c r="J1633" s="692"/>
      <c r="K1633" s="692"/>
      <c r="L1633" s="692"/>
      <c r="M1633" s="692"/>
      <c r="N1633" s="692"/>
      <c r="O1633" s="692"/>
      <c r="P1633" s="692"/>
      <c r="Q1633" s="692"/>
      <c r="R1633" s="692"/>
      <c r="S1633" s="692"/>
      <c r="T1633" s="692"/>
      <c r="U1633" s="692"/>
      <c r="V1633" s="692"/>
      <c r="W1633" s="692"/>
      <c r="X1633" s="692"/>
      <c r="Y1633" s="692"/>
      <c r="Z1633" s="692"/>
      <c r="AA1633" s="692"/>
      <c r="AB1633" s="692"/>
      <c r="AC1633" s="692"/>
      <c r="AD1633" s="692"/>
      <c r="AE1633" s="692"/>
      <c r="AF1633" s="692"/>
      <c r="AG1633" s="1125"/>
      <c r="AH1633" s="1125"/>
      <c r="AI1633" s="1125"/>
      <c r="AJ1633" s="198"/>
      <c r="AK1633" s="198"/>
    </row>
    <row r="1634" spans="1:37" s="33" customFormat="1" ht="12">
      <c r="A1634" s="194"/>
      <c r="B1634" s="194"/>
      <c r="C1634" s="195"/>
      <c r="D1634" s="195"/>
      <c r="E1634" s="198"/>
      <c r="F1634" s="194"/>
      <c r="G1634" s="194"/>
      <c r="H1634" s="194"/>
      <c r="I1634" s="198"/>
      <c r="J1634" s="198"/>
      <c r="K1634" s="198"/>
      <c r="L1634" s="198"/>
      <c r="M1634" s="198"/>
      <c r="N1634" s="198"/>
      <c r="O1634" s="198"/>
      <c r="P1634" s="198"/>
      <c r="Q1634" s="198"/>
      <c r="R1634" s="198"/>
      <c r="S1634" s="198"/>
      <c r="T1634" s="198"/>
      <c r="U1634" s="198"/>
      <c r="V1634" s="198"/>
      <c r="W1634" s="198"/>
      <c r="X1634" s="198"/>
      <c r="Y1634" s="198"/>
      <c r="Z1634" s="198"/>
      <c r="AA1634" s="198"/>
      <c r="AB1634" s="198"/>
      <c r="AC1634" s="198"/>
      <c r="AD1634" s="198"/>
      <c r="AE1634" s="198"/>
      <c r="AF1634" s="198"/>
      <c r="AG1634" s="194"/>
      <c r="AH1634" s="194"/>
      <c r="AI1634" s="194"/>
      <c r="AJ1634" s="198"/>
      <c r="AK1634" s="198"/>
    </row>
    <row r="1635" spans="1:37" s="33" customFormat="1" ht="17.100000000000001" customHeight="1" thickBot="1">
      <c r="A1635" s="194"/>
      <c r="B1635" s="194" t="s">
        <v>142</v>
      </c>
      <c r="C1635" s="195"/>
      <c r="D1635" s="195"/>
      <c r="E1635" s="198"/>
      <c r="F1635" s="194"/>
      <c r="G1635" s="194"/>
      <c r="H1635" s="194"/>
      <c r="I1635" s="198"/>
      <c r="J1635" s="198"/>
      <c r="K1635" s="198"/>
      <c r="L1635" s="198"/>
      <c r="M1635" s="198"/>
      <c r="N1635" s="198"/>
      <c r="O1635" s="198"/>
      <c r="P1635" s="198"/>
      <c r="Q1635" s="198"/>
      <c r="R1635" s="473"/>
      <c r="S1635" s="198"/>
      <c r="T1635" s="198"/>
      <c r="U1635" s="198"/>
      <c r="V1635" s="198"/>
      <c r="W1635" s="198"/>
      <c r="X1635" s="198"/>
      <c r="Y1635" s="198"/>
      <c r="Z1635" s="198"/>
      <c r="AA1635" s="198"/>
      <c r="AB1635" s="198"/>
      <c r="AC1635" s="198"/>
      <c r="AD1635" s="198"/>
      <c r="AE1635" s="198"/>
      <c r="AF1635" s="198"/>
      <c r="AG1635" s="194"/>
      <c r="AH1635" s="194"/>
      <c r="AI1635" s="194"/>
      <c r="AJ1635" s="198"/>
      <c r="AK1635" s="198"/>
    </row>
    <row r="1636" spans="1:37" s="33" customFormat="1" ht="17.100000000000001" customHeight="1" thickTop="1">
      <c r="A1636" s="194"/>
      <c r="B1636" s="474" t="s">
        <v>196</v>
      </c>
      <c r="C1636" s="678" t="s">
        <v>197</v>
      </c>
      <c r="D1636" s="678"/>
      <c r="E1636" s="678"/>
      <c r="F1636" s="678"/>
      <c r="G1636" s="678"/>
      <c r="H1636" s="678"/>
      <c r="I1636" s="678"/>
      <c r="J1636" s="678"/>
      <c r="K1636" s="678"/>
      <c r="L1636" s="678"/>
      <c r="M1636" s="678"/>
      <c r="N1636" s="678"/>
      <c r="O1636" s="678"/>
      <c r="P1636" s="678"/>
      <c r="Q1636" s="678"/>
      <c r="R1636" s="678"/>
      <c r="S1636" s="678"/>
      <c r="T1636" s="678"/>
      <c r="U1636" s="678"/>
      <c r="V1636" s="678"/>
      <c r="W1636" s="678"/>
      <c r="X1636" s="678"/>
      <c r="Y1636" s="678"/>
      <c r="Z1636" s="678"/>
      <c r="AA1636" s="678"/>
      <c r="AB1636" s="678"/>
      <c r="AC1636" s="678"/>
      <c r="AD1636" s="678"/>
      <c r="AE1636" s="678"/>
      <c r="AF1636" s="678"/>
      <c r="AG1636" s="678"/>
      <c r="AH1636" s="678"/>
      <c r="AI1636" s="679"/>
      <c r="AJ1636" s="198"/>
      <c r="AK1636" s="198"/>
    </row>
    <row r="1637" spans="1:37" s="33" customFormat="1" ht="17.100000000000001" customHeight="1">
      <c r="A1637" s="194"/>
      <c r="B1637" s="475" t="s">
        <v>196</v>
      </c>
      <c r="C1637" s="674" t="s">
        <v>444</v>
      </c>
      <c r="D1637" s="674"/>
      <c r="E1637" s="674"/>
      <c r="F1637" s="674"/>
      <c r="G1637" s="674"/>
      <c r="H1637" s="674"/>
      <c r="I1637" s="674"/>
      <c r="J1637" s="674"/>
      <c r="K1637" s="674"/>
      <c r="L1637" s="674"/>
      <c r="M1637" s="674"/>
      <c r="N1637" s="674"/>
      <c r="O1637" s="674"/>
      <c r="P1637" s="674"/>
      <c r="Q1637" s="674"/>
      <c r="R1637" s="674"/>
      <c r="S1637" s="674"/>
      <c r="T1637" s="674"/>
      <c r="U1637" s="674"/>
      <c r="V1637" s="674"/>
      <c r="W1637" s="674"/>
      <c r="X1637" s="674"/>
      <c r="Y1637" s="674"/>
      <c r="Z1637" s="674"/>
      <c r="AA1637" s="674"/>
      <c r="AB1637" s="674"/>
      <c r="AC1637" s="674"/>
      <c r="AD1637" s="674"/>
      <c r="AE1637" s="674"/>
      <c r="AF1637" s="674"/>
      <c r="AG1637" s="674"/>
      <c r="AH1637" s="674"/>
      <c r="AI1637" s="675"/>
      <c r="AJ1637" s="198"/>
      <c r="AK1637" s="198"/>
    </row>
    <row r="1638" spans="1:37" s="33" customFormat="1" ht="17.100000000000001" customHeight="1" thickBot="1">
      <c r="A1638" s="194"/>
      <c r="B1638" s="476"/>
      <c r="C1638" s="676"/>
      <c r="D1638" s="676"/>
      <c r="E1638" s="676"/>
      <c r="F1638" s="676"/>
      <c r="G1638" s="676"/>
      <c r="H1638" s="676"/>
      <c r="I1638" s="676"/>
      <c r="J1638" s="676"/>
      <c r="K1638" s="676"/>
      <c r="L1638" s="676"/>
      <c r="M1638" s="676"/>
      <c r="N1638" s="676"/>
      <c r="O1638" s="676"/>
      <c r="P1638" s="676"/>
      <c r="Q1638" s="676"/>
      <c r="R1638" s="676"/>
      <c r="S1638" s="676"/>
      <c r="T1638" s="676"/>
      <c r="U1638" s="676"/>
      <c r="V1638" s="676"/>
      <c r="W1638" s="676"/>
      <c r="X1638" s="676"/>
      <c r="Y1638" s="676"/>
      <c r="Z1638" s="676"/>
      <c r="AA1638" s="676"/>
      <c r="AB1638" s="676"/>
      <c r="AC1638" s="676"/>
      <c r="AD1638" s="676"/>
      <c r="AE1638" s="676"/>
      <c r="AF1638" s="676"/>
      <c r="AG1638" s="676"/>
      <c r="AH1638" s="676"/>
      <c r="AI1638" s="677"/>
      <c r="AJ1638" s="198"/>
      <c r="AK1638" s="198"/>
    </row>
    <row r="1639" spans="1:37" s="33" customFormat="1" thickTop="1">
      <c r="A1639" s="194"/>
      <c r="B1639" s="194"/>
      <c r="C1639" s="195"/>
      <c r="D1639" s="195"/>
      <c r="E1639" s="198"/>
      <c r="F1639" s="194"/>
      <c r="G1639" s="194"/>
      <c r="H1639" s="194"/>
      <c r="I1639" s="198"/>
      <c r="J1639" s="198"/>
      <c r="K1639" s="198"/>
      <c r="L1639" s="198"/>
      <c r="M1639" s="198"/>
      <c r="N1639" s="198"/>
      <c r="O1639" s="198"/>
      <c r="P1639" s="198"/>
      <c r="Q1639" s="198"/>
      <c r="R1639" s="198"/>
      <c r="S1639" s="198"/>
      <c r="T1639" s="198"/>
      <c r="U1639" s="198"/>
      <c r="V1639" s="198"/>
      <c r="W1639" s="198"/>
      <c r="X1639" s="198"/>
      <c r="Y1639" s="198"/>
      <c r="Z1639" s="198"/>
      <c r="AA1639" s="198"/>
      <c r="AB1639" s="198"/>
      <c r="AC1639" s="198"/>
      <c r="AD1639" s="198"/>
      <c r="AE1639" s="198"/>
      <c r="AF1639" s="198"/>
      <c r="AG1639" s="194"/>
      <c r="AH1639" s="194"/>
      <c r="AI1639" s="194"/>
      <c r="AJ1639" s="198"/>
      <c r="AK1639" s="198"/>
    </row>
    <row r="1640" spans="1:37" s="33" customFormat="1" ht="17.100000000000001" customHeight="1">
      <c r="A1640" s="194"/>
      <c r="B1640" s="194" t="s">
        <v>198</v>
      </c>
      <c r="C1640" s="195"/>
      <c r="D1640" s="195"/>
      <c r="E1640" s="198"/>
      <c r="F1640" s="194"/>
      <c r="G1640" s="194"/>
      <c r="H1640" s="194"/>
      <c r="I1640" s="198"/>
      <c r="J1640" s="198"/>
      <c r="K1640" s="198"/>
      <c r="L1640" s="198"/>
      <c r="M1640" s="198"/>
      <c r="N1640" s="198"/>
      <c r="O1640" s="198"/>
      <c r="P1640" s="198"/>
      <c r="Q1640" s="198"/>
      <c r="R1640" s="198"/>
      <c r="S1640" s="198"/>
      <c r="T1640" s="198"/>
      <c r="U1640" s="198"/>
      <c r="V1640" s="198"/>
      <c r="W1640" s="198"/>
      <c r="X1640" s="198"/>
      <c r="Y1640" s="198"/>
      <c r="Z1640" s="198"/>
      <c r="AA1640" s="198"/>
      <c r="AB1640" s="198"/>
      <c r="AC1640" s="198"/>
      <c r="AD1640" s="198"/>
      <c r="AE1640" s="198"/>
      <c r="AF1640" s="198"/>
      <c r="AG1640" s="194"/>
      <c r="AH1640" s="194"/>
      <c r="AI1640" s="194"/>
      <c r="AJ1640" s="198"/>
      <c r="AK1640" s="198"/>
    </row>
    <row r="1641" spans="1:37" s="33" customFormat="1" thickBot="1">
      <c r="A1641" s="194"/>
      <c r="B1641" s="194"/>
      <c r="C1641" s="195"/>
      <c r="D1641" s="195"/>
      <c r="E1641" s="198"/>
      <c r="F1641" s="194"/>
      <c r="G1641" s="194"/>
      <c r="H1641" s="194"/>
      <c r="I1641" s="198"/>
      <c r="J1641" s="198"/>
      <c r="K1641" s="198"/>
      <c r="L1641" s="198"/>
      <c r="M1641" s="198"/>
      <c r="N1641" s="198"/>
      <c r="O1641" s="198"/>
      <c r="P1641" s="198"/>
      <c r="Q1641" s="198"/>
      <c r="R1641" s="198"/>
      <c r="S1641" s="198"/>
      <c r="T1641" s="198"/>
      <c r="U1641" s="198"/>
      <c r="V1641" s="198"/>
      <c r="W1641" s="198"/>
      <c r="X1641" s="198"/>
      <c r="Y1641" s="198"/>
      <c r="Z1641" s="198"/>
      <c r="AA1641" s="198"/>
      <c r="AB1641" s="198"/>
      <c r="AC1641" s="198"/>
      <c r="AD1641" s="198"/>
      <c r="AE1641" s="198"/>
      <c r="AF1641" s="198"/>
      <c r="AG1641" s="194"/>
      <c r="AH1641" s="194"/>
      <c r="AI1641" s="194"/>
      <c r="AJ1641" s="198"/>
      <c r="AK1641" s="198"/>
    </row>
    <row r="1642" spans="1:37" s="33" customFormat="1" ht="17.100000000000001" customHeight="1">
      <c r="A1642" s="194"/>
      <c r="B1642" s="668" t="s">
        <v>953</v>
      </c>
      <c r="C1642" s="669"/>
      <c r="D1642" s="669"/>
      <c r="E1642" s="669"/>
      <c r="F1642" s="669"/>
      <c r="G1642" s="669"/>
      <c r="H1642" s="669"/>
      <c r="I1642" s="669"/>
      <c r="J1642" s="669"/>
      <c r="K1642" s="669"/>
      <c r="L1642" s="669"/>
      <c r="M1642" s="669"/>
      <c r="N1642" s="669"/>
      <c r="O1642" s="669"/>
      <c r="P1642" s="669"/>
      <c r="Q1642" s="669"/>
      <c r="R1642" s="669"/>
      <c r="S1642" s="669"/>
      <c r="T1642" s="669"/>
      <c r="U1642" s="669"/>
      <c r="V1642" s="669"/>
      <c r="W1642" s="669"/>
      <c r="X1642" s="669"/>
      <c r="Y1642" s="669"/>
      <c r="Z1642" s="669"/>
      <c r="AA1642" s="669"/>
      <c r="AB1642" s="669"/>
      <c r="AC1642" s="669"/>
      <c r="AD1642" s="669"/>
      <c r="AE1642" s="669"/>
      <c r="AF1642" s="669"/>
      <c r="AG1642" s="669"/>
      <c r="AH1642" s="669"/>
      <c r="AI1642" s="670"/>
      <c r="AJ1642" s="198"/>
      <c r="AK1642" s="198"/>
    </row>
    <row r="1643" spans="1:37" s="33" customFormat="1" ht="17.100000000000001" customHeight="1" thickBot="1">
      <c r="A1643" s="194"/>
      <c r="B1643" s="671"/>
      <c r="C1643" s="672"/>
      <c r="D1643" s="672"/>
      <c r="E1643" s="672"/>
      <c r="F1643" s="672"/>
      <c r="G1643" s="672"/>
      <c r="H1643" s="672"/>
      <c r="I1643" s="672"/>
      <c r="J1643" s="672"/>
      <c r="K1643" s="672"/>
      <c r="L1643" s="672"/>
      <c r="M1643" s="672"/>
      <c r="N1643" s="672"/>
      <c r="O1643" s="672"/>
      <c r="P1643" s="672"/>
      <c r="Q1643" s="672"/>
      <c r="R1643" s="672"/>
      <c r="S1643" s="672"/>
      <c r="T1643" s="672"/>
      <c r="U1643" s="672"/>
      <c r="V1643" s="672"/>
      <c r="W1643" s="672"/>
      <c r="X1643" s="672"/>
      <c r="Y1643" s="672"/>
      <c r="Z1643" s="672"/>
      <c r="AA1643" s="672"/>
      <c r="AB1643" s="672"/>
      <c r="AC1643" s="672"/>
      <c r="AD1643" s="672"/>
      <c r="AE1643" s="672"/>
      <c r="AF1643" s="672"/>
      <c r="AG1643" s="672"/>
      <c r="AH1643" s="672"/>
      <c r="AI1643" s="673"/>
      <c r="AJ1643" s="198"/>
      <c r="AK1643" s="198"/>
    </row>
    <row r="1644" spans="1:37" s="9" customFormat="1" ht="24">
      <c r="A1644" s="196"/>
      <c r="B1644" s="196"/>
      <c r="C1644" s="195"/>
      <c r="D1644" s="195"/>
      <c r="E1644" s="189"/>
      <c r="F1644" s="196"/>
      <c r="G1644" s="196"/>
      <c r="H1644" s="196"/>
      <c r="I1644" s="189"/>
      <c r="J1644" s="189"/>
      <c r="K1644" s="189"/>
      <c r="L1644" s="189"/>
      <c r="M1644" s="189"/>
      <c r="N1644" s="189"/>
      <c r="O1644" s="189"/>
      <c r="P1644" s="189"/>
      <c r="Q1644" s="189"/>
      <c r="R1644" s="189"/>
      <c r="S1644" s="189"/>
      <c r="T1644" s="189"/>
      <c r="U1644" s="189"/>
      <c r="V1644" s="189"/>
      <c r="W1644" s="189"/>
      <c r="X1644" s="189"/>
      <c r="Y1644" s="189"/>
      <c r="Z1644" s="189"/>
      <c r="AA1644" s="189"/>
      <c r="AB1644" s="189"/>
      <c r="AC1644" s="189"/>
      <c r="AD1644" s="189"/>
      <c r="AE1644" s="189"/>
      <c r="AF1644" s="189"/>
      <c r="AG1644" s="197"/>
      <c r="AH1644" s="197"/>
      <c r="AI1644" s="197"/>
      <c r="AJ1644" s="189"/>
      <c r="AK1644" s="189"/>
    </row>
    <row r="1645" spans="1:37" s="9" customFormat="1" ht="24">
      <c r="A1645" s="11"/>
      <c r="B1645" s="11"/>
      <c r="C1645" s="2"/>
      <c r="D1645" s="2"/>
      <c r="F1645" s="11"/>
      <c r="G1645" s="11"/>
      <c r="H1645" s="11"/>
      <c r="M1645" s="32"/>
      <c r="AG1645" s="26"/>
      <c r="AH1645" s="26"/>
      <c r="AI1645" s="26"/>
    </row>
    <row r="1646" spans="1:37" s="9" customFormat="1" ht="24">
      <c r="A1646" s="11"/>
      <c r="B1646" s="11"/>
      <c r="C1646" s="2"/>
      <c r="D1646" s="2"/>
      <c r="F1646" s="11"/>
      <c r="G1646" s="11"/>
      <c r="H1646" s="11"/>
      <c r="AG1646" s="26"/>
      <c r="AH1646" s="26"/>
      <c r="AI1646" s="26"/>
    </row>
    <row r="1647" spans="1:37" s="9" customFormat="1" ht="24">
      <c r="A1647" s="11"/>
      <c r="B1647" s="11"/>
      <c r="C1647" s="2"/>
      <c r="D1647" s="2"/>
      <c r="F1647" s="11"/>
      <c r="G1647" s="11"/>
      <c r="H1647" s="11"/>
      <c r="AG1647" s="26"/>
      <c r="AH1647" s="26"/>
      <c r="AI1647" s="26"/>
    </row>
    <row r="1648" spans="1:37" s="9" customFormat="1" ht="24">
      <c r="A1648" s="11"/>
      <c r="B1648" s="11"/>
      <c r="C1648" s="2"/>
      <c r="D1648" s="2"/>
      <c r="F1648" s="11"/>
      <c r="G1648" s="11"/>
      <c r="H1648" s="11"/>
      <c r="AG1648" s="26"/>
      <c r="AH1648" s="26"/>
      <c r="AI1648" s="26"/>
    </row>
    <row r="1649" spans="1:35" s="9" customFormat="1" ht="24">
      <c r="A1649" s="11"/>
      <c r="B1649" s="11"/>
      <c r="C1649" s="2"/>
      <c r="D1649" s="2"/>
      <c r="F1649" s="11"/>
      <c r="G1649" s="11"/>
      <c r="H1649" s="11"/>
      <c r="AG1649" s="26"/>
      <c r="AH1649" s="26"/>
      <c r="AI1649" s="26"/>
    </row>
    <row r="1650" spans="1:35" s="9" customFormat="1" ht="24">
      <c r="A1650" s="11"/>
      <c r="B1650" s="11"/>
      <c r="C1650" s="2"/>
      <c r="D1650" s="2"/>
      <c r="F1650" s="11"/>
      <c r="G1650" s="11"/>
      <c r="H1650" s="11"/>
      <c r="AG1650" s="26"/>
      <c r="AH1650" s="26"/>
      <c r="AI1650" s="26"/>
    </row>
    <row r="1651" spans="1:35" s="9" customFormat="1" ht="24">
      <c r="A1651" s="11"/>
      <c r="B1651" s="11"/>
      <c r="C1651" s="2"/>
      <c r="D1651" s="2"/>
      <c r="F1651" s="11"/>
      <c r="G1651" s="11"/>
      <c r="H1651" s="11"/>
      <c r="AG1651" s="26"/>
      <c r="AH1651" s="26"/>
      <c r="AI1651" s="26"/>
    </row>
    <row r="1652" spans="1:35" s="9" customFormat="1" ht="24">
      <c r="A1652" s="11"/>
      <c r="B1652" s="11"/>
      <c r="C1652" s="2"/>
      <c r="D1652" s="2"/>
      <c r="F1652" s="11"/>
      <c r="G1652" s="11"/>
      <c r="H1652" s="11"/>
      <c r="AG1652" s="26"/>
      <c r="AH1652" s="26"/>
      <c r="AI1652" s="26"/>
    </row>
    <row r="1653" spans="1:35" s="9" customFormat="1" ht="24">
      <c r="A1653" s="11"/>
      <c r="B1653" s="11"/>
      <c r="C1653" s="2"/>
      <c r="D1653" s="2"/>
      <c r="F1653" s="11"/>
      <c r="G1653" s="11"/>
      <c r="H1653" s="11"/>
      <c r="AG1653" s="26"/>
      <c r="AH1653" s="26"/>
      <c r="AI1653" s="26"/>
    </row>
    <row r="1654" spans="1:35" s="9" customFormat="1" ht="24">
      <c r="A1654" s="11"/>
      <c r="B1654" s="11"/>
      <c r="C1654" s="2"/>
      <c r="D1654" s="2"/>
      <c r="F1654" s="11"/>
      <c r="G1654" s="11"/>
      <c r="H1654" s="11"/>
      <c r="AG1654" s="26"/>
      <c r="AH1654" s="26"/>
      <c r="AI1654" s="26"/>
    </row>
    <row r="1655" spans="1:35" s="9" customFormat="1" ht="24">
      <c r="A1655" s="11"/>
      <c r="B1655" s="11"/>
      <c r="C1655" s="2"/>
      <c r="D1655" s="2"/>
      <c r="F1655" s="11"/>
      <c r="G1655" s="11"/>
      <c r="H1655" s="11"/>
      <c r="AG1655" s="26"/>
      <c r="AH1655" s="26"/>
      <c r="AI1655" s="26"/>
    </row>
    <row r="1656" spans="1:35" s="9" customFormat="1" ht="24">
      <c r="A1656" s="11"/>
      <c r="B1656" s="11"/>
      <c r="C1656" s="2"/>
      <c r="D1656" s="2"/>
      <c r="F1656" s="11"/>
      <c r="G1656" s="11"/>
      <c r="H1656" s="11"/>
      <c r="AG1656" s="26"/>
      <c r="AH1656" s="26"/>
      <c r="AI1656" s="26"/>
    </row>
    <row r="1657" spans="1:35" s="9" customFormat="1" ht="24">
      <c r="A1657" s="11"/>
      <c r="B1657" s="11"/>
      <c r="C1657" s="2"/>
      <c r="D1657" s="2"/>
      <c r="F1657" s="11"/>
      <c r="G1657" s="11"/>
      <c r="H1657" s="11"/>
      <c r="AG1657" s="26"/>
      <c r="AH1657" s="26"/>
      <c r="AI1657" s="26"/>
    </row>
    <row r="1658" spans="1:35" s="9" customFormat="1" ht="24">
      <c r="A1658" s="11"/>
      <c r="B1658" s="11"/>
      <c r="C1658" s="2"/>
      <c r="D1658" s="2"/>
      <c r="F1658" s="11"/>
      <c r="G1658" s="11"/>
      <c r="H1658" s="11"/>
      <c r="AG1658" s="26"/>
      <c r="AH1658" s="26"/>
      <c r="AI1658" s="26"/>
    </row>
    <row r="1659" spans="1:35" s="9" customFormat="1" ht="24">
      <c r="A1659" s="11"/>
      <c r="B1659" s="11"/>
      <c r="C1659" s="2"/>
      <c r="D1659" s="2"/>
      <c r="F1659" s="11"/>
      <c r="G1659" s="11"/>
      <c r="H1659" s="11"/>
      <c r="AG1659" s="26"/>
      <c r="AH1659" s="26"/>
      <c r="AI1659" s="26"/>
    </row>
    <row r="1660" spans="1:35" s="9" customFormat="1" ht="24">
      <c r="A1660" s="11"/>
      <c r="B1660" s="11"/>
      <c r="C1660" s="2"/>
      <c r="D1660" s="2"/>
      <c r="F1660" s="11"/>
      <c r="G1660" s="11"/>
      <c r="H1660" s="11"/>
      <c r="AG1660" s="26"/>
      <c r="AH1660" s="26"/>
      <c r="AI1660" s="26"/>
    </row>
    <row r="1661" spans="1:35" s="9" customFormat="1" ht="24">
      <c r="A1661" s="11"/>
      <c r="B1661" s="11"/>
      <c r="C1661" s="2"/>
      <c r="D1661" s="2"/>
      <c r="F1661" s="11"/>
      <c r="G1661" s="11"/>
      <c r="H1661" s="11"/>
      <c r="AG1661" s="26"/>
      <c r="AH1661" s="26"/>
      <c r="AI1661" s="26"/>
    </row>
    <row r="1662" spans="1:35" s="9" customFormat="1" ht="24">
      <c r="A1662" s="11"/>
      <c r="B1662" s="11"/>
      <c r="C1662" s="2"/>
      <c r="D1662" s="2"/>
      <c r="F1662" s="11"/>
      <c r="G1662" s="11"/>
      <c r="H1662" s="11"/>
      <c r="AG1662" s="26"/>
      <c r="AH1662" s="26"/>
      <c r="AI1662" s="26"/>
    </row>
    <row r="1663" spans="1:35" s="9" customFormat="1" ht="24">
      <c r="A1663" s="11"/>
      <c r="B1663" s="11"/>
      <c r="C1663" s="2"/>
      <c r="D1663" s="2"/>
      <c r="F1663" s="11"/>
      <c r="G1663" s="11"/>
      <c r="H1663" s="11"/>
      <c r="AG1663" s="26"/>
      <c r="AH1663" s="26"/>
      <c r="AI1663" s="26"/>
    </row>
    <row r="1664" spans="1:35" s="9" customFormat="1" ht="24">
      <c r="A1664" s="11"/>
      <c r="B1664" s="11"/>
      <c r="C1664" s="2"/>
      <c r="D1664" s="2"/>
      <c r="F1664" s="11"/>
      <c r="G1664" s="11"/>
      <c r="H1664" s="11"/>
      <c r="AG1664" s="26"/>
      <c r="AH1664" s="26"/>
      <c r="AI1664" s="26"/>
    </row>
    <row r="1665" spans="1:35" s="9" customFormat="1" ht="24">
      <c r="A1665" s="11"/>
      <c r="B1665" s="11"/>
      <c r="C1665" s="2"/>
      <c r="D1665" s="2"/>
      <c r="F1665" s="11"/>
      <c r="G1665" s="11"/>
      <c r="H1665" s="11"/>
      <c r="AG1665" s="26"/>
      <c r="AH1665" s="26"/>
      <c r="AI1665" s="26"/>
    </row>
    <row r="1666" spans="1:35" s="9" customFormat="1" ht="24">
      <c r="A1666" s="11"/>
      <c r="B1666" s="11"/>
      <c r="C1666" s="2"/>
      <c r="D1666" s="2"/>
      <c r="F1666" s="11"/>
      <c r="G1666" s="11"/>
      <c r="H1666" s="11"/>
      <c r="AG1666" s="26"/>
      <c r="AH1666" s="26"/>
      <c r="AI1666" s="26"/>
    </row>
    <row r="1667" spans="1:35" s="9" customFormat="1" ht="24">
      <c r="A1667" s="11"/>
      <c r="B1667" s="11"/>
      <c r="C1667" s="2"/>
      <c r="D1667" s="2"/>
      <c r="F1667" s="11"/>
      <c r="G1667" s="11"/>
      <c r="H1667" s="11"/>
      <c r="AG1667" s="26"/>
      <c r="AH1667" s="26"/>
      <c r="AI1667" s="26"/>
    </row>
    <row r="1668" spans="1:35" s="9" customFormat="1" ht="24">
      <c r="A1668" s="11"/>
      <c r="B1668" s="11"/>
      <c r="C1668" s="2"/>
      <c r="D1668" s="2"/>
      <c r="F1668" s="11"/>
      <c r="G1668" s="11"/>
      <c r="H1668" s="11"/>
      <c r="AG1668" s="26"/>
      <c r="AH1668" s="26"/>
      <c r="AI1668" s="26"/>
    </row>
    <row r="1669" spans="1:35" s="9" customFormat="1" ht="24">
      <c r="A1669" s="11"/>
      <c r="B1669" s="11"/>
      <c r="C1669" s="2"/>
      <c r="D1669" s="2"/>
      <c r="F1669" s="11"/>
      <c r="G1669" s="11"/>
      <c r="H1669" s="11"/>
      <c r="AG1669" s="26"/>
      <c r="AH1669" s="26"/>
      <c r="AI1669" s="26"/>
    </row>
    <row r="1670" spans="1:35" s="9" customFormat="1" ht="24">
      <c r="A1670" s="11"/>
      <c r="B1670" s="11"/>
      <c r="C1670" s="2"/>
      <c r="D1670" s="2"/>
      <c r="F1670" s="11"/>
      <c r="G1670" s="11"/>
      <c r="H1670" s="11"/>
      <c r="AG1670" s="26"/>
      <c r="AH1670" s="26"/>
      <c r="AI1670" s="26"/>
    </row>
    <row r="1671" spans="1:35" s="9" customFormat="1" ht="24">
      <c r="A1671" s="11"/>
      <c r="B1671" s="11"/>
      <c r="C1671" s="2"/>
      <c r="D1671" s="2"/>
      <c r="F1671" s="11"/>
      <c r="G1671" s="11"/>
      <c r="H1671" s="11"/>
      <c r="AG1671" s="26"/>
      <c r="AH1671" s="26"/>
      <c r="AI1671" s="26"/>
    </row>
    <row r="1672" spans="1:35" s="9" customFormat="1" ht="24">
      <c r="A1672" s="11"/>
      <c r="B1672" s="11"/>
      <c r="C1672" s="2"/>
      <c r="D1672" s="2"/>
      <c r="F1672" s="11"/>
      <c r="G1672" s="11"/>
      <c r="H1672" s="11"/>
      <c r="AG1672" s="26"/>
      <c r="AH1672" s="26"/>
      <c r="AI1672" s="26"/>
    </row>
    <row r="1673" spans="1:35" s="9" customFormat="1" ht="24">
      <c r="A1673" s="11"/>
      <c r="B1673" s="11"/>
      <c r="C1673" s="2"/>
      <c r="D1673" s="2"/>
      <c r="F1673" s="11"/>
      <c r="G1673" s="11"/>
      <c r="H1673" s="11"/>
      <c r="AG1673" s="26"/>
      <c r="AH1673" s="26"/>
      <c r="AI1673" s="26"/>
    </row>
    <row r="1674" spans="1:35" s="9" customFormat="1" ht="24">
      <c r="A1674" s="11"/>
      <c r="B1674" s="11"/>
      <c r="C1674" s="2"/>
      <c r="D1674" s="2"/>
      <c r="F1674" s="11"/>
      <c r="G1674" s="11"/>
      <c r="H1674" s="11"/>
      <c r="AG1674" s="26"/>
      <c r="AH1674" s="26"/>
      <c r="AI1674" s="26"/>
    </row>
    <row r="1675" spans="1:35" s="9" customFormat="1" ht="24">
      <c r="A1675" s="11"/>
      <c r="B1675" s="11"/>
      <c r="C1675" s="2"/>
      <c r="D1675" s="2"/>
      <c r="F1675" s="11"/>
      <c r="G1675" s="11"/>
      <c r="H1675" s="11"/>
      <c r="AG1675" s="26"/>
      <c r="AH1675" s="26"/>
      <c r="AI1675" s="26"/>
    </row>
    <row r="1676" spans="1:35" s="9" customFormat="1" ht="24">
      <c r="A1676" s="11"/>
      <c r="B1676" s="11"/>
      <c r="C1676" s="2"/>
      <c r="D1676" s="2"/>
      <c r="F1676" s="11"/>
      <c r="G1676" s="11"/>
      <c r="H1676" s="11"/>
      <c r="AG1676" s="26"/>
      <c r="AH1676" s="26"/>
      <c r="AI1676" s="26"/>
    </row>
    <row r="1677" spans="1:35" s="9" customFormat="1" ht="24">
      <c r="A1677" s="11"/>
      <c r="B1677" s="11"/>
      <c r="C1677" s="2"/>
      <c r="D1677" s="2"/>
      <c r="F1677" s="11"/>
      <c r="G1677" s="11"/>
      <c r="H1677" s="11"/>
      <c r="AG1677" s="26"/>
      <c r="AH1677" s="26"/>
      <c r="AI1677" s="26"/>
    </row>
    <row r="1678" spans="1:35" s="9" customFormat="1" ht="24">
      <c r="A1678" s="11"/>
      <c r="B1678" s="11"/>
      <c r="C1678" s="2"/>
      <c r="D1678" s="2"/>
      <c r="F1678" s="11"/>
      <c r="G1678" s="11"/>
      <c r="H1678" s="11"/>
      <c r="AG1678" s="26"/>
      <c r="AH1678" s="26"/>
      <c r="AI1678" s="26"/>
    </row>
    <row r="1679" spans="1:35" s="9" customFormat="1" ht="24">
      <c r="A1679" s="11"/>
      <c r="B1679" s="11"/>
      <c r="C1679" s="2"/>
      <c r="D1679" s="2"/>
      <c r="F1679" s="11"/>
      <c r="G1679" s="11"/>
      <c r="H1679" s="11"/>
      <c r="AG1679" s="26"/>
      <c r="AH1679" s="26"/>
      <c r="AI1679" s="26"/>
    </row>
    <row r="1680" spans="1:35" s="9" customFormat="1" ht="24">
      <c r="A1680" s="11"/>
      <c r="B1680" s="11"/>
      <c r="C1680" s="2"/>
      <c r="D1680" s="2"/>
      <c r="F1680" s="11"/>
      <c r="G1680" s="11"/>
      <c r="H1680" s="11"/>
      <c r="AG1680" s="26"/>
      <c r="AH1680" s="26"/>
      <c r="AI1680" s="26"/>
    </row>
    <row r="1681" spans="1:35" s="9" customFormat="1" ht="24">
      <c r="A1681" s="11"/>
      <c r="B1681" s="11"/>
      <c r="C1681" s="2"/>
      <c r="D1681" s="2"/>
      <c r="F1681" s="11"/>
      <c r="G1681" s="11"/>
      <c r="H1681" s="11"/>
      <c r="AG1681" s="26"/>
      <c r="AH1681" s="26"/>
      <c r="AI1681" s="26"/>
    </row>
    <row r="1682" spans="1:35" s="9" customFormat="1" ht="24">
      <c r="A1682" s="11"/>
      <c r="B1682" s="11"/>
      <c r="C1682" s="2"/>
      <c r="D1682" s="2"/>
      <c r="F1682" s="11"/>
      <c r="G1682" s="11"/>
      <c r="H1682" s="11"/>
      <c r="AG1682" s="26"/>
      <c r="AH1682" s="26"/>
      <c r="AI1682" s="26"/>
    </row>
    <row r="1683" spans="1:35" s="9" customFormat="1" ht="24">
      <c r="A1683" s="11"/>
      <c r="B1683" s="11"/>
      <c r="C1683" s="2"/>
      <c r="D1683" s="2"/>
      <c r="F1683" s="11"/>
      <c r="G1683" s="11"/>
      <c r="H1683" s="11"/>
      <c r="AG1683" s="26"/>
      <c r="AH1683" s="26"/>
      <c r="AI1683" s="26"/>
    </row>
    <row r="1684" spans="1:35" s="9" customFormat="1" ht="24">
      <c r="A1684" s="11"/>
      <c r="B1684" s="11"/>
      <c r="C1684" s="2"/>
      <c r="D1684" s="2"/>
      <c r="F1684" s="11"/>
      <c r="G1684" s="11"/>
      <c r="H1684" s="11"/>
      <c r="AG1684" s="26"/>
      <c r="AH1684" s="26"/>
      <c r="AI1684" s="26"/>
    </row>
    <row r="1685" spans="1:35" s="9" customFormat="1" ht="24">
      <c r="A1685" s="11"/>
      <c r="B1685" s="11"/>
      <c r="C1685" s="2"/>
      <c r="D1685" s="2"/>
      <c r="F1685" s="11"/>
      <c r="G1685" s="11"/>
      <c r="H1685" s="11"/>
      <c r="AG1685" s="26"/>
      <c r="AH1685" s="26"/>
      <c r="AI1685" s="26"/>
    </row>
    <row r="1686" spans="1:35" s="9" customFormat="1" ht="24">
      <c r="A1686" s="11"/>
      <c r="B1686" s="11"/>
      <c r="C1686" s="2"/>
      <c r="D1686" s="2"/>
      <c r="F1686" s="11"/>
      <c r="G1686" s="11"/>
      <c r="H1686" s="11"/>
      <c r="AG1686" s="26"/>
      <c r="AH1686" s="26"/>
      <c r="AI1686" s="26"/>
    </row>
    <row r="1687" spans="1:35" s="9" customFormat="1" ht="24">
      <c r="A1687" s="11"/>
      <c r="B1687" s="11"/>
      <c r="C1687" s="2"/>
      <c r="D1687" s="2"/>
      <c r="F1687" s="11"/>
      <c r="G1687" s="11"/>
      <c r="H1687" s="11"/>
      <c r="AG1687" s="26"/>
      <c r="AH1687" s="26"/>
      <c r="AI1687" s="26"/>
    </row>
    <row r="1688" spans="1:35" s="9" customFormat="1" ht="24">
      <c r="A1688" s="11"/>
      <c r="B1688" s="11"/>
      <c r="C1688" s="2"/>
      <c r="D1688" s="2"/>
      <c r="F1688" s="11"/>
      <c r="G1688" s="11"/>
      <c r="H1688" s="11"/>
      <c r="AG1688" s="26"/>
      <c r="AH1688" s="26"/>
      <c r="AI1688" s="26"/>
    </row>
    <row r="1689" spans="1:35" s="9" customFormat="1" ht="24">
      <c r="A1689" s="11"/>
      <c r="B1689" s="11"/>
      <c r="C1689" s="2"/>
      <c r="D1689" s="2"/>
      <c r="F1689" s="11"/>
      <c r="G1689" s="11"/>
      <c r="H1689" s="11"/>
      <c r="AG1689" s="26"/>
      <c r="AH1689" s="26"/>
      <c r="AI1689" s="26"/>
    </row>
    <row r="1690" spans="1:35" s="9" customFormat="1" ht="24">
      <c r="A1690" s="11"/>
      <c r="B1690" s="11"/>
      <c r="C1690" s="2"/>
      <c r="D1690" s="2"/>
      <c r="F1690" s="11"/>
      <c r="G1690" s="11"/>
      <c r="H1690" s="11"/>
      <c r="AG1690" s="26"/>
      <c r="AH1690" s="26"/>
      <c r="AI1690" s="26"/>
    </row>
    <row r="1691" spans="1:35" s="9" customFormat="1" ht="24">
      <c r="A1691" s="11"/>
      <c r="B1691" s="11"/>
      <c r="C1691" s="2"/>
      <c r="D1691" s="2"/>
      <c r="F1691" s="11"/>
      <c r="G1691" s="11"/>
      <c r="H1691" s="11"/>
      <c r="AG1691" s="26"/>
      <c r="AH1691" s="26"/>
      <c r="AI1691" s="26"/>
    </row>
    <row r="1692" spans="1:35" s="9" customFormat="1" ht="24">
      <c r="A1692" s="11"/>
      <c r="B1692" s="11"/>
      <c r="C1692" s="2"/>
      <c r="D1692" s="2"/>
      <c r="F1692" s="11"/>
      <c r="G1692" s="11"/>
      <c r="H1692" s="11"/>
      <c r="AG1692" s="26"/>
      <c r="AH1692" s="26"/>
      <c r="AI1692" s="26"/>
    </row>
    <row r="1693" spans="1:35" s="9" customFormat="1" ht="24">
      <c r="A1693" s="11"/>
      <c r="B1693" s="11"/>
      <c r="C1693" s="2"/>
      <c r="D1693" s="2"/>
      <c r="F1693" s="11"/>
      <c r="G1693" s="11"/>
      <c r="H1693" s="11"/>
      <c r="AG1693" s="26"/>
      <c r="AH1693" s="26"/>
      <c r="AI1693" s="26"/>
    </row>
    <row r="1694" spans="1:35" s="9" customFormat="1" ht="24">
      <c r="A1694" s="11"/>
      <c r="B1694" s="11"/>
      <c r="C1694" s="2"/>
      <c r="D1694" s="2"/>
      <c r="F1694" s="11"/>
      <c r="G1694" s="11"/>
      <c r="H1694" s="11"/>
      <c r="AG1694" s="26"/>
      <c r="AH1694" s="26"/>
      <c r="AI1694" s="26"/>
    </row>
    <row r="1695" spans="1:35" s="9" customFormat="1" ht="24">
      <c r="A1695" s="11"/>
      <c r="B1695" s="11"/>
      <c r="C1695" s="2"/>
      <c r="D1695" s="2"/>
      <c r="F1695" s="11"/>
      <c r="G1695" s="11"/>
      <c r="H1695" s="11"/>
      <c r="AG1695" s="26"/>
      <c r="AH1695" s="26"/>
      <c r="AI1695" s="26"/>
    </row>
    <row r="1696" spans="1:35" s="9" customFormat="1" ht="24">
      <c r="A1696" s="11"/>
      <c r="B1696" s="11"/>
      <c r="C1696" s="2"/>
      <c r="D1696" s="2"/>
      <c r="F1696" s="11"/>
      <c r="G1696" s="11"/>
      <c r="H1696" s="11"/>
      <c r="AG1696" s="26"/>
      <c r="AH1696" s="26"/>
      <c r="AI1696" s="26"/>
    </row>
    <row r="1697" spans="1:35" s="9" customFormat="1" ht="24">
      <c r="A1697" s="11"/>
      <c r="B1697" s="11"/>
      <c r="C1697" s="2"/>
      <c r="D1697" s="2"/>
      <c r="F1697" s="11"/>
      <c r="G1697" s="11"/>
      <c r="H1697" s="11"/>
      <c r="AG1697" s="26"/>
      <c r="AH1697" s="26"/>
      <c r="AI1697" s="26"/>
    </row>
    <row r="1698" spans="1:35" s="9" customFormat="1" ht="24">
      <c r="A1698" s="11"/>
      <c r="B1698" s="11"/>
      <c r="C1698" s="2"/>
      <c r="D1698" s="2"/>
      <c r="F1698" s="11"/>
      <c r="G1698" s="11"/>
      <c r="H1698" s="11"/>
      <c r="AG1698" s="26"/>
      <c r="AH1698" s="26"/>
      <c r="AI1698" s="26"/>
    </row>
    <row r="1699" spans="1:35" s="9" customFormat="1" ht="24">
      <c r="A1699" s="11"/>
      <c r="B1699" s="11"/>
      <c r="C1699" s="2"/>
      <c r="D1699" s="2"/>
      <c r="F1699" s="11"/>
      <c r="G1699" s="11"/>
      <c r="H1699" s="11"/>
      <c r="AG1699" s="26"/>
      <c r="AH1699" s="26"/>
      <c r="AI1699" s="26"/>
    </row>
    <row r="1700" spans="1:35" s="9" customFormat="1" ht="24">
      <c r="A1700" s="11"/>
      <c r="B1700" s="11"/>
      <c r="C1700" s="2"/>
      <c r="D1700" s="2"/>
      <c r="F1700" s="11"/>
      <c r="G1700" s="11"/>
      <c r="H1700" s="11"/>
      <c r="AG1700" s="26"/>
      <c r="AH1700" s="26"/>
      <c r="AI1700" s="26"/>
    </row>
    <row r="1701" spans="1:35" s="9" customFormat="1" ht="24">
      <c r="A1701" s="11"/>
      <c r="B1701" s="11"/>
      <c r="C1701" s="2"/>
      <c r="D1701" s="2"/>
      <c r="F1701" s="11"/>
      <c r="G1701" s="11"/>
      <c r="H1701" s="11"/>
      <c r="AG1701" s="26"/>
      <c r="AH1701" s="26"/>
      <c r="AI1701" s="26"/>
    </row>
    <row r="1702" spans="1:35" s="9" customFormat="1" ht="24">
      <c r="A1702" s="11"/>
      <c r="B1702" s="11"/>
      <c r="C1702" s="2"/>
      <c r="D1702" s="2"/>
      <c r="F1702" s="11"/>
      <c r="G1702" s="11"/>
      <c r="H1702" s="11"/>
      <c r="AG1702" s="26"/>
      <c r="AH1702" s="26"/>
      <c r="AI1702" s="26"/>
    </row>
    <row r="1703" spans="1:35" s="9" customFormat="1" ht="24">
      <c r="A1703" s="11"/>
      <c r="B1703" s="11"/>
      <c r="C1703" s="2"/>
      <c r="D1703" s="2"/>
      <c r="F1703" s="11"/>
      <c r="G1703" s="11"/>
      <c r="H1703" s="11"/>
      <c r="AG1703" s="26"/>
      <c r="AH1703" s="26"/>
      <c r="AI1703" s="26"/>
    </row>
    <row r="1704" spans="1:35" s="9" customFormat="1" ht="24">
      <c r="A1704" s="11"/>
      <c r="B1704" s="11"/>
      <c r="C1704" s="2"/>
      <c r="D1704" s="2"/>
      <c r="F1704" s="11"/>
      <c r="G1704" s="11"/>
      <c r="H1704" s="11"/>
      <c r="AG1704" s="26"/>
      <c r="AH1704" s="26"/>
      <c r="AI1704" s="26"/>
    </row>
    <row r="1705" spans="1:35" s="9" customFormat="1" ht="24">
      <c r="A1705" s="11"/>
      <c r="B1705" s="11"/>
      <c r="C1705" s="2"/>
      <c r="D1705" s="2"/>
      <c r="F1705" s="11"/>
      <c r="G1705" s="11"/>
      <c r="H1705" s="11"/>
      <c r="AG1705" s="26"/>
      <c r="AH1705" s="26"/>
      <c r="AI1705" s="26"/>
    </row>
    <row r="1706" spans="1:35" s="9" customFormat="1" ht="24">
      <c r="A1706" s="11"/>
      <c r="B1706" s="11"/>
      <c r="C1706" s="2"/>
      <c r="D1706" s="2"/>
      <c r="F1706" s="11"/>
      <c r="G1706" s="11"/>
      <c r="H1706" s="11"/>
      <c r="AG1706" s="26"/>
      <c r="AH1706" s="26"/>
      <c r="AI1706" s="26"/>
    </row>
    <row r="1707" spans="1:35" s="9" customFormat="1" ht="24">
      <c r="A1707" s="11"/>
      <c r="B1707" s="11"/>
      <c r="C1707" s="2"/>
      <c r="D1707" s="2"/>
      <c r="F1707" s="11"/>
      <c r="G1707" s="11"/>
      <c r="H1707" s="11"/>
      <c r="AG1707" s="26"/>
      <c r="AH1707" s="26"/>
      <c r="AI1707" s="26"/>
    </row>
    <row r="1708" spans="1:35" s="9" customFormat="1" ht="24">
      <c r="A1708" s="11"/>
      <c r="B1708" s="11"/>
      <c r="C1708" s="2"/>
      <c r="D1708" s="2"/>
      <c r="F1708" s="11"/>
      <c r="G1708" s="11"/>
      <c r="H1708" s="11"/>
      <c r="AG1708" s="26"/>
      <c r="AH1708" s="26"/>
      <c r="AI1708" s="26"/>
    </row>
    <row r="1709" spans="1:35" s="9" customFormat="1" ht="24">
      <c r="A1709" s="11"/>
      <c r="B1709" s="11"/>
      <c r="C1709" s="2"/>
      <c r="D1709" s="2"/>
      <c r="F1709" s="11"/>
      <c r="G1709" s="11"/>
      <c r="H1709" s="11"/>
      <c r="AG1709" s="26"/>
      <c r="AH1709" s="26"/>
      <c r="AI1709" s="26"/>
    </row>
    <row r="1710" spans="1:35" s="9" customFormat="1" ht="24">
      <c r="A1710" s="11"/>
      <c r="B1710" s="11"/>
      <c r="C1710" s="2"/>
      <c r="D1710" s="2"/>
      <c r="F1710" s="11"/>
      <c r="G1710" s="11"/>
      <c r="H1710" s="11"/>
      <c r="AG1710" s="26"/>
      <c r="AH1710" s="26"/>
      <c r="AI1710" s="26"/>
    </row>
    <row r="1711" spans="1:35" s="9" customFormat="1" ht="24">
      <c r="A1711" s="11"/>
      <c r="B1711" s="11"/>
      <c r="C1711" s="2"/>
      <c r="D1711" s="2"/>
      <c r="F1711" s="11"/>
      <c r="G1711" s="11"/>
      <c r="H1711" s="11"/>
      <c r="AG1711" s="26"/>
      <c r="AH1711" s="26"/>
      <c r="AI1711" s="26"/>
    </row>
    <row r="1712" spans="1:35" s="9" customFormat="1" ht="24">
      <c r="A1712" s="11"/>
      <c r="B1712" s="11"/>
      <c r="C1712" s="2"/>
      <c r="D1712" s="2"/>
      <c r="F1712" s="11"/>
      <c r="G1712" s="11"/>
      <c r="H1712" s="11"/>
      <c r="AG1712" s="26"/>
      <c r="AH1712" s="26"/>
      <c r="AI1712" s="26"/>
    </row>
    <row r="1713" spans="1:35" s="9" customFormat="1" ht="24">
      <c r="A1713" s="11"/>
      <c r="B1713" s="11"/>
      <c r="C1713" s="2"/>
      <c r="D1713" s="2"/>
      <c r="F1713" s="11"/>
      <c r="G1713" s="11"/>
      <c r="H1713" s="11"/>
      <c r="AG1713" s="26"/>
      <c r="AH1713" s="26"/>
      <c r="AI1713" s="26"/>
    </row>
    <row r="1714" spans="1:35" s="9" customFormat="1" ht="24">
      <c r="A1714" s="11"/>
      <c r="B1714" s="11"/>
      <c r="C1714" s="2"/>
      <c r="D1714" s="2"/>
      <c r="F1714" s="11"/>
      <c r="G1714" s="11"/>
      <c r="H1714" s="11"/>
      <c r="AG1714" s="26"/>
      <c r="AH1714" s="26"/>
      <c r="AI1714" s="26"/>
    </row>
    <row r="1715" spans="1:35" s="9" customFormat="1" ht="24">
      <c r="A1715" s="11"/>
      <c r="B1715" s="11"/>
      <c r="C1715" s="2"/>
      <c r="D1715" s="2"/>
      <c r="F1715" s="11"/>
      <c r="G1715" s="11"/>
      <c r="H1715" s="11"/>
      <c r="AG1715" s="26"/>
      <c r="AH1715" s="26"/>
      <c r="AI1715" s="26"/>
    </row>
    <row r="1716" spans="1:35" s="9" customFormat="1" ht="24">
      <c r="A1716" s="11"/>
      <c r="B1716" s="11"/>
      <c r="C1716" s="2"/>
      <c r="D1716" s="2"/>
      <c r="F1716" s="11"/>
      <c r="G1716" s="11"/>
      <c r="H1716" s="11"/>
      <c r="AG1716" s="26"/>
      <c r="AH1716" s="26"/>
      <c r="AI1716" s="26"/>
    </row>
    <row r="1717" spans="1:35" s="9" customFormat="1" ht="24">
      <c r="A1717" s="11"/>
      <c r="B1717" s="11"/>
      <c r="C1717" s="2"/>
      <c r="D1717" s="2"/>
      <c r="F1717" s="11"/>
      <c r="G1717" s="11"/>
      <c r="H1717" s="11"/>
      <c r="AG1717" s="26"/>
      <c r="AH1717" s="26"/>
      <c r="AI1717" s="26"/>
    </row>
    <row r="1718" spans="1:35" s="9" customFormat="1" ht="24">
      <c r="A1718" s="11"/>
      <c r="B1718" s="11"/>
      <c r="C1718" s="2"/>
      <c r="D1718" s="2"/>
      <c r="F1718" s="11"/>
      <c r="G1718" s="11"/>
      <c r="H1718" s="11"/>
      <c r="AG1718" s="26"/>
      <c r="AH1718" s="26"/>
      <c r="AI1718" s="26"/>
    </row>
    <row r="1719" spans="1:35" s="9" customFormat="1" ht="24">
      <c r="A1719" s="11"/>
      <c r="B1719" s="11"/>
      <c r="C1719" s="2"/>
      <c r="D1719" s="2"/>
      <c r="F1719" s="11"/>
      <c r="G1719" s="11"/>
      <c r="H1719" s="11"/>
      <c r="AG1719" s="26"/>
      <c r="AH1719" s="26"/>
      <c r="AI1719" s="26"/>
    </row>
    <row r="1720" spans="1:35" s="9" customFormat="1" ht="24">
      <c r="A1720" s="11"/>
      <c r="B1720" s="11"/>
      <c r="C1720" s="2"/>
      <c r="D1720" s="2"/>
      <c r="F1720" s="11"/>
      <c r="G1720" s="11"/>
      <c r="H1720" s="11"/>
      <c r="AG1720" s="26"/>
      <c r="AH1720" s="26"/>
      <c r="AI1720" s="26"/>
    </row>
    <row r="1721" spans="1:35" s="9" customFormat="1" ht="24">
      <c r="A1721" s="11"/>
      <c r="B1721" s="11"/>
      <c r="C1721" s="2"/>
      <c r="D1721" s="2"/>
      <c r="F1721" s="11"/>
      <c r="G1721" s="11"/>
      <c r="H1721" s="11"/>
      <c r="AG1721" s="26"/>
      <c r="AH1721" s="26"/>
      <c r="AI1721" s="26"/>
    </row>
    <row r="1722" spans="1:35" s="9" customFormat="1" ht="24">
      <c r="A1722" s="11"/>
      <c r="B1722" s="11"/>
      <c r="C1722" s="2"/>
      <c r="D1722" s="2"/>
      <c r="F1722" s="11"/>
      <c r="G1722" s="11"/>
      <c r="H1722" s="11"/>
      <c r="AG1722" s="26"/>
      <c r="AH1722" s="26"/>
      <c r="AI1722" s="26"/>
    </row>
    <row r="1723" spans="1:35" s="9" customFormat="1" ht="24">
      <c r="A1723" s="11"/>
      <c r="B1723" s="11"/>
      <c r="C1723" s="2"/>
      <c r="D1723" s="2"/>
      <c r="F1723" s="11"/>
      <c r="G1723" s="11"/>
      <c r="H1723" s="11"/>
      <c r="AG1723" s="26"/>
      <c r="AH1723" s="26"/>
      <c r="AI1723" s="26"/>
    </row>
    <row r="1724" spans="1:35" s="9" customFormat="1" ht="24">
      <c r="A1724" s="11"/>
      <c r="B1724" s="11"/>
      <c r="C1724" s="2"/>
      <c r="D1724" s="2"/>
      <c r="F1724" s="11"/>
      <c r="G1724" s="11"/>
      <c r="H1724" s="11"/>
      <c r="AG1724" s="26"/>
      <c r="AH1724" s="26"/>
      <c r="AI1724" s="26"/>
    </row>
    <row r="1725" spans="1:35" s="9" customFormat="1" ht="24">
      <c r="A1725" s="11"/>
      <c r="B1725" s="11"/>
      <c r="C1725" s="2"/>
      <c r="D1725" s="2"/>
      <c r="F1725" s="11"/>
      <c r="G1725" s="11"/>
      <c r="H1725" s="11"/>
      <c r="AG1725" s="26"/>
      <c r="AH1725" s="26"/>
      <c r="AI1725" s="26"/>
    </row>
    <row r="1726" spans="1:35" s="9" customFormat="1" ht="24">
      <c r="A1726" s="11"/>
      <c r="B1726" s="11"/>
      <c r="C1726" s="2"/>
      <c r="D1726" s="2"/>
      <c r="F1726" s="11"/>
      <c r="G1726" s="11"/>
      <c r="H1726" s="11"/>
      <c r="AG1726" s="26"/>
      <c r="AH1726" s="26"/>
      <c r="AI1726" s="26"/>
    </row>
    <row r="1727" spans="1:35" s="9" customFormat="1" ht="24">
      <c r="A1727" s="11"/>
      <c r="B1727" s="11"/>
      <c r="C1727" s="2"/>
      <c r="D1727" s="2"/>
      <c r="F1727" s="11"/>
      <c r="G1727" s="11"/>
      <c r="H1727" s="11"/>
      <c r="AG1727" s="26"/>
      <c r="AH1727" s="26"/>
      <c r="AI1727" s="26"/>
    </row>
    <row r="1728" spans="1:35" s="9" customFormat="1" ht="24">
      <c r="A1728" s="11"/>
      <c r="B1728" s="11"/>
      <c r="C1728" s="2"/>
      <c r="D1728" s="2"/>
      <c r="F1728" s="11"/>
      <c r="G1728" s="11"/>
      <c r="H1728" s="11"/>
      <c r="AG1728" s="26"/>
      <c r="AH1728" s="26"/>
      <c r="AI1728" s="26"/>
    </row>
    <row r="1729" spans="1:61" s="9" customFormat="1" ht="24">
      <c r="A1729" s="11"/>
      <c r="B1729" s="11"/>
      <c r="C1729" s="2"/>
      <c r="D1729" s="2"/>
      <c r="F1729" s="11"/>
      <c r="G1729" s="11"/>
      <c r="H1729" s="11"/>
      <c r="AG1729" s="26"/>
      <c r="AH1729" s="26"/>
      <c r="AI1729" s="26"/>
    </row>
    <row r="1730" spans="1:61" s="9" customFormat="1" ht="24">
      <c r="A1730" s="11"/>
      <c r="B1730" s="11"/>
      <c r="C1730" s="2"/>
      <c r="D1730" s="2"/>
      <c r="F1730" s="11"/>
      <c r="G1730" s="11"/>
      <c r="H1730" s="11"/>
      <c r="AG1730" s="26"/>
      <c r="AH1730" s="26"/>
      <c r="AI1730" s="26"/>
    </row>
    <row r="1731" spans="1:61" s="9" customFormat="1" ht="24">
      <c r="A1731" s="11"/>
      <c r="B1731" s="11"/>
      <c r="C1731" s="2"/>
      <c r="D1731" s="2"/>
      <c r="F1731" s="11"/>
      <c r="G1731" s="11"/>
      <c r="H1731" s="11"/>
      <c r="AG1731" s="26"/>
      <c r="AH1731" s="26"/>
      <c r="AI1731" s="26"/>
    </row>
    <row r="1732" spans="1:61" s="9" customFormat="1" ht="24">
      <c r="A1732" s="11"/>
      <c r="B1732" s="11"/>
      <c r="C1732" s="2"/>
      <c r="D1732" s="2"/>
      <c r="F1732" s="11"/>
      <c r="G1732" s="11"/>
      <c r="H1732" s="11"/>
      <c r="AG1732" s="26"/>
      <c r="AH1732" s="26"/>
      <c r="AI1732" s="26"/>
    </row>
    <row r="1733" spans="1:61" s="9" customFormat="1" ht="24">
      <c r="A1733" s="11"/>
      <c r="B1733" s="11"/>
      <c r="C1733" s="2"/>
      <c r="D1733" s="2"/>
      <c r="F1733" s="11"/>
      <c r="G1733" s="11"/>
      <c r="H1733" s="11"/>
      <c r="AG1733" s="26"/>
      <c r="AH1733" s="26"/>
      <c r="AI1733" s="26"/>
    </row>
    <row r="1734" spans="1:61" s="9" customFormat="1" ht="24">
      <c r="A1734" s="11"/>
      <c r="B1734" s="11"/>
      <c r="C1734" s="2"/>
      <c r="D1734" s="2"/>
      <c r="F1734" s="11"/>
      <c r="G1734" s="11"/>
      <c r="H1734" s="11"/>
      <c r="AG1734" s="26"/>
      <c r="AH1734" s="26"/>
      <c r="AI1734" s="26"/>
    </row>
    <row r="1735" spans="1:61" s="9" customFormat="1" ht="24">
      <c r="A1735" s="11"/>
      <c r="B1735" s="11"/>
      <c r="C1735" s="2"/>
      <c r="D1735" s="2"/>
      <c r="F1735" s="11"/>
      <c r="G1735" s="11"/>
      <c r="H1735" s="11"/>
      <c r="AG1735" s="26"/>
      <c r="AH1735" s="26"/>
      <c r="AI1735" s="26"/>
    </row>
    <row r="1736" spans="1:61" s="9" customFormat="1" ht="24">
      <c r="A1736" s="11"/>
      <c r="B1736" s="11"/>
      <c r="C1736" s="2"/>
      <c r="D1736" s="2"/>
      <c r="F1736" s="11"/>
      <c r="G1736" s="11"/>
      <c r="H1736" s="11"/>
      <c r="AG1736" s="26"/>
      <c r="AH1736" s="26"/>
      <c r="AI1736" s="26"/>
    </row>
    <row r="1737" spans="1:61" s="9" customFormat="1" ht="24">
      <c r="A1737" s="11"/>
      <c r="B1737" s="11"/>
      <c r="C1737" s="2"/>
      <c r="D1737" s="2"/>
      <c r="F1737" s="11"/>
      <c r="G1737" s="11"/>
      <c r="H1737" s="11"/>
      <c r="AG1737" s="26"/>
      <c r="AH1737" s="26"/>
      <c r="AI1737" s="26"/>
    </row>
    <row r="1738" spans="1:61" s="9" customFormat="1" ht="24">
      <c r="A1738" s="11"/>
      <c r="B1738" s="11"/>
      <c r="C1738" s="2"/>
      <c r="D1738" s="2"/>
      <c r="F1738" s="11"/>
      <c r="G1738" s="11"/>
      <c r="H1738" s="11"/>
      <c r="AG1738" s="26"/>
      <c r="AH1738" s="26"/>
      <c r="AI1738" s="26"/>
    </row>
    <row r="1739" spans="1:61" s="9" customFormat="1" ht="24">
      <c r="A1739" s="11"/>
      <c r="B1739" s="11"/>
      <c r="C1739" s="2"/>
      <c r="D1739" s="2"/>
      <c r="F1739" s="11"/>
      <c r="G1739" s="11"/>
      <c r="H1739" s="11"/>
      <c r="AG1739" s="26"/>
      <c r="AH1739" s="26"/>
      <c r="AI1739" s="26"/>
    </row>
    <row r="1740" spans="1:61" s="9" customFormat="1" ht="24">
      <c r="A1740" s="11"/>
      <c r="B1740" s="11"/>
      <c r="C1740" s="2"/>
      <c r="D1740" s="2"/>
      <c r="F1740" s="11"/>
      <c r="G1740" s="11"/>
      <c r="H1740" s="11"/>
      <c r="AG1740" s="26"/>
      <c r="AH1740" s="26"/>
      <c r="AI1740" s="26"/>
    </row>
    <row r="1741" spans="1:61" s="9" customFormat="1" ht="24">
      <c r="A1741" s="11"/>
      <c r="B1741" s="11"/>
      <c r="C1741" s="2"/>
      <c r="D1741" s="2"/>
      <c r="F1741" s="11"/>
      <c r="G1741" s="11"/>
      <c r="H1741" s="11"/>
      <c r="AG1741" s="26"/>
      <c r="AH1741" s="26"/>
      <c r="AI1741" s="26"/>
    </row>
    <row r="1742" spans="1:61" s="9" customFormat="1" ht="24">
      <c r="A1742" s="11"/>
      <c r="B1742" s="11"/>
      <c r="C1742" s="2"/>
      <c r="D1742" s="2"/>
      <c r="F1742" s="11"/>
      <c r="G1742" s="11"/>
      <c r="H1742" s="11"/>
      <c r="AG1742" s="26"/>
      <c r="AH1742" s="26"/>
      <c r="AI1742" s="26"/>
      <c r="AM1742" s="27"/>
      <c r="AN1742" s="27"/>
      <c r="AO1742" s="27"/>
      <c r="AP1742" s="27"/>
      <c r="AQ1742" s="27"/>
      <c r="AR1742" s="27"/>
      <c r="AS1742" s="27"/>
      <c r="AT1742" s="27"/>
      <c r="AU1742" s="27"/>
      <c r="AV1742" s="27"/>
      <c r="AW1742" s="27"/>
      <c r="AX1742" s="27"/>
      <c r="AY1742" s="27"/>
      <c r="AZ1742" s="27"/>
      <c r="BA1742" s="27"/>
      <c r="BB1742" s="27"/>
      <c r="BC1742" s="27"/>
      <c r="BD1742" s="27"/>
      <c r="BE1742" s="27"/>
      <c r="BF1742" s="27"/>
      <c r="BG1742" s="27"/>
      <c r="BH1742" s="27"/>
      <c r="BI1742" s="27"/>
    </row>
    <row r="1743" spans="1:61" s="9" customFormat="1" ht="24">
      <c r="A1743" s="11"/>
      <c r="B1743" s="11"/>
      <c r="C1743" s="2"/>
      <c r="D1743" s="2"/>
      <c r="F1743" s="11"/>
      <c r="G1743" s="11"/>
      <c r="H1743" s="11"/>
      <c r="AG1743" s="26"/>
      <c r="AH1743" s="26"/>
      <c r="AI1743" s="26"/>
      <c r="AM1743" s="27"/>
      <c r="AN1743" s="27"/>
      <c r="AO1743" s="27"/>
      <c r="AP1743" s="27"/>
      <c r="AQ1743" s="27"/>
      <c r="AR1743" s="27"/>
      <c r="AS1743" s="27"/>
      <c r="AT1743" s="27"/>
      <c r="AU1743" s="27"/>
      <c r="AV1743" s="27"/>
      <c r="AW1743" s="27"/>
      <c r="AX1743" s="27"/>
      <c r="AY1743" s="27"/>
      <c r="AZ1743" s="27"/>
      <c r="BA1743" s="27"/>
      <c r="BB1743" s="27"/>
      <c r="BC1743" s="27"/>
      <c r="BD1743" s="27"/>
      <c r="BE1743" s="27"/>
      <c r="BF1743" s="27"/>
      <c r="BG1743" s="27"/>
      <c r="BH1743" s="27"/>
      <c r="BI1743" s="27"/>
    </row>
    <row r="1744" spans="1:61" s="9" customFormat="1" ht="24">
      <c r="A1744" s="11"/>
      <c r="B1744" s="11"/>
      <c r="C1744" s="2"/>
      <c r="D1744" s="2"/>
      <c r="F1744" s="11"/>
      <c r="G1744" s="11"/>
      <c r="H1744" s="11"/>
      <c r="AG1744" s="26"/>
      <c r="AH1744" s="26"/>
      <c r="AI1744" s="26"/>
      <c r="AM1744" s="27"/>
      <c r="AN1744" s="27"/>
      <c r="AO1744" s="27"/>
      <c r="AP1744" s="27"/>
      <c r="AQ1744" s="27"/>
      <c r="AR1744" s="27"/>
      <c r="AS1744" s="27"/>
      <c r="AT1744" s="27"/>
      <c r="AU1744" s="27"/>
      <c r="AV1744" s="27"/>
      <c r="AW1744" s="27"/>
      <c r="AX1744" s="27"/>
      <c r="AY1744" s="27"/>
      <c r="AZ1744" s="27"/>
      <c r="BA1744" s="27"/>
      <c r="BB1744" s="27"/>
      <c r="BC1744" s="27"/>
      <c r="BD1744" s="27"/>
      <c r="BE1744" s="27"/>
      <c r="BF1744" s="27"/>
      <c r="BG1744" s="27"/>
      <c r="BH1744" s="27"/>
      <c r="BI1744" s="27"/>
    </row>
    <row r="1745" spans="1:61" s="9" customFormat="1" ht="24">
      <c r="A1745" s="11"/>
      <c r="B1745" s="11"/>
      <c r="C1745" s="2"/>
      <c r="D1745" s="2"/>
      <c r="F1745" s="11"/>
      <c r="G1745" s="11"/>
      <c r="H1745" s="11"/>
      <c r="AG1745" s="26"/>
      <c r="AH1745" s="26"/>
      <c r="AI1745" s="26"/>
      <c r="AM1745" s="27"/>
      <c r="AN1745" s="27"/>
      <c r="AO1745" s="27"/>
      <c r="AP1745" s="27"/>
      <c r="AQ1745" s="27"/>
      <c r="AR1745" s="27"/>
      <c r="AS1745" s="27"/>
      <c r="AT1745" s="27"/>
      <c r="AU1745" s="27"/>
      <c r="AV1745" s="27"/>
      <c r="AW1745" s="27"/>
      <c r="AX1745" s="27"/>
      <c r="AY1745" s="27"/>
      <c r="AZ1745" s="27"/>
      <c r="BA1745" s="27"/>
      <c r="BB1745" s="27"/>
      <c r="BC1745" s="27"/>
      <c r="BD1745" s="27"/>
      <c r="BE1745" s="27"/>
      <c r="BF1745" s="27"/>
      <c r="BG1745" s="27"/>
      <c r="BH1745" s="27"/>
      <c r="BI1745" s="27"/>
    </row>
    <row r="1746" spans="1:61" s="9" customFormat="1" ht="24">
      <c r="A1746" s="11"/>
      <c r="B1746" s="11"/>
      <c r="C1746" s="2"/>
      <c r="D1746" s="2"/>
      <c r="F1746" s="11"/>
      <c r="G1746" s="11"/>
      <c r="H1746" s="11"/>
      <c r="AG1746" s="26"/>
      <c r="AH1746" s="26"/>
      <c r="AI1746" s="26"/>
      <c r="AM1746" s="27"/>
      <c r="AN1746" s="27"/>
      <c r="AO1746" s="27"/>
      <c r="AP1746" s="27"/>
      <c r="AQ1746" s="27"/>
      <c r="AR1746" s="27"/>
      <c r="AS1746" s="27"/>
      <c r="AT1746" s="27"/>
      <c r="AU1746" s="27"/>
      <c r="AV1746" s="27"/>
      <c r="AW1746" s="27"/>
      <c r="AX1746" s="27"/>
      <c r="AY1746" s="27"/>
      <c r="AZ1746" s="27"/>
      <c r="BA1746" s="27"/>
      <c r="BB1746" s="27"/>
      <c r="BC1746" s="27"/>
      <c r="BD1746" s="27"/>
      <c r="BE1746" s="27"/>
      <c r="BF1746" s="27"/>
      <c r="BG1746" s="27"/>
      <c r="BH1746" s="27"/>
      <c r="BI1746" s="27"/>
    </row>
    <row r="1747" spans="1:61" s="9" customFormat="1" ht="24">
      <c r="A1747" s="11"/>
      <c r="B1747" s="11"/>
      <c r="C1747" s="2"/>
      <c r="D1747" s="2"/>
      <c r="F1747" s="11"/>
      <c r="G1747" s="11"/>
      <c r="H1747" s="11"/>
      <c r="AG1747" s="26"/>
      <c r="AH1747" s="26"/>
      <c r="AI1747" s="26"/>
      <c r="AM1747" s="27"/>
      <c r="AN1747" s="27"/>
      <c r="AO1747" s="27"/>
      <c r="AP1747" s="27"/>
      <c r="AQ1747" s="27"/>
      <c r="AR1747" s="27"/>
      <c r="AS1747" s="27"/>
      <c r="AT1747" s="27"/>
      <c r="AU1747" s="27"/>
      <c r="AV1747" s="27"/>
      <c r="AW1747" s="27"/>
      <c r="AX1747" s="27"/>
      <c r="AY1747" s="27"/>
      <c r="AZ1747" s="27"/>
      <c r="BA1747" s="27"/>
      <c r="BB1747" s="27"/>
      <c r="BC1747" s="27"/>
      <c r="BD1747" s="27"/>
      <c r="BE1747" s="27"/>
      <c r="BF1747" s="27"/>
      <c r="BG1747" s="27"/>
      <c r="BH1747" s="27"/>
      <c r="BI1747" s="27"/>
    </row>
    <row r="1748" spans="1:61" s="9" customFormat="1" ht="24">
      <c r="A1748" s="11"/>
      <c r="B1748" s="11"/>
      <c r="C1748" s="2"/>
      <c r="D1748" s="2"/>
      <c r="F1748" s="11"/>
      <c r="G1748" s="11"/>
      <c r="H1748" s="11"/>
      <c r="AG1748" s="26"/>
      <c r="AH1748" s="26"/>
      <c r="AI1748" s="26"/>
      <c r="AM1748" s="27"/>
      <c r="AN1748" s="27"/>
      <c r="AO1748" s="27"/>
      <c r="AP1748" s="27"/>
      <c r="AQ1748" s="27"/>
      <c r="AR1748" s="27"/>
      <c r="AS1748" s="27"/>
      <c r="AT1748" s="27"/>
      <c r="AU1748" s="27"/>
      <c r="AV1748" s="27"/>
      <c r="AW1748" s="27"/>
      <c r="AX1748" s="27"/>
      <c r="AY1748" s="27"/>
      <c r="AZ1748" s="27"/>
      <c r="BA1748" s="27"/>
      <c r="BB1748" s="27"/>
      <c r="BC1748" s="27"/>
      <c r="BD1748" s="27"/>
      <c r="BE1748" s="27"/>
      <c r="BF1748" s="27"/>
      <c r="BG1748" s="27"/>
      <c r="BH1748" s="27"/>
      <c r="BI1748" s="27"/>
    </row>
    <row r="1749" spans="1:61" s="9" customFormat="1" ht="24">
      <c r="A1749" s="11"/>
      <c r="B1749" s="11"/>
      <c r="C1749" s="2"/>
      <c r="D1749" s="2"/>
      <c r="F1749" s="11"/>
      <c r="G1749" s="11"/>
      <c r="H1749" s="11"/>
      <c r="AG1749" s="26"/>
      <c r="AH1749" s="26"/>
      <c r="AI1749" s="26"/>
      <c r="AM1749" s="27"/>
      <c r="AN1749" s="27"/>
      <c r="AO1749" s="27"/>
      <c r="AP1749" s="27"/>
      <c r="AQ1749" s="27"/>
      <c r="AR1749" s="27"/>
      <c r="AS1749" s="27"/>
      <c r="AT1749" s="27"/>
      <c r="AU1749" s="27"/>
      <c r="AV1749" s="27"/>
      <c r="AW1749" s="27"/>
      <c r="AX1749" s="27"/>
      <c r="AY1749" s="27"/>
      <c r="AZ1749" s="27"/>
      <c r="BA1749" s="27"/>
      <c r="BB1749" s="27"/>
      <c r="BC1749" s="27"/>
      <c r="BD1749" s="27"/>
      <c r="BE1749" s="27"/>
      <c r="BF1749" s="27"/>
      <c r="BG1749" s="27"/>
      <c r="BH1749" s="27"/>
      <c r="BI1749" s="27"/>
    </row>
    <row r="1750" spans="1:61" s="9" customFormat="1" ht="24">
      <c r="A1750" s="11"/>
      <c r="B1750" s="11"/>
      <c r="C1750" s="2"/>
      <c r="D1750" s="2"/>
      <c r="F1750" s="11"/>
      <c r="G1750" s="11"/>
      <c r="H1750" s="11"/>
      <c r="AG1750" s="26"/>
      <c r="AH1750" s="26"/>
      <c r="AI1750" s="26"/>
      <c r="AM1750" s="27"/>
      <c r="AN1750" s="27"/>
      <c r="AO1750" s="27"/>
      <c r="AP1750" s="27"/>
      <c r="AQ1750" s="27"/>
      <c r="AR1750" s="27"/>
      <c r="AS1750" s="27"/>
      <c r="AT1750" s="27"/>
      <c r="AU1750" s="27"/>
      <c r="AV1750" s="27"/>
      <c r="AW1750" s="27"/>
      <c r="AX1750" s="27"/>
      <c r="AY1750" s="27"/>
      <c r="AZ1750" s="27"/>
      <c r="BA1750" s="27"/>
      <c r="BB1750" s="27"/>
      <c r="BC1750" s="27"/>
      <c r="BD1750" s="27"/>
      <c r="BE1750" s="27"/>
      <c r="BF1750" s="27"/>
      <c r="BG1750" s="27"/>
      <c r="BH1750" s="27"/>
      <c r="BI1750" s="27"/>
    </row>
    <row r="1751" spans="1:61" s="9" customFormat="1" ht="24">
      <c r="A1751" s="11"/>
      <c r="B1751" s="11"/>
      <c r="C1751" s="2"/>
      <c r="D1751" s="2"/>
      <c r="F1751" s="11"/>
      <c r="G1751" s="11"/>
      <c r="H1751" s="11"/>
      <c r="AG1751" s="26"/>
      <c r="AH1751" s="26"/>
      <c r="AI1751" s="26"/>
      <c r="AM1751" s="27"/>
      <c r="AN1751" s="27"/>
      <c r="AO1751" s="27"/>
      <c r="AP1751" s="27"/>
      <c r="AQ1751" s="27"/>
      <c r="AR1751" s="27"/>
      <c r="AS1751" s="27"/>
      <c r="AT1751" s="27"/>
      <c r="AU1751" s="27"/>
      <c r="AV1751" s="27"/>
      <c r="AW1751" s="27"/>
      <c r="AX1751" s="27"/>
      <c r="AY1751" s="27"/>
      <c r="AZ1751" s="27"/>
      <c r="BA1751" s="27"/>
      <c r="BB1751" s="27"/>
      <c r="BC1751" s="27"/>
      <c r="BD1751" s="27"/>
      <c r="BE1751" s="27"/>
      <c r="BF1751" s="27"/>
      <c r="BG1751" s="27"/>
      <c r="BH1751" s="27"/>
      <c r="BI1751" s="27"/>
    </row>
    <row r="1752" spans="1:61" s="9" customFormat="1" ht="24">
      <c r="A1752" s="11"/>
      <c r="B1752" s="11"/>
      <c r="C1752" s="2"/>
      <c r="D1752" s="2"/>
      <c r="F1752" s="11"/>
      <c r="G1752" s="11"/>
      <c r="H1752" s="11"/>
      <c r="AG1752" s="26"/>
      <c r="AH1752" s="26"/>
      <c r="AI1752" s="26"/>
      <c r="AM1752" s="27"/>
      <c r="AN1752" s="27"/>
      <c r="AO1752" s="27"/>
      <c r="AP1752" s="27"/>
      <c r="AQ1752" s="27"/>
      <c r="AR1752" s="27"/>
      <c r="AS1752" s="27"/>
      <c r="AT1752" s="27"/>
      <c r="AU1752" s="27"/>
      <c r="AV1752" s="27"/>
      <c r="AW1752" s="27"/>
      <c r="AX1752" s="27"/>
      <c r="AY1752" s="27"/>
      <c r="AZ1752" s="27"/>
      <c r="BA1752" s="27"/>
      <c r="BB1752" s="27"/>
      <c r="BC1752" s="27"/>
      <c r="BD1752" s="27"/>
      <c r="BE1752" s="27"/>
      <c r="BF1752" s="27"/>
      <c r="BG1752" s="27"/>
      <c r="BH1752" s="27"/>
      <c r="BI1752" s="27"/>
    </row>
    <row r="1753" spans="1:61" s="9" customFormat="1" ht="24">
      <c r="A1753" s="11"/>
      <c r="B1753" s="11"/>
      <c r="C1753" s="2"/>
      <c r="D1753" s="2"/>
      <c r="F1753" s="11"/>
      <c r="G1753" s="11"/>
      <c r="H1753" s="11"/>
      <c r="AG1753" s="26"/>
      <c r="AH1753" s="26"/>
      <c r="AI1753" s="26"/>
      <c r="AM1753" s="27"/>
      <c r="AN1753" s="27"/>
      <c r="AO1753" s="27"/>
      <c r="AP1753" s="27"/>
      <c r="AQ1753" s="27"/>
      <c r="AR1753" s="27"/>
      <c r="AS1753" s="27"/>
      <c r="AT1753" s="27"/>
      <c r="AU1753" s="27"/>
      <c r="AV1753" s="27"/>
      <c r="AW1753" s="27"/>
      <c r="AX1753" s="27"/>
      <c r="AY1753" s="27"/>
      <c r="AZ1753" s="27"/>
      <c r="BA1753" s="27"/>
      <c r="BB1753" s="27"/>
      <c r="BC1753" s="27"/>
      <c r="BD1753" s="27"/>
      <c r="BE1753" s="27"/>
      <c r="BF1753" s="27"/>
      <c r="BG1753" s="27"/>
      <c r="BH1753" s="27"/>
      <c r="BI1753" s="27"/>
    </row>
    <row r="1754" spans="1:61" s="9" customFormat="1" ht="24">
      <c r="A1754" s="11"/>
      <c r="B1754" s="11"/>
      <c r="C1754" s="2"/>
      <c r="D1754" s="2"/>
      <c r="F1754" s="11"/>
      <c r="G1754" s="11"/>
      <c r="H1754" s="11"/>
      <c r="AG1754" s="26"/>
      <c r="AH1754" s="26"/>
      <c r="AI1754" s="26"/>
      <c r="AM1754" s="27"/>
      <c r="AN1754" s="27"/>
      <c r="AO1754" s="27"/>
      <c r="AP1754" s="27"/>
      <c r="AQ1754" s="27"/>
      <c r="AR1754" s="27"/>
      <c r="AS1754" s="27"/>
      <c r="AT1754" s="27"/>
      <c r="AU1754" s="27"/>
      <c r="AV1754" s="27"/>
      <c r="AW1754" s="27"/>
      <c r="AX1754" s="27"/>
      <c r="AY1754" s="27"/>
      <c r="AZ1754" s="27"/>
      <c r="BA1754" s="27"/>
      <c r="BB1754" s="27"/>
      <c r="BC1754" s="27"/>
      <c r="BD1754" s="27"/>
      <c r="BE1754" s="27"/>
      <c r="BF1754" s="27"/>
      <c r="BG1754" s="27"/>
      <c r="BH1754" s="27"/>
      <c r="BI1754" s="27"/>
    </row>
    <row r="1755" spans="1:61" s="9" customFormat="1" ht="24">
      <c r="A1755" s="11"/>
      <c r="B1755" s="11"/>
      <c r="C1755" s="2"/>
      <c r="D1755" s="2"/>
      <c r="F1755" s="11"/>
      <c r="G1755" s="11"/>
      <c r="H1755" s="11"/>
      <c r="AG1755" s="26"/>
      <c r="AH1755" s="26"/>
      <c r="AI1755" s="26"/>
      <c r="AM1755" s="27"/>
      <c r="AN1755" s="27"/>
      <c r="AO1755" s="27"/>
      <c r="AP1755" s="27"/>
      <c r="AQ1755" s="27"/>
      <c r="AR1755" s="27"/>
      <c r="AS1755" s="27"/>
      <c r="AT1755" s="27"/>
      <c r="AU1755" s="27"/>
      <c r="AV1755" s="27"/>
      <c r="AW1755" s="27"/>
      <c r="AX1755" s="27"/>
      <c r="AY1755" s="27"/>
      <c r="AZ1755" s="27"/>
      <c r="BA1755" s="27"/>
      <c r="BB1755" s="27"/>
      <c r="BC1755" s="27"/>
      <c r="BD1755" s="27"/>
      <c r="BE1755" s="27"/>
      <c r="BF1755" s="27"/>
      <c r="BG1755" s="27"/>
      <c r="BH1755" s="27"/>
      <c r="BI1755" s="27"/>
    </row>
    <row r="1756" spans="1:61" s="9" customFormat="1" ht="24">
      <c r="A1756" s="11"/>
      <c r="B1756" s="11"/>
      <c r="C1756" s="2"/>
      <c r="D1756" s="2"/>
      <c r="F1756" s="11"/>
      <c r="G1756" s="11"/>
      <c r="H1756" s="11"/>
      <c r="AG1756" s="26"/>
      <c r="AH1756" s="26"/>
      <c r="AI1756" s="26"/>
      <c r="AM1756" s="27"/>
      <c r="AN1756" s="27"/>
      <c r="AO1756" s="27"/>
      <c r="AP1756" s="27"/>
      <c r="AQ1756" s="27"/>
      <c r="AR1756" s="27"/>
      <c r="AS1756" s="27"/>
      <c r="AT1756" s="27"/>
      <c r="AU1756" s="27"/>
      <c r="AV1756" s="27"/>
      <c r="AW1756" s="27"/>
      <c r="AX1756" s="27"/>
      <c r="AY1756" s="27"/>
      <c r="AZ1756" s="27"/>
      <c r="BA1756" s="27"/>
      <c r="BB1756" s="27"/>
      <c r="BC1756" s="27"/>
      <c r="BD1756" s="27"/>
      <c r="BE1756" s="27"/>
      <c r="BF1756" s="27"/>
      <c r="BG1756" s="27"/>
      <c r="BH1756" s="27"/>
      <c r="BI1756" s="27"/>
    </row>
    <row r="1757" spans="1:61" s="9" customFormat="1" ht="24">
      <c r="A1757" s="11"/>
      <c r="B1757" s="11"/>
      <c r="C1757" s="2"/>
      <c r="D1757" s="2"/>
      <c r="F1757" s="11"/>
      <c r="G1757" s="11"/>
      <c r="H1757" s="11"/>
      <c r="AG1757" s="26"/>
      <c r="AH1757" s="26"/>
      <c r="AI1757" s="26"/>
      <c r="AM1757" s="27"/>
      <c r="AN1757" s="27"/>
      <c r="AO1757" s="27"/>
      <c r="AP1757" s="27"/>
      <c r="AQ1757" s="27"/>
      <c r="AR1757" s="27"/>
      <c r="AS1757" s="27"/>
      <c r="AT1757" s="27"/>
      <c r="AU1757" s="27"/>
      <c r="AV1757" s="27"/>
      <c r="AW1757" s="27"/>
      <c r="AX1757" s="27"/>
      <c r="AY1757" s="27"/>
      <c r="AZ1757" s="27"/>
      <c r="BA1757" s="27"/>
      <c r="BB1757" s="27"/>
      <c r="BC1757" s="27"/>
      <c r="BD1757" s="27"/>
      <c r="BE1757" s="27"/>
      <c r="BF1757" s="27"/>
      <c r="BG1757" s="27"/>
      <c r="BH1757" s="27"/>
      <c r="BI1757" s="27"/>
    </row>
    <row r="1758" spans="1:61" s="9" customFormat="1" ht="24">
      <c r="A1758" s="11"/>
      <c r="B1758" s="11"/>
      <c r="C1758" s="2"/>
      <c r="D1758" s="2"/>
      <c r="F1758" s="11"/>
      <c r="G1758" s="11"/>
      <c r="H1758" s="11"/>
      <c r="AG1758" s="26"/>
      <c r="AH1758" s="26"/>
      <c r="AI1758" s="26"/>
      <c r="AL1758" s="27"/>
      <c r="AM1758" s="27"/>
      <c r="AN1758" s="27"/>
      <c r="AO1758" s="27"/>
      <c r="AP1758" s="27"/>
      <c r="AQ1758" s="27"/>
      <c r="AR1758" s="27"/>
      <c r="AS1758" s="27"/>
      <c r="AT1758" s="27"/>
      <c r="AU1758" s="27"/>
      <c r="AV1758" s="27"/>
      <c r="AW1758" s="27"/>
      <c r="AX1758" s="27"/>
      <c r="AY1758" s="27"/>
      <c r="AZ1758" s="27"/>
      <c r="BA1758" s="27"/>
      <c r="BB1758" s="27"/>
      <c r="BC1758" s="27"/>
      <c r="BD1758" s="27"/>
      <c r="BE1758" s="27"/>
      <c r="BF1758" s="27"/>
      <c r="BG1758" s="27"/>
      <c r="BH1758" s="27"/>
      <c r="BI1758" s="27"/>
    </row>
    <row r="1759" spans="1:61" s="9" customFormat="1" ht="24">
      <c r="A1759" s="11"/>
      <c r="B1759" s="11"/>
      <c r="C1759" s="2"/>
      <c r="D1759" s="2"/>
      <c r="F1759" s="11"/>
      <c r="G1759" s="11"/>
      <c r="H1759" s="11"/>
      <c r="AG1759" s="26"/>
      <c r="AH1759" s="26"/>
      <c r="AI1759" s="26"/>
      <c r="AL1759" s="27"/>
      <c r="AM1759" s="27"/>
      <c r="AN1759" s="27"/>
      <c r="AO1759" s="27"/>
      <c r="AP1759" s="27"/>
      <c r="AQ1759" s="27"/>
      <c r="AR1759" s="27"/>
      <c r="AS1759" s="27"/>
      <c r="AT1759" s="27"/>
      <c r="AU1759" s="27"/>
      <c r="AV1759" s="27"/>
      <c r="AW1759" s="27"/>
      <c r="AX1759" s="27"/>
      <c r="AY1759" s="27"/>
      <c r="AZ1759" s="27"/>
      <c r="BA1759" s="27"/>
      <c r="BB1759" s="27"/>
      <c r="BC1759" s="27"/>
      <c r="BD1759" s="27"/>
      <c r="BE1759" s="27"/>
      <c r="BF1759" s="27"/>
      <c r="BG1759" s="27"/>
      <c r="BH1759" s="27"/>
      <c r="BI1759" s="27"/>
    </row>
    <row r="1760" spans="1:61" s="9" customFormat="1" ht="24">
      <c r="A1760" s="11"/>
      <c r="B1760" s="11"/>
      <c r="C1760" s="2"/>
      <c r="D1760" s="2"/>
      <c r="F1760" s="11"/>
      <c r="G1760" s="11"/>
      <c r="H1760" s="11"/>
      <c r="AG1760" s="26"/>
      <c r="AH1760" s="26"/>
      <c r="AI1760" s="26"/>
      <c r="AL1760" s="27"/>
      <c r="AM1760" s="27"/>
      <c r="AN1760" s="27"/>
      <c r="AO1760" s="27"/>
      <c r="AP1760" s="27"/>
      <c r="AQ1760" s="27"/>
      <c r="AR1760" s="27"/>
      <c r="AS1760" s="27"/>
      <c r="AT1760" s="27"/>
      <c r="AU1760" s="27"/>
      <c r="AV1760" s="27"/>
      <c r="AW1760" s="27"/>
      <c r="AX1760" s="27"/>
      <c r="AY1760" s="27"/>
      <c r="AZ1760" s="27"/>
      <c r="BA1760" s="27"/>
      <c r="BB1760" s="27"/>
      <c r="BC1760" s="27"/>
      <c r="BD1760" s="27"/>
      <c r="BE1760" s="27"/>
      <c r="BF1760" s="27"/>
      <c r="BG1760" s="27"/>
      <c r="BH1760" s="27"/>
      <c r="BI1760" s="27"/>
    </row>
    <row r="1761" spans="1:61" s="9" customFormat="1" ht="24">
      <c r="A1761" s="11"/>
      <c r="B1761" s="11"/>
      <c r="C1761" s="2"/>
      <c r="D1761" s="2"/>
      <c r="F1761" s="11"/>
      <c r="G1761" s="11"/>
      <c r="H1761" s="11"/>
      <c r="AG1761" s="26"/>
      <c r="AH1761" s="26"/>
      <c r="AI1761" s="26"/>
      <c r="AL1761" s="27"/>
      <c r="AM1761" s="27"/>
      <c r="AN1761" s="27"/>
      <c r="AO1761" s="27"/>
      <c r="AP1761" s="27"/>
      <c r="AQ1761" s="27"/>
      <c r="AR1761" s="27"/>
      <c r="AS1761" s="27"/>
      <c r="AT1761" s="27"/>
      <c r="AU1761" s="27"/>
      <c r="AV1761" s="27"/>
      <c r="AW1761" s="27"/>
      <c r="AX1761" s="27"/>
      <c r="AY1761" s="27"/>
      <c r="AZ1761" s="27"/>
      <c r="BA1761" s="27"/>
      <c r="BB1761" s="27"/>
      <c r="BC1761" s="27"/>
      <c r="BD1761" s="27"/>
      <c r="BE1761" s="27"/>
      <c r="BF1761" s="27"/>
      <c r="BG1761" s="27"/>
      <c r="BH1761" s="27"/>
      <c r="BI1761" s="27"/>
    </row>
    <row r="1762" spans="1:61" s="9" customFormat="1" ht="24">
      <c r="A1762" s="11"/>
      <c r="B1762" s="11"/>
      <c r="C1762" s="2"/>
      <c r="D1762" s="2"/>
      <c r="F1762" s="11"/>
      <c r="G1762" s="11"/>
      <c r="H1762" s="11"/>
      <c r="AG1762" s="26"/>
      <c r="AH1762" s="26"/>
      <c r="AI1762" s="26"/>
      <c r="AL1762" s="27"/>
      <c r="AM1762" s="27"/>
      <c r="AN1762" s="27"/>
      <c r="AO1762" s="27"/>
      <c r="AP1762" s="27"/>
      <c r="AQ1762" s="27"/>
      <c r="AR1762" s="27"/>
      <c r="AS1762" s="27"/>
      <c r="AT1762" s="27"/>
      <c r="AU1762" s="27"/>
      <c r="AV1762" s="27"/>
      <c r="AW1762" s="27"/>
      <c r="AX1762" s="27"/>
      <c r="AY1762" s="27"/>
      <c r="AZ1762" s="27"/>
      <c r="BA1762" s="27"/>
      <c r="BB1762" s="27"/>
      <c r="BC1762" s="27"/>
      <c r="BD1762" s="27"/>
      <c r="BE1762" s="27"/>
      <c r="BF1762" s="27"/>
      <c r="BG1762" s="27"/>
      <c r="BH1762" s="27"/>
      <c r="BI1762" s="27"/>
    </row>
    <row r="1763" spans="1:61" s="9" customFormat="1" ht="24">
      <c r="A1763" s="11"/>
      <c r="B1763" s="11"/>
      <c r="C1763" s="2"/>
      <c r="D1763" s="2"/>
      <c r="F1763" s="11"/>
      <c r="G1763" s="11"/>
      <c r="H1763" s="11"/>
      <c r="AG1763" s="26"/>
      <c r="AH1763" s="26"/>
      <c r="AI1763" s="26"/>
      <c r="AL1763" s="27"/>
      <c r="AM1763" s="27"/>
      <c r="AN1763" s="27"/>
      <c r="AO1763" s="27"/>
      <c r="AP1763" s="27"/>
      <c r="AQ1763" s="27"/>
      <c r="AR1763" s="27"/>
      <c r="AS1763" s="27"/>
      <c r="AT1763" s="27"/>
      <c r="AU1763" s="27"/>
      <c r="AV1763" s="27"/>
      <c r="AW1763" s="27"/>
      <c r="AX1763" s="27"/>
      <c r="AY1763" s="27"/>
      <c r="AZ1763" s="27"/>
      <c r="BA1763" s="27"/>
      <c r="BB1763" s="27"/>
      <c r="BC1763" s="27"/>
      <c r="BD1763" s="27"/>
      <c r="BE1763" s="27"/>
      <c r="BF1763" s="27"/>
      <c r="BG1763" s="27"/>
      <c r="BH1763" s="27"/>
      <c r="BI1763" s="27"/>
    </row>
    <row r="1764" spans="1:61" s="9" customFormat="1" ht="24">
      <c r="A1764" s="11"/>
      <c r="B1764" s="11"/>
      <c r="C1764" s="2"/>
      <c r="D1764" s="2"/>
      <c r="F1764" s="11"/>
      <c r="G1764" s="11"/>
      <c r="H1764" s="11"/>
      <c r="AG1764" s="26"/>
      <c r="AH1764" s="26"/>
      <c r="AI1764" s="26"/>
      <c r="AL1764" s="27"/>
      <c r="AM1764" s="27"/>
      <c r="AN1764" s="27"/>
      <c r="AO1764" s="27"/>
      <c r="AP1764" s="27"/>
      <c r="AQ1764" s="27"/>
      <c r="AR1764" s="27"/>
      <c r="AS1764" s="27"/>
      <c r="AT1764" s="27"/>
      <c r="AU1764" s="27"/>
      <c r="AV1764" s="27"/>
      <c r="AW1764" s="27"/>
      <c r="AX1764" s="27"/>
      <c r="AY1764" s="27"/>
      <c r="AZ1764" s="27"/>
      <c r="BA1764" s="27"/>
      <c r="BB1764" s="27"/>
      <c r="BC1764" s="27"/>
      <c r="BD1764" s="27"/>
      <c r="BE1764" s="27"/>
      <c r="BF1764" s="27"/>
      <c r="BG1764" s="27"/>
      <c r="BH1764" s="27"/>
      <c r="BI1764" s="27"/>
    </row>
    <row r="1765" spans="1:61" s="9" customFormat="1" ht="24">
      <c r="A1765" s="11"/>
      <c r="B1765" s="11"/>
      <c r="C1765" s="2"/>
      <c r="D1765" s="2"/>
      <c r="F1765" s="11"/>
      <c r="G1765" s="11"/>
      <c r="H1765" s="11"/>
      <c r="AG1765" s="26"/>
      <c r="AH1765" s="26"/>
      <c r="AI1765" s="26"/>
      <c r="AL1765" s="27"/>
      <c r="AM1765" s="27"/>
      <c r="AN1765" s="27"/>
      <c r="AO1765" s="27"/>
      <c r="AP1765" s="27"/>
      <c r="AQ1765" s="27"/>
      <c r="AR1765" s="27"/>
      <c r="AS1765" s="27"/>
      <c r="AT1765" s="27"/>
      <c r="AU1765" s="27"/>
      <c r="AV1765" s="27"/>
      <c r="AW1765" s="27"/>
      <c r="AX1765" s="27"/>
      <c r="AY1765" s="27"/>
      <c r="AZ1765" s="27"/>
      <c r="BA1765" s="27"/>
      <c r="BB1765" s="27"/>
      <c r="BC1765" s="27"/>
      <c r="BD1765" s="27"/>
      <c r="BE1765" s="27"/>
      <c r="BF1765" s="27"/>
      <c r="BG1765" s="27"/>
      <c r="BH1765" s="27"/>
      <c r="BI1765" s="27"/>
    </row>
    <row r="1766" spans="1:61" s="9" customFormat="1" ht="24">
      <c r="A1766" s="11"/>
      <c r="B1766" s="11"/>
      <c r="C1766" s="2"/>
      <c r="D1766" s="2"/>
      <c r="F1766" s="11"/>
      <c r="G1766" s="11"/>
      <c r="H1766" s="11"/>
      <c r="AG1766" s="26"/>
      <c r="AH1766" s="26"/>
      <c r="AI1766" s="26"/>
      <c r="AL1766" s="27"/>
      <c r="AM1766" s="27"/>
      <c r="AN1766" s="27"/>
      <c r="AO1766" s="27"/>
      <c r="AP1766" s="27"/>
      <c r="AQ1766" s="27"/>
      <c r="AR1766" s="27"/>
      <c r="AS1766" s="27"/>
      <c r="AT1766" s="27"/>
      <c r="AU1766" s="27"/>
      <c r="AV1766" s="27"/>
      <c r="AW1766" s="27"/>
      <c r="AX1766" s="27"/>
      <c r="AY1766" s="27"/>
      <c r="AZ1766" s="27"/>
      <c r="BA1766" s="27"/>
      <c r="BB1766" s="27"/>
      <c r="BC1766" s="27"/>
      <c r="BD1766" s="27"/>
      <c r="BE1766" s="27"/>
      <c r="BF1766" s="27"/>
      <c r="BG1766" s="27"/>
      <c r="BH1766" s="27"/>
      <c r="BI1766" s="27"/>
    </row>
    <row r="1767" spans="1:61" s="9" customFormat="1" ht="24">
      <c r="A1767" s="11"/>
      <c r="B1767" s="11"/>
      <c r="C1767" s="2"/>
      <c r="D1767" s="2"/>
      <c r="F1767" s="11"/>
      <c r="G1767" s="11"/>
      <c r="H1767" s="11"/>
      <c r="AG1767" s="26"/>
      <c r="AH1767" s="26"/>
      <c r="AI1767" s="26"/>
      <c r="AL1767" s="27"/>
      <c r="AM1767" s="27"/>
      <c r="AN1767" s="27"/>
      <c r="AO1767" s="27"/>
      <c r="AP1767" s="27"/>
      <c r="AQ1767" s="27"/>
      <c r="AR1767" s="27"/>
      <c r="AS1767" s="27"/>
      <c r="AT1767" s="27"/>
      <c r="AU1767" s="27"/>
      <c r="AV1767" s="27"/>
      <c r="AW1767" s="27"/>
      <c r="AX1767" s="27"/>
      <c r="AY1767" s="27"/>
      <c r="AZ1767" s="27"/>
      <c r="BA1767" s="27"/>
      <c r="BB1767" s="27"/>
      <c r="BC1767" s="27"/>
      <c r="BD1767" s="27"/>
      <c r="BE1767" s="27"/>
      <c r="BF1767" s="27"/>
      <c r="BG1767" s="27"/>
      <c r="BH1767" s="27"/>
      <c r="BI1767" s="27"/>
    </row>
    <row r="1768" spans="1:61" s="9" customFormat="1" ht="24">
      <c r="A1768" s="11"/>
      <c r="B1768" s="11"/>
      <c r="C1768" s="2"/>
      <c r="D1768" s="2"/>
      <c r="F1768" s="11"/>
      <c r="G1768" s="11"/>
      <c r="H1768" s="11"/>
      <c r="AG1768" s="26"/>
      <c r="AH1768" s="26"/>
      <c r="AI1768" s="26"/>
      <c r="AL1768" s="27"/>
      <c r="AM1768" s="27"/>
      <c r="AN1768" s="27"/>
      <c r="AO1768" s="27"/>
      <c r="AP1768" s="27"/>
      <c r="AQ1768" s="27"/>
      <c r="AR1768" s="27"/>
      <c r="AS1768" s="27"/>
      <c r="AT1768" s="27"/>
      <c r="AU1768" s="27"/>
      <c r="AV1768" s="27"/>
      <c r="AW1768" s="27"/>
      <c r="AX1768" s="27"/>
      <c r="AY1768" s="27"/>
      <c r="AZ1768" s="27"/>
      <c r="BA1768" s="27"/>
      <c r="BB1768" s="27"/>
      <c r="BC1768" s="27"/>
      <c r="BD1768" s="27"/>
      <c r="BE1768" s="27"/>
      <c r="BF1768" s="27"/>
      <c r="BG1768" s="27"/>
      <c r="BH1768" s="27"/>
      <c r="BI1768" s="27"/>
    </row>
    <row r="1769" spans="1:61" s="9" customFormat="1" ht="24">
      <c r="A1769" s="11"/>
      <c r="B1769" s="11"/>
      <c r="C1769" s="2"/>
      <c r="D1769" s="2"/>
      <c r="F1769" s="11"/>
      <c r="G1769" s="11"/>
      <c r="H1769" s="11"/>
      <c r="AG1769" s="26"/>
      <c r="AH1769" s="26"/>
      <c r="AI1769" s="26"/>
      <c r="AL1769" s="27"/>
      <c r="AM1769" s="27"/>
      <c r="AN1769" s="27"/>
      <c r="AO1769" s="27"/>
      <c r="AP1769" s="27"/>
      <c r="AQ1769" s="27"/>
      <c r="AR1769" s="27"/>
      <c r="AS1769" s="27"/>
      <c r="AT1769" s="27"/>
      <c r="AU1769" s="27"/>
      <c r="AV1769" s="27"/>
      <c r="AW1769" s="27"/>
      <c r="AX1769" s="27"/>
      <c r="AY1769" s="27"/>
      <c r="AZ1769" s="27"/>
      <c r="BA1769" s="27"/>
      <c r="BB1769" s="27"/>
      <c r="BC1769" s="27"/>
      <c r="BD1769" s="27"/>
      <c r="BE1769" s="27"/>
      <c r="BF1769" s="27"/>
      <c r="BG1769" s="27"/>
      <c r="BH1769" s="27"/>
      <c r="BI1769" s="27"/>
    </row>
    <row r="1770" spans="1:61" s="9" customFormat="1" ht="24">
      <c r="A1770" s="11"/>
      <c r="B1770" s="11"/>
      <c r="C1770" s="2"/>
      <c r="D1770" s="2"/>
      <c r="F1770" s="11"/>
      <c r="G1770" s="11"/>
      <c r="H1770" s="11"/>
      <c r="AG1770" s="26"/>
      <c r="AH1770" s="26"/>
      <c r="AI1770" s="26"/>
      <c r="AL1770" s="27"/>
      <c r="AM1770" s="27"/>
      <c r="AN1770" s="27"/>
      <c r="AO1770" s="27"/>
      <c r="AP1770" s="27"/>
      <c r="AQ1770" s="27"/>
      <c r="AR1770" s="27"/>
      <c r="AS1770" s="27"/>
      <c r="AT1770" s="27"/>
      <c r="AU1770" s="27"/>
      <c r="AV1770" s="27"/>
      <c r="AW1770" s="27"/>
      <c r="AX1770" s="27"/>
      <c r="AY1770" s="27"/>
      <c r="AZ1770" s="27"/>
      <c r="BA1770" s="27"/>
      <c r="BB1770" s="27"/>
      <c r="BC1770" s="27"/>
      <c r="BD1770" s="27"/>
      <c r="BE1770" s="27"/>
      <c r="BF1770" s="27"/>
      <c r="BG1770" s="27"/>
      <c r="BH1770" s="27"/>
      <c r="BI1770" s="27"/>
    </row>
    <row r="1771" spans="1:61" s="9" customFormat="1" ht="24">
      <c r="A1771" s="11"/>
      <c r="B1771" s="11"/>
      <c r="C1771" s="2"/>
      <c r="D1771" s="2"/>
      <c r="F1771" s="11"/>
      <c r="G1771" s="11"/>
      <c r="H1771" s="11"/>
      <c r="AG1771" s="26"/>
      <c r="AH1771" s="26"/>
      <c r="AI1771" s="26"/>
      <c r="AL1771" s="27"/>
      <c r="AM1771" s="27"/>
      <c r="AN1771" s="27"/>
      <c r="AO1771" s="27"/>
      <c r="AP1771" s="27"/>
      <c r="AQ1771" s="27"/>
      <c r="AR1771" s="27"/>
      <c r="AS1771" s="27"/>
      <c r="AT1771" s="27"/>
      <c r="AU1771" s="27"/>
      <c r="AV1771" s="27"/>
      <c r="AW1771" s="27"/>
      <c r="AX1771" s="27"/>
      <c r="AY1771" s="27"/>
      <c r="AZ1771" s="27"/>
      <c r="BA1771" s="27"/>
      <c r="BB1771" s="27"/>
      <c r="BC1771" s="27"/>
      <c r="BD1771" s="27"/>
      <c r="BE1771" s="27"/>
      <c r="BF1771" s="27"/>
      <c r="BG1771" s="27"/>
      <c r="BH1771" s="27"/>
      <c r="BI1771" s="27"/>
    </row>
    <row r="1772" spans="1:61" s="9" customFormat="1" ht="24">
      <c r="A1772" s="11"/>
      <c r="B1772" s="11"/>
      <c r="C1772" s="2"/>
      <c r="D1772" s="2"/>
      <c r="F1772" s="11"/>
      <c r="G1772" s="11"/>
      <c r="H1772" s="11"/>
      <c r="AG1772" s="26"/>
      <c r="AH1772" s="26"/>
      <c r="AI1772" s="26"/>
      <c r="AL1772" s="27"/>
      <c r="AM1772" s="27"/>
      <c r="AN1772" s="27"/>
      <c r="AO1772" s="27"/>
      <c r="AP1772" s="27"/>
      <c r="AQ1772" s="27"/>
      <c r="AR1772" s="27"/>
      <c r="AS1772" s="27"/>
      <c r="AT1772" s="27"/>
      <c r="AU1772" s="27"/>
      <c r="AV1772" s="27"/>
      <c r="AW1772" s="27"/>
      <c r="AX1772" s="27"/>
      <c r="AY1772" s="27"/>
      <c r="AZ1772" s="27"/>
      <c r="BA1772" s="27"/>
      <c r="BB1772" s="27"/>
      <c r="BC1772" s="27"/>
      <c r="BD1772" s="27"/>
      <c r="BE1772" s="27"/>
      <c r="BF1772" s="27"/>
      <c r="BG1772" s="27"/>
      <c r="BH1772" s="27"/>
      <c r="BI1772" s="27"/>
    </row>
    <row r="1773" spans="1:61" s="9" customFormat="1" ht="24">
      <c r="A1773" s="11"/>
      <c r="B1773" s="11"/>
      <c r="C1773" s="2"/>
      <c r="D1773" s="2"/>
      <c r="F1773" s="11"/>
      <c r="G1773" s="11"/>
      <c r="H1773" s="11"/>
      <c r="AG1773" s="26"/>
      <c r="AH1773" s="26"/>
      <c r="AI1773" s="26"/>
      <c r="AL1773" s="27"/>
      <c r="AM1773" s="27"/>
      <c r="AN1773" s="27"/>
      <c r="AO1773" s="27"/>
      <c r="AP1773" s="27"/>
      <c r="AQ1773" s="27"/>
      <c r="AR1773" s="27"/>
      <c r="AS1773" s="27"/>
      <c r="AT1773" s="27"/>
      <c r="AU1773" s="27"/>
      <c r="AV1773" s="27"/>
      <c r="AW1773" s="27"/>
      <c r="AX1773" s="27"/>
      <c r="AY1773" s="27"/>
      <c r="AZ1773" s="27"/>
      <c r="BA1773" s="27"/>
      <c r="BB1773" s="27"/>
      <c r="BC1773" s="27"/>
      <c r="BD1773" s="27"/>
      <c r="BE1773" s="27"/>
      <c r="BF1773" s="27"/>
      <c r="BG1773" s="27"/>
      <c r="BH1773" s="27"/>
      <c r="BI1773" s="27"/>
    </row>
    <row r="1774" spans="1:61" s="9" customFormat="1" ht="24">
      <c r="A1774" s="11"/>
      <c r="B1774" s="11"/>
      <c r="C1774" s="2"/>
      <c r="D1774" s="2"/>
      <c r="F1774" s="11"/>
      <c r="G1774" s="11"/>
      <c r="H1774" s="11"/>
      <c r="AG1774" s="26"/>
      <c r="AH1774" s="26"/>
      <c r="AI1774" s="26"/>
      <c r="AL1774" s="27"/>
      <c r="AM1774" s="27"/>
      <c r="AN1774" s="27"/>
      <c r="AO1774" s="27"/>
      <c r="AP1774" s="27"/>
      <c r="AQ1774" s="27"/>
      <c r="AR1774" s="27"/>
      <c r="AS1774" s="27"/>
      <c r="AT1774" s="27"/>
      <c r="AU1774" s="27"/>
      <c r="AV1774" s="27"/>
      <c r="AW1774" s="27"/>
      <c r="AX1774" s="27"/>
      <c r="AY1774" s="27"/>
      <c r="AZ1774" s="27"/>
      <c r="BA1774" s="27"/>
      <c r="BB1774" s="27"/>
      <c r="BC1774" s="27"/>
      <c r="BD1774" s="27"/>
      <c r="BE1774" s="27"/>
      <c r="BF1774" s="27"/>
      <c r="BG1774" s="27"/>
      <c r="BH1774" s="27"/>
      <c r="BI1774" s="27"/>
    </row>
    <row r="1775" spans="1:61" s="9" customFormat="1" ht="24">
      <c r="A1775" s="11"/>
      <c r="B1775" s="11"/>
      <c r="C1775" s="2"/>
      <c r="D1775" s="2"/>
      <c r="F1775" s="11"/>
      <c r="G1775" s="11"/>
      <c r="H1775" s="11"/>
      <c r="AG1775" s="26"/>
      <c r="AH1775" s="26"/>
      <c r="AI1775" s="26"/>
      <c r="AL1775" s="27"/>
      <c r="AM1775" s="27"/>
      <c r="AN1775" s="27"/>
      <c r="AO1775" s="27"/>
      <c r="AP1775" s="27"/>
      <c r="AQ1775" s="27"/>
      <c r="AR1775" s="27"/>
      <c r="AS1775" s="27"/>
      <c r="AT1775" s="27"/>
      <c r="AU1775" s="27"/>
      <c r="AV1775" s="27"/>
      <c r="AW1775" s="27"/>
      <c r="AX1775" s="27"/>
      <c r="AY1775" s="27"/>
      <c r="AZ1775" s="27"/>
      <c r="BA1775" s="27"/>
      <c r="BB1775" s="27"/>
      <c r="BC1775" s="27"/>
      <c r="BD1775" s="27"/>
      <c r="BE1775" s="27"/>
      <c r="BF1775" s="27"/>
      <c r="BG1775" s="27"/>
      <c r="BH1775" s="27"/>
      <c r="BI1775" s="27"/>
    </row>
    <row r="1776" spans="1:61" s="9" customFormat="1" ht="24">
      <c r="A1776" s="11"/>
      <c r="B1776" s="11"/>
      <c r="C1776" s="2"/>
      <c r="D1776" s="2"/>
      <c r="F1776" s="11"/>
      <c r="G1776" s="11"/>
      <c r="H1776" s="11"/>
      <c r="AG1776" s="26"/>
      <c r="AH1776" s="26"/>
      <c r="AI1776" s="26"/>
      <c r="AL1776" s="27"/>
      <c r="AM1776" s="27"/>
      <c r="AN1776" s="27"/>
      <c r="AO1776" s="27"/>
      <c r="AP1776" s="27"/>
      <c r="AQ1776" s="27"/>
      <c r="AR1776" s="27"/>
      <c r="AS1776" s="27"/>
      <c r="AT1776" s="27"/>
      <c r="AU1776" s="27"/>
      <c r="AV1776" s="27"/>
      <c r="AW1776" s="27"/>
      <c r="AX1776" s="27"/>
      <c r="AY1776" s="27"/>
      <c r="AZ1776" s="27"/>
      <c r="BA1776" s="27"/>
      <c r="BB1776" s="27"/>
      <c r="BC1776" s="27"/>
      <c r="BD1776" s="27"/>
      <c r="BE1776" s="27"/>
      <c r="BF1776" s="27"/>
      <c r="BG1776" s="27"/>
      <c r="BH1776" s="27"/>
      <c r="BI1776" s="27"/>
    </row>
    <row r="1777" spans="1:61" s="9" customFormat="1" ht="24">
      <c r="A1777" s="11"/>
      <c r="B1777" s="11"/>
      <c r="C1777" s="2"/>
      <c r="D1777" s="2"/>
      <c r="F1777" s="11"/>
      <c r="G1777" s="11"/>
      <c r="H1777" s="11"/>
      <c r="AG1777" s="26"/>
      <c r="AH1777" s="26"/>
      <c r="AI1777" s="26"/>
      <c r="AL1777" s="27"/>
      <c r="AM1777" s="27"/>
      <c r="AN1777" s="27"/>
      <c r="AO1777" s="27"/>
      <c r="AP1777" s="27"/>
      <c r="AQ1777" s="27"/>
      <c r="AR1777" s="27"/>
      <c r="AS1777" s="27"/>
      <c r="AT1777" s="27"/>
      <c r="AU1777" s="27"/>
      <c r="AV1777" s="27"/>
      <c r="AW1777" s="27"/>
      <c r="AX1777" s="27"/>
      <c r="AY1777" s="27"/>
      <c r="AZ1777" s="27"/>
      <c r="BA1777" s="27"/>
      <c r="BB1777" s="27"/>
      <c r="BC1777" s="27"/>
      <c r="BD1777" s="27"/>
      <c r="BE1777" s="27"/>
      <c r="BF1777" s="27"/>
      <c r="BG1777" s="27"/>
      <c r="BH1777" s="27"/>
      <c r="BI1777" s="27"/>
    </row>
    <row r="1778" spans="1:61" s="9" customFormat="1" ht="24">
      <c r="A1778" s="11"/>
      <c r="B1778" s="11"/>
      <c r="C1778" s="2"/>
      <c r="D1778" s="2"/>
      <c r="F1778" s="11"/>
      <c r="G1778" s="11"/>
      <c r="H1778" s="11"/>
      <c r="AG1778" s="26"/>
      <c r="AH1778" s="26"/>
      <c r="AI1778" s="26"/>
      <c r="AL1778" s="27"/>
      <c r="AM1778" s="27"/>
      <c r="AN1778" s="27"/>
      <c r="AO1778" s="27"/>
      <c r="AP1778" s="27"/>
      <c r="AQ1778" s="27"/>
      <c r="AR1778" s="27"/>
      <c r="AS1778" s="27"/>
      <c r="AT1778" s="27"/>
      <c r="AU1778" s="27"/>
      <c r="AV1778" s="27"/>
      <c r="AW1778" s="27"/>
      <c r="AX1778" s="27"/>
      <c r="AY1778" s="27"/>
      <c r="AZ1778" s="27"/>
      <c r="BA1778" s="27"/>
      <c r="BB1778" s="27"/>
      <c r="BC1778" s="27"/>
      <c r="BD1778" s="27"/>
      <c r="BE1778" s="27"/>
      <c r="BF1778" s="27"/>
      <c r="BG1778" s="27"/>
      <c r="BH1778" s="27"/>
      <c r="BI1778" s="27"/>
    </row>
    <row r="1779" spans="1:61" s="9" customFormat="1" ht="24">
      <c r="A1779" s="11"/>
      <c r="B1779" s="11"/>
      <c r="C1779" s="2"/>
      <c r="D1779" s="2"/>
      <c r="F1779" s="11"/>
      <c r="G1779" s="11"/>
      <c r="H1779" s="11"/>
      <c r="AG1779" s="26"/>
      <c r="AH1779" s="26"/>
      <c r="AI1779" s="26"/>
      <c r="AL1779" s="27"/>
      <c r="AM1779" s="27"/>
      <c r="AN1779" s="27"/>
      <c r="AO1779" s="27"/>
      <c r="AP1779" s="27"/>
      <c r="AQ1779" s="27"/>
      <c r="AR1779" s="27"/>
      <c r="AS1779" s="27"/>
      <c r="AT1779" s="27"/>
      <c r="AU1779" s="27"/>
      <c r="AV1779" s="27"/>
      <c r="AW1779" s="27"/>
      <c r="AX1779" s="27"/>
      <c r="AY1779" s="27"/>
      <c r="AZ1779" s="27"/>
      <c r="BA1779" s="27"/>
      <c r="BB1779" s="27"/>
      <c r="BC1779" s="27"/>
      <c r="BD1779" s="27"/>
      <c r="BE1779" s="27"/>
      <c r="BF1779" s="27"/>
      <c r="BG1779" s="27"/>
      <c r="BH1779" s="27"/>
      <c r="BI1779" s="27"/>
    </row>
    <row r="1780" spans="1:61" s="9" customFormat="1" ht="24">
      <c r="A1780" s="11"/>
      <c r="B1780" s="11"/>
      <c r="C1780" s="2"/>
      <c r="D1780" s="2"/>
      <c r="F1780" s="11"/>
      <c r="G1780" s="11"/>
      <c r="H1780" s="11"/>
      <c r="AG1780" s="26"/>
      <c r="AH1780" s="26"/>
      <c r="AI1780" s="26"/>
      <c r="AL1780" s="27"/>
      <c r="AM1780" s="27"/>
      <c r="AN1780" s="27"/>
      <c r="AO1780" s="27"/>
      <c r="AP1780" s="27"/>
      <c r="AQ1780" s="27"/>
      <c r="AR1780" s="27"/>
      <c r="AS1780" s="27"/>
      <c r="AT1780" s="27"/>
      <c r="AU1780" s="27"/>
      <c r="AV1780" s="27"/>
      <c r="AW1780" s="27"/>
      <c r="AX1780" s="27"/>
      <c r="AY1780" s="27"/>
      <c r="AZ1780" s="27"/>
      <c r="BA1780" s="27"/>
      <c r="BB1780" s="27"/>
      <c r="BC1780" s="27"/>
      <c r="BD1780" s="27"/>
      <c r="BE1780" s="27"/>
      <c r="BF1780" s="27"/>
      <c r="BG1780" s="27"/>
      <c r="BH1780" s="27"/>
      <c r="BI1780" s="27"/>
    </row>
    <row r="1781" spans="1:61" s="9" customFormat="1" ht="24">
      <c r="A1781" s="11"/>
      <c r="B1781" s="11"/>
      <c r="C1781" s="2"/>
      <c r="D1781" s="2"/>
      <c r="F1781" s="11"/>
      <c r="G1781" s="11"/>
      <c r="H1781" s="11"/>
      <c r="AG1781" s="26"/>
      <c r="AH1781" s="26"/>
      <c r="AI1781" s="26"/>
      <c r="AL1781" s="27"/>
      <c r="AM1781" s="27"/>
      <c r="AN1781" s="27"/>
      <c r="AO1781" s="27"/>
      <c r="AP1781" s="27"/>
      <c r="AQ1781" s="27"/>
      <c r="AR1781" s="27"/>
      <c r="AS1781" s="27"/>
      <c r="AT1781" s="27"/>
      <c r="AU1781" s="27"/>
      <c r="AV1781" s="27"/>
      <c r="AW1781" s="27"/>
      <c r="AX1781" s="27"/>
      <c r="AY1781" s="27"/>
      <c r="AZ1781" s="27"/>
      <c r="BA1781" s="27"/>
      <c r="BB1781" s="27"/>
      <c r="BC1781" s="27"/>
      <c r="BD1781" s="27"/>
      <c r="BE1781" s="27"/>
      <c r="BF1781" s="27"/>
      <c r="BG1781" s="27"/>
      <c r="BH1781" s="27"/>
      <c r="BI1781" s="27"/>
    </row>
    <row r="1782" spans="1:61" s="9" customFormat="1" ht="24">
      <c r="A1782" s="11"/>
      <c r="B1782" s="11"/>
      <c r="C1782" s="2"/>
      <c r="D1782" s="2"/>
      <c r="F1782" s="11"/>
      <c r="G1782" s="11"/>
      <c r="H1782" s="11"/>
      <c r="AG1782" s="26"/>
      <c r="AH1782" s="26"/>
      <c r="AI1782" s="26"/>
      <c r="AL1782" s="27"/>
      <c r="AM1782" s="27"/>
      <c r="AN1782" s="27"/>
      <c r="AO1782" s="27"/>
      <c r="AP1782" s="27"/>
      <c r="AQ1782" s="27"/>
      <c r="AR1782" s="27"/>
      <c r="AS1782" s="27"/>
      <c r="AT1782" s="27"/>
      <c r="AU1782" s="27"/>
      <c r="AV1782" s="27"/>
      <c r="AW1782" s="27"/>
      <c r="AX1782" s="27"/>
      <c r="AY1782" s="27"/>
      <c r="AZ1782" s="27"/>
      <c r="BA1782" s="27"/>
      <c r="BB1782" s="27"/>
      <c r="BC1782" s="27"/>
      <c r="BD1782" s="27"/>
      <c r="BE1782" s="27"/>
      <c r="BF1782" s="27"/>
      <c r="BG1782" s="27"/>
      <c r="BH1782" s="27"/>
      <c r="BI1782" s="27"/>
    </row>
    <row r="1783" spans="1:61" s="9" customFormat="1" ht="24">
      <c r="A1783" s="11"/>
      <c r="B1783" s="11"/>
      <c r="C1783" s="2"/>
      <c r="D1783" s="2"/>
      <c r="F1783" s="11"/>
      <c r="G1783" s="11"/>
      <c r="H1783" s="11"/>
      <c r="AG1783" s="26"/>
      <c r="AH1783" s="26"/>
      <c r="AI1783" s="26"/>
      <c r="AL1783" s="27"/>
      <c r="AM1783" s="27"/>
      <c r="AN1783" s="27"/>
      <c r="AO1783" s="27"/>
      <c r="AP1783" s="27"/>
      <c r="AQ1783" s="27"/>
      <c r="AR1783" s="27"/>
      <c r="AS1783" s="27"/>
      <c r="AT1783" s="27"/>
      <c r="AU1783" s="27"/>
      <c r="AV1783" s="27"/>
      <c r="AW1783" s="27"/>
      <c r="AX1783" s="27"/>
      <c r="AY1783" s="27"/>
      <c r="AZ1783" s="27"/>
      <c r="BA1783" s="27"/>
      <c r="BB1783" s="27"/>
      <c r="BC1783" s="27"/>
      <c r="BD1783" s="27"/>
      <c r="BE1783" s="27"/>
      <c r="BF1783" s="27"/>
      <c r="BG1783" s="27"/>
      <c r="BH1783" s="27"/>
      <c r="BI1783" s="27"/>
    </row>
    <row r="1784" spans="1:61" s="9" customFormat="1" ht="24">
      <c r="A1784" s="11"/>
      <c r="B1784" s="11"/>
      <c r="C1784" s="2"/>
      <c r="D1784" s="2"/>
      <c r="F1784" s="11"/>
      <c r="G1784" s="11"/>
      <c r="H1784" s="11"/>
      <c r="AG1784" s="26"/>
      <c r="AH1784" s="26"/>
      <c r="AI1784" s="26"/>
      <c r="AL1784" s="27"/>
      <c r="AM1784" s="27"/>
      <c r="AN1784" s="27"/>
      <c r="AO1784" s="27"/>
      <c r="AP1784" s="27"/>
      <c r="AQ1784" s="27"/>
      <c r="AR1784" s="27"/>
      <c r="AS1784" s="27"/>
      <c r="AT1784" s="27"/>
      <c r="AU1784" s="27"/>
      <c r="AV1784" s="27"/>
      <c r="AW1784" s="27"/>
      <c r="AX1784" s="27"/>
      <c r="AY1784" s="27"/>
      <c r="AZ1784" s="27"/>
      <c r="BA1784" s="27"/>
      <c r="BB1784" s="27"/>
      <c r="BC1784" s="27"/>
      <c r="BD1784" s="27"/>
      <c r="BE1784" s="27"/>
      <c r="BF1784" s="27"/>
      <c r="BG1784" s="27"/>
      <c r="BH1784" s="27"/>
      <c r="BI1784" s="27"/>
    </row>
    <row r="1785" spans="1:61" s="9" customFormat="1" ht="24">
      <c r="A1785" s="11"/>
      <c r="B1785" s="11"/>
      <c r="C1785" s="2"/>
      <c r="D1785" s="2"/>
      <c r="F1785" s="11"/>
      <c r="G1785" s="11"/>
      <c r="H1785" s="11"/>
      <c r="AG1785" s="26"/>
      <c r="AH1785" s="26"/>
      <c r="AI1785" s="26"/>
      <c r="AL1785" s="27"/>
      <c r="AM1785" s="27"/>
      <c r="AN1785" s="27"/>
      <c r="AO1785" s="27"/>
      <c r="AP1785" s="27"/>
      <c r="AQ1785" s="27"/>
      <c r="AR1785" s="27"/>
      <c r="AS1785" s="27"/>
      <c r="AT1785" s="27"/>
      <c r="AU1785" s="27"/>
      <c r="AV1785" s="27"/>
      <c r="AW1785" s="27"/>
      <c r="AX1785" s="27"/>
      <c r="AY1785" s="27"/>
      <c r="AZ1785" s="27"/>
      <c r="BA1785" s="27"/>
      <c r="BB1785" s="27"/>
      <c r="BC1785" s="27"/>
      <c r="BD1785" s="27"/>
      <c r="BE1785" s="27"/>
      <c r="BF1785" s="27"/>
      <c r="BG1785" s="27"/>
      <c r="BH1785" s="27"/>
      <c r="BI1785" s="27"/>
    </row>
    <row r="1786" spans="1:61" s="9" customFormat="1" ht="24">
      <c r="A1786" s="11"/>
      <c r="B1786" s="11"/>
      <c r="C1786" s="2"/>
      <c r="D1786" s="2"/>
      <c r="F1786" s="11"/>
      <c r="G1786" s="11"/>
      <c r="H1786" s="11"/>
      <c r="AG1786" s="26"/>
      <c r="AH1786" s="26"/>
      <c r="AI1786" s="26"/>
      <c r="AL1786" s="27"/>
      <c r="AM1786" s="27"/>
      <c r="AN1786" s="27"/>
      <c r="AO1786" s="27"/>
      <c r="AP1786" s="27"/>
      <c r="AQ1786" s="27"/>
      <c r="AR1786" s="27"/>
      <c r="AS1786" s="27"/>
      <c r="AT1786" s="27"/>
      <c r="AU1786" s="27"/>
      <c r="AV1786" s="27"/>
      <c r="AW1786" s="27"/>
      <c r="AX1786" s="27"/>
      <c r="AY1786" s="27"/>
      <c r="AZ1786" s="27"/>
      <c r="BA1786" s="27"/>
      <c r="BB1786" s="27"/>
      <c r="BC1786" s="27"/>
      <c r="BD1786" s="27"/>
      <c r="BE1786" s="27"/>
      <c r="BF1786" s="27"/>
      <c r="BG1786" s="27"/>
      <c r="BH1786" s="27"/>
      <c r="BI1786" s="27"/>
    </row>
    <row r="1787" spans="1:61" s="9" customFormat="1" ht="24">
      <c r="A1787" s="11"/>
      <c r="B1787" s="11"/>
      <c r="C1787" s="2"/>
      <c r="D1787" s="2"/>
      <c r="F1787" s="11"/>
      <c r="G1787" s="11"/>
      <c r="H1787" s="11"/>
      <c r="AG1787" s="26"/>
      <c r="AH1787" s="26"/>
      <c r="AI1787" s="26"/>
      <c r="AL1787" s="27"/>
      <c r="AM1787" s="27"/>
      <c r="AN1787" s="27"/>
      <c r="AO1787" s="27"/>
      <c r="AP1787" s="27"/>
      <c r="AQ1787" s="27"/>
      <c r="AR1787" s="27"/>
      <c r="AS1787" s="27"/>
      <c r="AT1787" s="27"/>
      <c r="AU1787" s="27"/>
      <c r="AV1787" s="27"/>
      <c r="AW1787" s="27"/>
      <c r="AX1787" s="27"/>
      <c r="AY1787" s="27"/>
      <c r="AZ1787" s="27"/>
      <c r="BA1787" s="27"/>
      <c r="BB1787" s="27"/>
      <c r="BC1787" s="27"/>
      <c r="BD1787" s="27"/>
      <c r="BE1787" s="27"/>
      <c r="BF1787" s="27"/>
      <c r="BG1787" s="27"/>
      <c r="BH1787" s="27"/>
      <c r="BI1787" s="27"/>
    </row>
    <row r="1788" spans="1:61" s="9" customFormat="1" ht="24">
      <c r="A1788" s="11"/>
      <c r="B1788" s="11"/>
      <c r="C1788" s="2"/>
      <c r="D1788" s="2"/>
      <c r="F1788" s="11"/>
      <c r="G1788" s="11"/>
      <c r="H1788" s="11"/>
      <c r="AG1788" s="26"/>
      <c r="AH1788" s="26"/>
      <c r="AI1788" s="26"/>
      <c r="AL1788" s="27"/>
      <c r="AM1788" s="27"/>
      <c r="AN1788" s="27"/>
      <c r="AO1788" s="27"/>
      <c r="AP1788" s="27"/>
      <c r="AQ1788" s="27"/>
      <c r="AR1788" s="27"/>
      <c r="AS1788" s="27"/>
      <c r="AT1788" s="27"/>
      <c r="AU1788" s="27"/>
      <c r="AV1788" s="27"/>
      <c r="AW1788" s="27"/>
      <c r="AX1788" s="27"/>
      <c r="AY1788" s="27"/>
      <c r="AZ1788" s="27"/>
      <c r="BA1788" s="27"/>
      <c r="BB1788" s="27"/>
      <c r="BC1788" s="27"/>
      <c r="BD1788" s="27"/>
      <c r="BE1788" s="27"/>
      <c r="BF1788" s="27"/>
      <c r="BG1788" s="27"/>
      <c r="BH1788" s="27"/>
      <c r="BI1788" s="27"/>
    </row>
    <row r="1789" spans="1:61" s="9" customFormat="1" ht="24">
      <c r="A1789" s="11"/>
      <c r="B1789" s="11"/>
      <c r="C1789" s="2"/>
      <c r="D1789" s="2"/>
      <c r="F1789" s="11"/>
      <c r="G1789" s="11"/>
      <c r="H1789" s="11"/>
      <c r="AG1789" s="26"/>
      <c r="AH1789" s="26"/>
      <c r="AI1789" s="26"/>
      <c r="AL1789" s="27"/>
      <c r="AM1789" s="27"/>
      <c r="AN1789" s="27"/>
      <c r="AO1789" s="27"/>
      <c r="AP1789" s="27"/>
      <c r="AQ1789" s="27"/>
      <c r="AR1789" s="27"/>
      <c r="AS1789" s="27"/>
      <c r="AT1789" s="27"/>
      <c r="AU1789" s="27"/>
      <c r="AV1789" s="27"/>
      <c r="AW1789" s="27"/>
      <c r="AX1789" s="27"/>
      <c r="AY1789" s="27"/>
      <c r="AZ1789" s="27"/>
      <c r="BA1789" s="27"/>
      <c r="BB1789" s="27"/>
      <c r="BC1789" s="27"/>
      <c r="BD1789" s="27"/>
      <c r="BE1789" s="27"/>
      <c r="BF1789" s="27"/>
      <c r="BG1789" s="27"/>
      <c r="BH1789" s="27"/>
      <c r="BI1789" s="27"/>
    </row>
    <row r="1790" spans="1:61" s="9" customFormat="1" ht="24">
      <c r="A1790" s="11"/>
      <c r="B1790" s="11"/>
      <c r="C1790" s="2"/>
      <c r="D1790" s="2"/>
      <c r="F1790" s="11"/>
      <c r="G1790" s="11"/>
      <c r="H1790" s="11"/>
      <c r="AG1790" s="26"/>
      <c r="AH1790" s="26"/>
      <c r="AI1790" s="26"/>
      <c r="AL1790" s="27"/>
      <c r="AM1790" s="27"/>
      <c r="AN1790" s="27"/>
      <c r="AO1790" s="27"/>
      <c r="AP1790" s="27"/>
      <c r="AQ1790" s="27"/>
      <c r="AR1790" s="27"/>
      <c r="AS1790" s="27"/>
      <c r="AT1790" s="27"/>
      <c r="AU1790" s="27"/>
      <c r="AV1790" s="27"/>
      <c r="AW1790" s="27"/>
      <c r="AX1790" s="27"/>
      <c r="AY1790" s="27"/>
      <c r="AZ1790" s="27"/>
      <c r="BA1790" s="27"/>
      <c r="BB1790" s="27"/>
      <c r="BC1790" s="27"/>
      <c r="BD1790" s="27"/>
      <c r="BE1790" s="27"/>
      <c r="BF1790" s="27"/>
      <c r="BG1790" s="27"/>
      <c r="BH1790" s="27"/>
      <c r="BI1790" s="27"/>
    </row>
    <row r="1791" spans="1:61" s="9" customFormat="1" ht="24">
      <c r="A1791" s="11"/>
      <c r="B1791" s="11"/>
      <c r="C1791" s="2"/>
      <c r="D1791" s="2"/>
      <c r="F1791" s="11"/>
      <c r="G1791" s="11"/>
      <c r="H1791" s="11"/>
      <c r="AG1791" s="26"/>
      <c r="AH1791" s="26"/>
      <c r="AI1791" s="26"/>
      <c r="AL1791" s="27"/>
      <c r="AM1791" s="27"/>
      <c r="AN1791" s="27"/>
      <c r="AO1791" s="27"/>
      <c r="AP1791" s="27"/>
      <c r="AQ1791" s="27"/>
      <c r="AR1791" s="27"/>
      <c r="AS1791" s="27"/>
      <c r="AT1791" s="27"/>
      <c r="AU1791" s="27"/>
      <c r="AV1791" s="27"/>
      <c r="AW1791" s="27"/>
      <c r="AX1791" s="27"/>
      <c r="AY1791" s="27"/>
      <c r="AZ1791" s="27"/>
      <c r="BA1791" s="27"/>
      <c r="BB1791" s="27"/>
      <c r="BC1791" s="27"/>
      <c r="BD1791" s="27"/>
      <c r="BE1791" s="27"/>
      <c r="BF1791" s="27"/>
      <c r="BG1791" s="27"/>
      <c r="BH1791" s="27"/>
      <c r="BI1791" s="27"/>
    </row>
    <row r="1792" spans="1:61" s="9" customFormat="1" ht="24">
      <c r="A1792" s="11"/>
      <c r="B1792" s="11"/>
      <c r="C1792" s="2"/>
      <c r="D1792" s="2"/>
      <c r="F1792" s="11"/>
      <c r="G1792" s="11"/>
      <c r="H1792" s="11"/>
      <c r="AG1792" s="26"/>
      <c r="AH1792" s="26"/>
      <c r="AI1792" s="26"/>
      <c r="AL1792" s="27"/>
      <c r="AM1792" s="27"/>
      <c r="AN1792" s="27"/>
      <c r="AO1792" s="27"/>
      <c r="AP1792" s="27"/>
      <c r="AQ1792" s="27"/>
      <c r="AR1792" s="27"/>
      <c r="AS1792" s="27"/>
      <c r="AT1792" s="27"/>
      <c r="AU1792" s="27"/>
      <c r="AV1792" s="27"/>
      <c r="AW1792" s="27"/>
      <c r="AX1792" s="27"/>
      <c r="AY1792" s="27"/>
      <c r="AZ1792" s="27"/>
      <c r="BA1792" s="27"/>
      <c r="BB1792" s="27"/>
      <c r="BC1792" s="27"/>
      <c r="BD1792" s="27"/>
      <c r="BE1792" s="27"/>
      <c r="BF1792" s="27"/>
      <c r="BG1792" s="27"/>
      <c r="BH1792" s="27"/>
      <c r="BI1792" s="27"/>
    </row>
    <row r="1793" spans="1:61" s="9" customFormat="1" ht="24">
      <c r="A1793" s="11"/>
      <c r="B1793" s="11"/>
      <c r="C1793" s="2"/>
      <c r="D1793" s="2"/>
      <c r="F1793" s="11"/>
      <c r="G1793" s="11"/>
      <c r="H1793" s="11"/>
      <c r="AG1793" s="26"/>
      <c r="AH1793" s="26"/>
      <c r="AI1793" s="26"/>
      <c r="AL1793" s="27"/>
      <c r="AM1793" s="27"/>
      <c r="AN1793" s="27"/>
      <c r="AO1793" s="27"/>
      <c r="AP1793" s="27"/>
      <c r="AQ1793" s="27"/>
      <c r="AR1793" s="27"/>
      <c r="AS1793" s="27"/>
      <c r="AT1793" s="27"/>
      <c r="AU1793" s="27"/>
      <c r="AV1793" s="27"/>
      <c r="AW1793" s="27"/>
      <c r="AX1793" s="27"/>
      <c r="AY1793" s="27"/>
      <c r="AZ1793" s="27"/>
      <c r="BA1793" s="27"/>
      <c r="BB1793" s="27"/>
      <c r="BC1793" s="27"/>
      <c r="BD1793" s="27"/>
      <c r="BE1793" s="27"/>
      <c r="BF1793" s="27"/>
      <c r="BG1793" s="27"/>
      <c r="BH1793" s="27"/>
      <c r="BI1793" s="27"/>
    </row>
    <row r="1794" spans="1:61" s="9" customFormat="1" ht="24">
      <c r="A1794" s="11"/>
      <c r="B1794" s="11"/>
      <c r="C1794" s="2"/>
      <c r="D1794" s="2"/>
      <c r="F1794" s="11"/>
      <c r="G1794" s="11"/>
      <c r="H1794" s="11"/>
      <c r="AG1794" s="26"/>
      <c r="AH1794" s="26"/>
      <c r="AI1794" s="26"/>
      <c r="AL1794" s="27"/>
      <c r="AM1794" s="27"/>
      <c r="AN1794" s="27"/>
      <c r="AO1794" s="27"/>
      <c r="AP1794" s="27"/>
      <c r="AQ1794" s="27"/>
      <c r="AR1794" s="27"/>
      <c r="AS1794" s="27"/>
      <c r="AT1794" s="27"/>
      <c r="AU1794" s="27"/>
      <c r="AV1794" s="27"/>
      <c r="AW1794" s="27"/>
      <c r="AX1794" s="27"/>
      <c r="AY1794" s="27"/>
      <c r="AZ1794" s="27"/>
      <c r="BA1794" s="27"/>
      <c r="BB1794" s="27"/>
      <c r="BC1794" s="27"/>
      <c r="BD1794" s="27"/>
      <c r="BE1794" s="27"/>
      <c r="BF1794" s="27"/>
      <c r="BG1794" s="27"/>
      <c r="BH1794" s="27"/>
      <c r="BI1794" s="27"/>
    </row>
    <row r="1795" spans="1:61" s="9" customFormat="1" ht="24">
      <c r="A1795" s="11"/>
      <c r="B1795" s="11"/>
      <c r="C1795" s="2"/>
      <c r="D1795" s="2"/>
      <c r="F1795" s="11"/>
      <c r="G1795" s="11"/>
      <c r="H1795" s="11"/>
      <c r="AG1795" s="26"/>
      <c r="AH1795" s="26"/>
      <c r="AI1795" s="26"/>
      <c r="AL1795" s="27"/>
      <c r="AM1795" s="27"/>
      <c r="AN1795" s="27"/>
      <c r="AO1795" s="27"/>
      <c r="AP1795" s="27"/>
      <c r="AQ1795" s="27"/>
      <c r="AR1795" s="27"/>
      <c r="AS1795" s="27"/>
      <c r="AT1795" s="27"/>
      <c r="AU1795" s="27"/>
      <c r="AV1795" s="27"/>
      <c r="AW1795" s="27"/>
      <c r="AX1795" s="27"/>
      <c r="AY1795" s="27"/>
      <c r="AZ1795" s="27"/>
      <c r="BA1795" s="27"/>
      <c r="BB1795" s="27"/>
      <c r="BC1795" s="27"/>
      <c r="BD1795" s="27"/>
      <c r="BE1795" s="27"/>
      <c r="BF1795" s="27"/>
      <c r="BG1795" s="27"/>
      <c r="BH1795" s="27"/>
      <c r="BI1795" s="27"/>
    </row>
    <row r="1796" spans="1:61" s="9" customFormat="1" ht="24">
      <c r="A1796" s="11"/>
      <c r="B1796" s="11"/>
      <c r="C1796" s="2"/>
      <c r="D1796" s="2"/>
      <c r="F1796" s="11"/>
      <c r="G1796" s="11"/>
      <c r="H1796" s="11"/>
      <c r="AG1796" s="26"/>
      <c r="AH1796" s="26"/>
      <c r="AI1796" s="26"/>
      <c r="AL1796" s="27"/>
      <c r="AM1796" s="27"/>
      <c r="AN1796" s="27"/>
      <c r="AO1796" s="27"/>
      <c r="AP1796" s="27"/>
      <c r="AQ1796" s="27"/>
      <c r="AR1796" s="27"/>
      <c r="AS1796" s="27"/>
      <c r="AT1796" s="27"/>
      <c r="AU1796" s="27"/>
      <c r="AV1796" s="27"/>
      <c r="AW1796" s="27"/>
      <c r="AX1796" s="27"/>
      <c r="AY1796" s="27"/>
      <c r="AZ1796" s="27"/>
      <c r="BA1796" s="27"/>
      <c r="BB1796" s="27"/>
      <c r="BC1796" s="27"/>
      <c r="BD1796" s="27"/>
      <c r="BE1796" s="27"/>
      <c r="BF1796" s="27"/>
      <c r="BG1796" s="27"/>
      <c r="BH1796" s="27"/>
      <c r="BI1796" s="27"/>
    </row>
    <row r="1797" spans="1:61" s="9" customFormat="1" ht="24">
      <c r="A1797" s="11"/>
      <c r="B1797" s="11"/>
      <c r="C1797" s="2"/>
      <c r="D1797" s="2"/>
      <c r="F1797" s="11"/>
      <c r="G1797" s="11"/>
      <c r="H1797" s="11"/>
      <c r="AG1797" s="26"/>
      <c r="AH1797" s="26"/>
      <c r="AI1797" s="26"/>
      <c r="AL1797" s="27"/>
      <c r="AM1797" s="27"/>
      <c r="AN1797" s="27"/>
      <c r="AO1797" s="27"/>
      <c r="AP1797" s="27"/>
      <c r="AQ1797" s="27"/>
      <c r="AR1797" s="27"/>
      <c r="AS1797" s="27"/>
      <c r="AT1797" s="27"/>
      <c r="AU1797" s="27"/>
      <c r="AV1797" s="27"/>
      <c r="AW1797" s="27"/>
      <c r="AX1797" s="27"/>
      <c r="AY1797" s="27"/>
      <c r="AZ1797" s="27"/>
      <c r="BA1797" s="27"/>
      <c r="BB1797" s="27"/>
      <c r="BC1797" s="27"/>
      <c r="BD1797" s="27"/>
      <c r="BE1797" s="27"/>
      <c r="BF1797" s="27"/>
      <c r="BG1797" s="27"/>
      <c r="BH1797" s="27"/>
      <c r="BI1797" s="27"/>
    </row>
    <row r="1798" spans="1:61" s="9" customFormat="1" ht="24">
      <c r="A1798" s="11"/>
      <c r="B1798" s="11"/>
      <c r="C1798" s="2"/>
      <c r="D1798" s="2"/>
      <c r="F1798" s="11"/>
      <c r="G1798" s="11"/>
      <c r="H1798" s="11"/>
      <c r="AG1798" s="26"/>
      <c r="AH1798" s="26"/>
      <c r="AI1798" s="26"/>
      <c r="AL1798" s="27"/>
      <c r="AM1798" s="27"/>
      <c r="AN1798" s="27"/>
      <c r="AO1798" s="27"/>
      <c r="AP1798" s="27"/>
      <c r="AQ1798" s="27"/>
      <c r="AR1798" s="27"/>
      <c r="AS1798" s="27"/>
      <c r="AT1798" s="27"/>
      <c r="AU1798" s="27"/>
      <c r="AV1798" s="27"/>
      <c r="AW1798" s="27"/>
      <c r="AX1798" s="27"/>
      <c r="AY1798" s="27"/>
      <c r="AZ1798" s="27"/>
      <c r="BA1798" s="27"/>
      <c r="BB1798" s="27"/>
      <c r="BC1798" s="27"/>
      <c r="BD1798" s="27"/>
      <c r="BE1798" s="27"/>
      <c r="BF1798" s="27"/>
      <c r="BG1798" s="27"/>
      <c r="BH1798" s="27"/>
      <c r="BI1798" s="27"/>
    </row>
    <row r="1799" spans="1:61" s="9" customFormat="1" ht="24">
      <c r="A1799" s="11"/>
      <c r="B1799" s="11"/>
      <c r="C1799" s="2"/>
      <c r="D1799" s="2"/>
      <c r="F1799" s="11"/>
      <c r="G1799" s="11"/>
      <c r="H1799" s="11"/>
      <c r="AG1799" s="26"/>
      <c r="AH1799" s="26"/>
      <c r="AI1799" s="26"/>
      <c r="AL1799" s="27"/>
      <c r="AM1799" s="27"/>
      <c r="AN1799" s="27"/>
      <c r="AO1799" s="27"/>
      <c r="AP1799" s="27"/>
      <c r="AQ1799" s="27"/>
      <c r="AR1799" s="27"/>
      <c r="AS1799" s="27"/>
      <c r="AT1799" s="27"/>
      <c r="AU1799" s="27"/>
      <c r="AV1799" s="27"/>
      <c r="AW1799" s="27"/>
      <c r="AX1799" s="27"/>
      <c r="AY1799" s="27"/>
      <c r="AZ1799" s="27"/>
      <c r="BA1799" s="27"/>
      <c r="BB1799" s="27"/>
      <c r="BC1799" s="27"/>
      <c r="BD1799" s="27"/>
      <c r="BE1799" s="27"/>
      <c r="BF1799" s="27"/>
      <c r="BG1799" s="27"/>
      <c r="BH1799" s="27"/>
      <c r="BI1799" s="27"/>
    </row>
    <row r="1800" spans="1:61" s="9" customFormat="1" ht="24">
      <c r="A1800" s="11"/>
      <c r="B1800" s="11"/>
      <c r="C1800" s="2"/>
      <c r="D1800" s="2"/>
      <c r="F1800" s="11"/>
      <c r="G1800" s="11"/>
      <c r="H1800" s="11"/>
      <c r="AG1800" s="26"/>
      <c r="AH1800" s="26"/>
      <c r="AI1800" s="26"/>
      <c r="AL1800" s="27"/>
      <c r="AM1800" s="27"/>
      <c r="AN1800" s="27"/>
      <c r="AO1800" s="27"/>
      <c r="AP1800" s="27"/>
      <c r="AQ1800" s="27"/>
      <c r="AR1800" s="27"/>
      <c r="AS1800" s="27"/>
      <c r="AT1800" s="27"/>
      <c r="AU1800" s="27"/>
      <c r="AV1800" s="27"/>
      <c r="AW1800" s="27"/>
      <c r="AX1800" s="27"/>
      <c r="AY1800" s="27"/>
      <c r="AZ1800" s="27"/>
      <c r="BA1800" s="27"/>
      <c r="BB1800" s="27"/>
      <c r="BC1800" s="27"/>
      <c r="BD1800" s="27"/>
      <c r="BE1800" s="27"/>
      <c r="BF1800" s="27"/>
      <c r="BG1800" s="27"/>
      <c r="BH1800" s="27"/>
      <c r="BI1800" s="27"/>
    </row>
    <row r="1801" spans="1:61" s="9" customFormat="1" ht="24">
      <c r="A1801" s="11"/>
      <c r="B1801" s="11"/>
      <c r="C1801" s="2"/>
      <c r="D1801" s="2"/>
      <c r="F1801" s="11"/>
      <c r="G1801" s="11"/>
      <c r="H1801" s="11"/>
      <c r="AG1801" s="26"/>
      <c r="AH1801" s="26"/>
      <c r="AI1801" s="26"/>
      <c r="AL1801" s="27"/>
      <c r="AM1801" s="27"/>
      <c r="AN1801" s="27"/>
      <c r="AO1801" s="27"/>
      <c r="AP1801" s="27"/>
      <c r="AQ1801" s="27"/>
      <c r="AR1801" s="27"/>
      <c r="AS1801" s="27"/>
      <c r="AT1801" s="27"/>
      <c r="AU1801" s="27"/>
      <c r="AV1801" s="27"/>
      <c r="AW1801" s="27"/>
      <c r="AX1801" s="27"/>
      <c r="AY1801" s="27"/>
      <c r="AZ1801" s="27"/>
      <c r="BA1801" s="27"/>
      <c r="BB1801" s="27"/>
      <c r="BC1801" s="27"/>
      <c r="BD1801" s="27"/>
      <c r="BE1801" s="27"/>
      <c r="BF1801" s="27"/>
      <c r="BG1801" s="27"/>
      <c r="BH1801" s="27"/>
      <c r="BI1801" s="27"/>
    </row>
    <row r="1802" spans="1:61" s="9" customFormat="1" ht="24">
      <c r="A1802" s="11"/>
      <c r="B1802" s="11"/>
      <c r="C1802" s="2"/>
      <c r="D1802" s="2"/>
      <c r="F1802" s="11"/>
      <c r="G1802" s="11"/>
      <c r="H1802" s="11"/>
      <c r="AG1802" s="26"/>
      <c r="AH1802" s="26"/>
      <c r="AI1802" s="26"/>
      <c r="AL1802" s="27"/>
      <c r="AM1802" s="27"/>
      <c r="AN1802" s="27"/>
      <c r="AO1802" s="27"/>
      <c r="AP1802" s="27"/>
      <c r="AQ1802" s="27"/>
      <c r="AR1802" s="27"/>
      <c r="AS1802" s="27"/>
      <c r="AT1802" s="27"/>
      <c r="AU1802" s="27"/>
      <c r="AV1802" s="27"/>
      <c r="AW1802" s="27"/>
      <c r="AX1802" s="27"/>
      <c r="AY1802" s="27"/>
      <c r="AZ1802" s="27"/>
      <c r="BA1802" s="27"/>
      <c r="BB1802" s="27"/>
      <c r="BC1802" s="27"/>
      <c r="BD1802" s="27"/>
      <c r="BE1802" s="27"/>
      <c r="BF1802" s="27"/>
      <c r="BG1802" s="27"/>
      <c r="BH1802" s="27"/>
      <c r="BI1802" s="27"/>
    </row>
    <row r="1803" spans="1:61" s="9" customFormat="1" ht="24">
      <c r="A1803" s="11"/>
      <c r="B1803" s="11"/>
      <c r="C1803" s="2"/>
      <c r="D1803" s="2"/>
      <c r="F1803" s="11"/>
      <c r="G1803" s="11"/>
      <c r="H1803" s="11"/>
      <c r="AG1803" s="26"/>
      <c r="AH1803" s="26"/>
      <c r="AI1803" s="26"/>
      <c r="AL1803" s="27"/>
      <c r="AM1803" s="27"/>
      <c r="AN1803" s="27"/>
      <c r="AO1803" s="27"/>
      <c r="AP1803" s="27"/>
      <c r="AQ1803" s="27"/>
      <c r="AR1803" s="27"/>
      <c r="AS1803" s="27"/>
      <c r="AT1803" s="27"/>
      <c r="AU1803" s="27"/>
      <c r="AV1803" s="27"/>
      <c r="AW1803" s="27"/>
      <c r="AX1803" s="27"/>
      <c r="AY1803" s="27"/>
      <c r="AZ1803" s="27"/>
      <c r="BA1803" s="27"/>
      <c r="BB1803" s="27"/>
      <c r="BC1803" s="27"/>
      <c r="BD1803" s="27"/>
      <c r="BE1803" s="27"/>
      <c r="BF1803" s="27"/>
      <c r="BG1803" s="27"/>
      <c r="BH1803" s="27"/>
      <c r="BI1803" s="27"/>
    </row>
    <row r="1804" spans="1:61" s="9" customFormat="1" ht="24">
      <c r="A1804" s="11"/>
      <c r="B1804" s="11"/>
      <c r="C1804" s="2"/>
      <c r="D1804" s="2"/>
      <c r="F1804" s="11"/>
      <c r="G1804" s="11"/>
      <c r="H1804" s="11"/>
      <c r="AG1804" s="26"/>
      <c r="AH1804" s="26"/>
      <c r="AI1804" s="26"/>
      <c r="AL1804" s="27"/>
      <c r="AM1804" s="27"/>
      <c r="AN1804" s="27"/>
      <c r="AO1804" s="27"/>
      <c r="AP1804" s="27"/>
      <c r="AQ1804" s="27"/>
      <c r="AR1804" s="27"/>
      <c r="AS1804" s="27"/>
      <c r="AT1804" s="27"/>
      <c r="AU1804" s="27"/>
      <c r="AV1804" s="27"/>
      <c r="AW1804" s="27"/>
      <c r="AX1804" s="27"/>
      <c r="AY1804" s="27"/>
      <c r="AZ1804" s="27"/>
      <c r="BA1804" s="27"/>
      <c r="BB1804" s="27"/>
      <c r="BC1804" s="27"/>
      <c r="BD1804" s="27"/>
      <c r="BE1804" s="27"/>
      <c r="BF1804" s="27"/>
      <c r="BG1804" s="27"/>
      <c r="BH1804" s="27"/>
      <c r="BI1804" s="27"/>
    </row>
    <row r="1805" spans="1:61" s="9" customFormat="1" ht="24">
      <c r="A1805" s="11"/>
      <c r="B1805" s="11"/>
      <c r="C1805" s="2"/>
      <c r="D1805" s="2"/>
      <c r="F1805" s="11"/>
      <c r="G1805" s="11"/>
      <c r="H1805" s="11"/>
      <c r="AG1805" s="26"/>
      <c r="AH1805" s="26"/>
      <c r="AI1805" s="26"/>
      <c r="AL1805" s="27"/>
      <c r="AM1805" s="27"/>
      <c r="AN1805" s="27"/>
      <c r="AO1805" s="27"/>
      <c r="AP1805" s="27"/>
      <c r="AQ1805" s="27"/>
      <c r="AR1805" s="27"/>
      <c r="AS1805" s="27"/>
      <c r="AT1805" s="27"/>
      <c r="AU1805" s="27"/>
      <c r="AV1805" s="27"/>
      <c r="AW1805" s="27"/>
      <c r="AX1805" s="27"/>
      <c r="AY1805" s="27"/>
      <c r="AZ1805" s="27"/>
      <c r="BA1805" s="27"/>
      <c r="BB1805" s="27"/>
      <c r="BC1805" s="27"/>
      <c r="BD1805" s="27"/>
      <c r="BE1805" s="27"/>
      <c r="BF1805" s="27"/>
      <c r="BG1805" s="27"/>
      <c r="BH1805" s="27"/>
      <c r="BI1805" s="27"/>
    </row>
    <row r="1806" spans="1:61" s="9" customFormat="1" ht="24">
      <c r="A1806" s="11"/>
      <c r="B1806" s="11"/>
      <c r="C1806" s="2"/>
      <c r="D1806" s="2"/>
      <c r="F1806" s="11"/>
      <c r="G1806" s="11"/>
      <c r="H1806" s="11"/>
      <c r="AG1806" s="26"/>
      <c r="AH1806" s="26"/>
      <c r="AI1806" s="26"/>
      <c r="AL1806" s="27"/>
      <c r="AM1806" s="27"/>
      <c r="AN1806" s="27"/>
      <c r="AO1806" s="27"/>
      <c r="AP1806" s="27"/>
      <c r="AQ1806" s="27"/>
      <c r="AR1806" s="27"/>
      <c r="AS1806" s="27"/>
      <c r="AT1806" s="27"/>
      <c r="AU1806" s="27"/>
      <c r="AV1806" s="27"/>
      <c r="AW1806" s="27"/>
      <c r="AX1806" s="27"/>
      <c r="AY1806" s="27"/>
      <c r="AZ1806" s="27"/>
      <c r="BA1806" s="27"/>
      <c r="BB1806" s="27"/>
      <c r="BC1806" s="27"/>
      <c r="BD1806" s="27"/>
      <c r="BE1806" s="27"/>
      <c r="BF1806" s="27"/>
      <c r="BG1806" s="27"/>
      <c r="BH1806" s="27"/>
      <c r="BI1806" s="27"/>
    </row>
    <row r="1807" spans="1:61" s="9" customFormat="1" ht="24">
      <c r="A1807" s="11"/>
      <c r="B1807" s="11"/>
      <c r="C1807" s="11"/>
      <c r="D1807" s="11"/>
      <c r="F1807" s="11"/>
      <c r="G1807" s="11"/>
      <c r="H1807" s="11"/>
      <c r="AG1807" s="26"/>
      <c r="AH1807" s="26"/>
      <c r="AI1807" s="26"/>
      <c r="AL1807" s="27"/>
      <c r="AM1807" s="27"/>
      <c r="AN1807" s="27"/>
      <c r="AO1807" s="27"/>
      <c r="AP1807" s="27"/>
      <c r="AQ1807" s="27"/>
      <c r="AR1807" s="27"/>
      <c r="AS1807" s="27"/>
      <c r="AT1807" s="27"/>
      <c r="AU1807" s="27"/>
      <c r="AV1807" s="27"/>
      <c r="AW1807" s="27"/>
      <c r="AX1807" s="27"/>
      <c r="AY1807" s="27"/>
      <c r="AZ1807" s="27"/>
      <c r="BA1807" s="27"/>
      <c r="BB1807" s="27"/>
      <c r="BC1807" s="27"/>
      <c r="BD1807" s="27"/>
      <c r="BE1807" s="27"/>
      <c r="BF1807" s="27"/>
      <c r="BG1807" s="27"/>
      <c r="BH1807" s="27"/>
      <c r="BI1807" s="27"/>
    </row>
    <row r="1808" spans="1:61" s="9" customFormat="1" ht="24">
      <c r="A1808" s="15"/>
      <c r="B1808" s="15"/>
      <c r="C1808" s="2"/>
      <c r="D1808" s="2"/>
      <c r="F1808" s="15"/>
      <c r="G1808" s="15"/>
      <c r="H1808" s="15"/>
      <c r="AG1808" s="26"/>
      <c r="AH1808" s="26"/>
      <c r="AI1808" s="26"/>
      <c r="AL1808" s="27"/>
      <c r="AM1808" s="27"/>
      <c r="AN1808" s="27"/>
      <c r="AO1808" s="27"/>
      <c r="AP1808" s="27"/>
      <c r="AQ1808" s="27"/>
      <c r="AR1808" s="27"/>
      <c r="AS1808" s="27"/>
      <c r="AT1808" s="27"/>
      <c r="AU1808" s="27"/>
      <c r="AV1808" s="27"/>
      <c r="AW1808" s="27"/>
      <c r="AX1808" s="27"/>
      <c r="AY1808" s="27"/>
      <c r="AZ1808" s="27"/>
      <c r="BA1808" s="27"/>
      <c r="BB1808" s="27"/>
      <c r="BC1808" s="27"/>
      <c r="BD1808" s="27"/>
      <c r="BE1808" s="27"/>
      <c r="BF1808" s="27"/>
      <c r="BG1808" s="27"/>
      <c r="BH1808" s="27"/>
      <c r="BI1808" s="27"/>
    </row>
    <row r="1809" spans="1:61" s="9" customFormat="1" ht="24">
      <c r="A1809" s="11"/>
      <c r="B1809" s="11"/>
      <c r="C1809" s="2"/>
      <c r="D1809" s="2"/>
      <c r="E1809" s="11"/>
      <c r="F1809" s="11"/>
      <c r="G1809" s="11"/>
      <c r="H1809" s="11"/>
      <c r="AG1809" s="26"/>
      <c r="AH1809" s="26"/>
      <c r="AI1809" s="26"/>
      <c r="AL1809" s="27"/>
      <c r="AM1809" s="27"/>
      <c r="AN1809" s="27"/>
      <c r="AO1809" s="27"/>
      <c r="AP1809" s="27"/>
      <c r="AQ1809" s="27"/>
      <c r="AR1809" s="27"/>
      <c r="AS1809" s="27"/>
      <c r="AT1809" s="27"/>
      <c r="AU1809" s="27"/>
      <c r="AV1809" s="27"/>
      <c r="AW1809" s="27"/>
      <c r="AX1809" s="27"/>
      <c r="AY1809" s="27"/>
      <c r="AZ1809" s="27"/>
      <c r="BA1809" s="27"/>
      <c r="BB1809" s="27"/>
      <c r="BC1809" s="27"/>
      <c r="BD1809" s="27"/>
      <c r="BE1809" s="27"/>
      <c r="BF1809" s="27"/>
      <c r="BG1809" s="27"/>
      <c r="BH1809" s="27"/>
      <c r="BI1809" s="27"/>
    </row>
    <row r="1810" spans="1:61" s="9" customFormat="1" ht="24">
      <c r="A1810" s="11"/>
      <c r="B1810" s="11"/>
      <c r="C1810" s="11"/>
      <c r="D1810" s="11"/>
      <c r="E1810" s="11"/>
      <c r="F1810" s="11"/>
      <c r="G1810" s="11"/>
      <c r="H1810" s="11"/>
      <c r="AG1810" s="26"/>
      <c r="AH1810" s="26"/>
      <c r="AI1810" s="26"/>
      <c r="AL1810" s="27"/>
      <c r="AM1810" s="27"/>
      <c r="AN1810" s="27"/>
      <c r="AO1810" s="27"/>
      <c r="AP1810" s="27"/>
      <c r="AQ1810" s="27"/>
      <c r="AR1810" s="27"/>
      <c r="AS1810" s="27"/>
      <c r="AT1810" s="27"/>
      <c r="AU1810" s="27"/>
      <c r="AV1810" s="27"/>
      <c r="AW1810" s="27"/>
      <c r="AX1810" s="27"/>
      <c r="AY1810" s="27"/>
      <c r="AZ1810" s="27"/>
      <c r="BA1810" s="27"/>
      <c r="BB1810" s="27"/>
      <c r="BC1810" s="27"/>
      <c r="BD1810" s="27"/>
      <c r="BE1810" s="27"/>
      <c r="BF1810" s="27"/>
      <c r="BG1810" s="27"/>
      <c r="BH1810" s="27"/>
      <c r="BI1810" s="27"/>
    </row>
    <row r="1811" spans="1:61" ht="24">
      <c r="A1811" s="10"/>
      <c r="B1811" s="28"/>
      <c r="C1811" s="28"/>
      <c r="D1811" s="28"/>
      <c r="E1811" s="28"/>
      <c r="F1811" s="28"/>
      <c r="G1811" s="28"/>
      <c r="H1811" s="28"/>
      <c r="I1811" s="28"/>
      <c r="J1811" s="28"/>
      <c r="K1811" s="28"/>
      <c r="L1811" s="28"/>
      <c r="M1811" s="28"/>
      <c r="N1811" s="28"/>
      <c r="O1811" s="28"/>
      <c r="P1811" s="28"/>
      <c r="Q1811" s="28"/>
      <c r="R1811" s="28"/>
      <c r="S1811" s="28"/>
      <c r="T1811" s="28"/>
      <c r="U1811" s="28"/>
      <c r="V1811" s="28"/>
      <c r="W1811" s="28"/>
      <c r="X1811" s="28"/>
      <c r="Y1811" s="28"/>
      <c r="Z1811" s="28"/>
      <c r="AA1811" s="28"/>
      <c r="AB1811" s="28"/>
      <c r="AC1811" s="28"/>
      <c r="AD1811" s="28"/>
      <c r="AE1811" s="28"/>
      <c r="AF1811" s="28"/>
      <c r="AG1811" s="23"/>
      <c r="AH1811" s="23"/>
      <c r="AI1811" s="23"/>
    </row>
    <row r="1812" spans="1:61" ht="15.6" customHeight="1">
      <c r="AG1812" s="23"/>
      <c r="AH1812" s="23"/>
      <c r="AI1812" s="23"/>
    </row>
    <row r="1813" spans="1:61" ht="24">
      <c r="A1813" s="13"/>
      <c r="B1813" s="28"/>
      <c r="C1813" s="28"/>
      <c r="D1813" s="28"/>
      <c r="E1813" s="28"/>
      <c r="F1813" s="28"/>
      <c r="G1813" s="28"/>
      <c r="H1813" s="28"/>
      <c r="I1813" s="28"/>
      <c r="J1813" s="28"/>
      <c r="K1813" s="28"/>
      <c r="L1813" s="28"/>
      <c r="M1813" s="28"/>
      <c r="N1813" s="28"/>
      <c r="O1813" s="28"/>
      <c r="P1813" s="28"/>
      <c r="Q1813" s="28"/>
      <c r="R1813" s="28"/>
      <c r="S1813" s="28"/>
      <c r="T1813" s="28"/>
      <c r="U1813" s="28"/>
      <c r="V1813" s="28"/>
      <c r="W1813" s="28"/>
      <c r="X1813" s="28"/>
      <c r="Y1813" s="28"/>
      <c r="Z1813" s="28"/>
      <c r="AA1813" s="28"/>
      <c r="AB1813" s="28"/>
      <c r="AC1813" s="28"/>
      <c r="AD1813" s="28"/>
      <c r="AE1813" s="28"/>
      <c r="AF1813" s="28"/>
      <c r="AG1813" s="23"/>
      <c r="AH1813" s="23"/>
      <c r="AI1813" s="23"/>
    </row>
    <row r="1814" spans="1:61" ht="24">
      <c r="A1814" s="10"/>
      <c r="B1814" s="28"/>
      <c r="C1814" s="28"/>
      <c r="D1814" s="28"/>
      <c r="E1814" s="28"/>
      <c r="F1814" s="28"/>
      <c r="G1814" s="28"/>
      <c r="H1814" s="28"/>
      <c r="I1814" s="28"/>
      <c r="J1814" s="28"/>
      <c r="K1814" s="28"/>
      <c r="L1814" s="28"/>
      <c r="M1814" s="28"/>
      <c r="N1814" s="28"/>
      <c r="O1814" s="28"/>
      <c r="P1814" s="28"/>
      <c r="Q1814" s="28"/>
      <c r="R1814" s="28"/>
      <c r="S1814" s="28"/>
      <c r="T1814" s="28"/>
      <c r="U1814" s="28"/>
      <c r="V1814" s="28"/>
      <c r="W1814" s="28"/>
      <c r="X1814" s="28"/>
      <c r="Y1814" s="28"/>
      <c r="Z1814" s="28"/>
      <c r="AA1814" s="28"/>
      <c r="AB1814" s="28"/>
      <c r="AC1814" s="28"/>
      <c r="AD1814" s="28"/>
      <c r="AE1814" s="28"/>
      <c r="AF1814" s="28"/>
      <c r="AG1814" s="23"/>
      <c r="AH1814" s="23"/>
      <c r="AI1814" s="23"/>
    </row>
    <row r="1815" spans="1:61" ht="24">
      <c r="A1815" s="14"/>
      <c r="B1815" s="28"/>
      <c r="C1815" s="28"/>
      <c r="D1815" s="28"/>
      <c r="E1815" s="28"/>
      <c r="F1815" s="28"/>
      <c r="G1815" s="28"/>
      <c r="H1815" s="28"/>
      <c r="I1815" s="28"/>
      <c r="J1815" s="28"/>
      <c r="K1815" s="28"/>
      <c r="L1815" s="28"/>
      <c r="M1815" s="28"/>
      <c r="N1815" s="28"/>
      <c r="O1815" s="28"/>
      <c r="P1815" s="28"/>
      <c r="Q1815" s="28"/>
      <c r="R1815" s="28"/>
      <c r="S1815" s="28"/>
      <c r="T1815" s="28"/>
      <c r="U1815" s="28"/>
      <c r="V1815" s="28"/>
      <c r="W1815" s="28"/>
      <c r="X1815" s="28"/>
      <c r="Y1815" s="28"/>
      <c r="Z1815" s="28"/>
      <c r="AA1815" s="28"/>
      <c r="AB1815" s="28"/>
      <c r="AC1815" s="28"/>
      <c r="AD1815" s="28"/>
      <c r="AE1815" s="28"/>
      <c r="AF1815" s="28"/>
      <c r="AG1815" s="23"/>
      <c r="AH1815" s="23"/>
      <c r="AI1815" s="23"/>
    </row>
    <row r="1816" spans="1:61" ht="12.95" customHeight="1">
      <c r="AG1816" s="23"/>
      <c r="AH1816" s="23"/>
      <c r="AI1816" s="23"/>
      <c r="AM1816" s="39"/>
      <c r="AN1816" s="39"/>
      <c r="AO1816" s="39"/>
      <c r="AP1816" s="39"/>
      <c r="AQ1816" s="39"/>
      <c r="AR1816" s="39"/>
      <c r="AS1816" s="39"/>
      <c r="AT1816" s="39"/>
      <c r="AU1816" s="39"/>
      <c r="AV1816" s="39"/>
      <c r="AW1816" s="39"/>
      <c r="AX1816" s="39"/>
      <c r="AY1816" s="39"/>
      <c r="AZ1816" s="39"/>
      <c r="BA1816" s="39"/>
      <c r="BB1816" s="39"/>
      <c r="BC1816" s="39"/>
      <c r="BD1816" s="39"/>
      <c r="BE1816" s="39"/>
      <c r="BF1816" s="39"/>
      <c r="BG1816" s="39"/>
      <c r="BH1816" s="39"/>
      <c r="BI1816" s="39"/>
    </row>
    <row r="1817" spans="1:61" ht="24">
      <c r="A1817" s="2"/>
      <c r="B1817" s="1"/>
      <c r="C1817" s="28"/>
      <c r="D1817" s="28"/>
      <c r="E1817" s="28"/>
      <c r="F1817" s="28"/>
      <c r="G1817" s="28"/>
      <c r="H1817" s="28"/>
      <c r="I1817" s="28"/>
      <c r="J1817" s="28"/>
      <c r="K1817" s="28"/>
      <c r="L1817" s="28"/>
      <c r="M1817" s="28"/>
      <c r="N1817" s="28"/>
      <c r="O1817" s="28"/>
      <c r="P1817" s="28"/>
      <c r="Q1817" s="28"/>
      <c r="R1817" s="28"/>
      <c r="S1817" s="28"/>
      <c r="T1817" s="28"/>
      <c r="U1817" s="28"/>
      <c r="V1817" s="28"/>
      <c r="W1817" s="28"/>
      <c r="X1817" s="28"/>
      <c r="Y1817" s="28"/>
      <c r="Z1817" s="28"/>
      <c r="AA1817" s="28"/>
      <c r="AB1817" s="28"/>
      <c r="AC1817" s="28"/>
      <c r="AD1817" s="28"/>
      <c r="AE1817" s="28"/>
      <c r="AF1817" s="3"/>
      <c r="AG1817" s="23"/>
      <c r="AH1817" s="23"/>
      <c r="AI1817" s="23"/>
      <c r="AM1817" s="39"/>
      <c r="AN1817" s="39"/>
      <c r="AO1817" s="39"/>
      <c r="AP1817" s="39"/>
      <c r="AQ1817" s="39"/>
      <c r="AR1817" s="39"/>
      <c r="AS1817" s="39"/>
      <c r="AT1817" s="39"/>
      <c r="AU1817" s="39"/>
      <c r="AV1817" s="39"/>
      <c r="AW1817" s="39"/>
      <c r="AX1817" s="39"/>
      <c r="AY1817" s="39"/>
      <c r="AZ1817" s="39"/>
      <c r="BA1817" s="39"/>
      <c r="BB1817" s="39"/>
      <c r="BC1817" s="39"/>
      <c r="BD1817" s="39"/>
      <c r="BE1817" s="39"/>
      <c r="BF1817" s="39"/>
      <c r="BG1817" s="39"/>
      <c r="BH1817" s="39"/>
      <c r="BI1817" s="39"/>
    </row>
    <row r="1818" spans="1:61" ht="24">
      <c r="A1818" s="2"/>
      <c r="B1818" s="1"/>
      <c r="C1818" s="36"/>
      <c r="D1818" s="28"/>
      <c r="E1818" s="28"/>
      <c r="F1818" s="28"/>
      <c r="G1818" s="28"/>
      <c r="H1818" s="28"/>
      <c r="I1818" s="28"/>
      <c r="J1818" s="28"/>
      <c r="K1818" s="28"/>
      <c r="L1818" s="28"/>
      <c r="M1818" s="28"/>
      <c r="N1818" s="28"/>
      <c r="O1818" s="28"/>
      <c r="P1818" s="28"/>
      <c r="Q1818" s="28"/>
      <c r="R1818" s="28"/>
      <c r="S1818" s="28"/>
      <c r="T1818" s="28"/>
      <c r="U1818" s="28"/>
      <c r="V1818" s="28"/>
      <c r="W1818" s="28"/>
      <c r="X1818" s="28"/>
      <c r="Y1818" s="28"/>
      <c r="Z1818" s="28"/>
      <c r="AA1818" s="28"/>
      <c r="AB1818" s="28"/>
      <c r="AC1818" s="28"/>
      <c r="AD1818" s="28"/>
      <c r="AE1818" s="28"/>
      <c r="AF1818" s="28"/>
      <c r="AG1818" s="23"/>
      <c r="AH1818" s="23"/>
      <c r="AI1818" s="23"/>
      <c r="AM1818" s="39"/>
      <c r="AN1818" s="39"/>
      <c r="AO1818" s="39"/>
      <c r="AP1818" s="39"/>
      <c r="AQ1818" s="39"/>
      <c r="AR1818" s="39"/>
      <c r="AS1818" s="39"/>
      <c r="AT1818" s="39"/>
      <c r="AU1818" s="39"/>
      <c r="AV1818" s="39"/>
      <c r="AW1818" s="39"/>
      <c r="AX1818" s="39"/>
      <c r="AY1818" s="39"/>
      <c r="AZ1818" s="39"/>
      <c r="BA1818" s="39"/>
      <c r="BB1818" s="39"/>
      <c r="BC1818" s="39"/>
      <c r="BD1818" s="39"/>
      <c r="BE1818" s="39"/>
      <c r="BF1818" s="39"/>
      <c r="BG1818" s="39"/>
      <c r="BH1818" s="39"/>
      <c r="BI1818" s="39"/>
    </row>
    <row r="1819" spans="1:61" ht="23.45" customHeight="1">
      <c r="A1819" s="37"/>
      <c r="B1819" s="37"/>
      <c r="C1819" s="16"/>
      <c r="D1819" s="28"/>
      <c r="E1819" s="28"/>
      <c r="F1819" s="28"/>
      <c r="G1819" s="28"/>
      <c r="H1819" s="28"/>
      <c r="I1819" s="28"/>
      <c r="J1819" s="28"/>
      <c r="K1819" s="28"/>
      <c r="L1819" s="28"/>
      <c r="M1819" s="28"/>
      <c r="N1819" s="28"/>
      <c r="O1819" s="28"/>
      <c r="P1819" s="28"/>
      <c r="Q1819" s="28"/>
      <c r="R1819" s="28"/>
      <c r="S1819" s="28"/>
      <c r="T1819" s="28"/>
      <c r="U1819" s="28"/>
      <c r="V1819" s="28"/>
      <c r="W1819" s="28"/>
      <c r="X1819" s="28"/>
      <c r="Y1819" s="28"/>
      <c r="Z1819" s="28"/>
      <c r="AA1819" s="28"/>
      <c r="AB1819" s="28"/>
      <c r="AC1819" s="28"/>
      <c r="AD1819" s="28"/>
      <c r="AE1819" s="28"/>
      <c r="AF1819" s="28"/>
      <c r="AG1819" s="23"/>
      <c r="AH1819" s="23"/>
      <c r="AI1819" s="23"/>
      <c r="AM1819" s="39"/>
      <c r="AN1819" s="39"/>
      <c r="AO1819" s="39"/>
      <c r="AP1819" s="39"/>
      <c r="AQ1819" s="39"/>
      <c r="AR1819" s="39"/>
      <c r="AS1819" s="39"/>
      <c r="AT1819" s="39"/>
      <c r="AU1819" s="39"/>
      <c r="AV1819" s="39"/>
      <c r="AW1819" s="39"/>
      <c r="AX1819" s="39"/>
      <c r="AY1819" s="39"/>
      <c r="AZ1819" s="39"/>
      <c r="BA1819" s="39"/>
      <c r="BB1819" s="39"/>
      <c r="BC1819" s="39"/>
      <c r="BD1819" s="39"/>
      <c r="BE1819" s="39"/>
      <c r="BF1819" s="39"/>
      <c r="BG1819" s="39"/>
      <c r="BH1819" s="39"/>
      <c r="BI1819" s="39"/>
    </row>
    <row r="1820" spans="1:61" ht="24">
      <c r="A1820" s="37"/>
      <c r="B1820" s="37"/>
      <c r="C1820" s="37"/>
      <c r="AG1820" s="23"/>
      <c r="AH1820" s="23"/>
      <c r="AI1820" s="23"/>
      <c r="AM1820" s="39"/>
      <c r="AN1820" s="39"/>
      <c r="AO1820" s="39"/>
      <c r="AP1820" s="39"/>
      <c r="AQ1820" s="39"/>
      <c r="AR1820" s="39"/>
      <c r="AS1820" s="39"/>
      <c r="AT1820" s="39"/>
      <c r="AU1820" s="39"/>
      <c r="AV1820" s="39"/>
      <c r="AW1820" s="39"/>
      <c r="AX1820" s="39"/>
      <c r="AY1820" s="39"/>
      <c r="AZ1820" s="39"/>
      <c r="BA1820" s="39"/>
      <c r="BB1820" s="39"/>
      <c r="BC1820" s="39"/>
      <c r="BD1820" s="39"/>
      <c r="BE1820" s="39"/>
      <c r="BF1820" s="39"/>
      <c r="BG1820" s="39"/>
      <c r="BH1820" s="39"/>
      <c r="BI1820" s="39"/>
    </row>
    <row r="1821" spans="1:61" ht="24">
      <c r="A1821" s="10"/>
      <c r="B1821" s="28"/>
      <c r="C1821" s="28"/>
      <c r="D1821" s="28"/>
      <c r="E1821" s="28"/>
      <c r="F1821" s="28"/>
      <c r="G1821" s="28"/>
      <c r="H1821" s="28"/>
      <c r="I1821" s="28"/>
      <c r="J1821" s="28"/>
      <c r="K1821" s="28"/>
      <c r="L1821" s="28"/>
      <c r="M1821" s="28"/>
      <c r="N1821" s="28"/>
      <c r="O1821" s="28"/>
      <c r="P1821" s="28"/>
      <c r="Q1821" s="28"/>
      <c r="R1821" s="28"/>
      <c r="S1821" s="28"/>
      <c r="T1821" s="28"/>
      <c r="U1821" s="28"/>
      <c r="V1821" s="28"/>
      <c r="W1821" s="28"/>
      <c r="X1821" s="28"/>
      <c r="Y1821" s="28"/>
      <c r="Z1821" s="28"/>
      <c r="AA1821" s="28"/>
      <c r="AB1821" s="28"/>
      <c r="AC1821" s="28"/>
      <c r="AD1821" s="28"/>
      <c r="AE1821" s="28"/>
      <c r="AF1821" s="28"/>
      <c r="AG1821" s="23"/>
      <c r="AH1821" s="23"/>
      <c r="AI1821" s="23"/>
      <c r="AM1821" s="39"/>
      <c r="AN1821" s="39"/>
      <c r="AO1821" s="39"/>
      <c r="AP1821" s="39"/>
      <c r="AQ1821" s="39"/>
      <c r="AR1821" s="39"/>
      <c r="AS1821" s="39"/>
      <c r="AT1821" s="39"/>
      <c r="AU1821" s="39"/>
      <c r="AV1821" s="39"/>
      <c r="AW1821" s="39"/>
      <c r="AX1821" s="39"/>
      <c r="AY1821" s="39"/>
      <c r="AZ1821" s="39"/>
      <c r="BA1821" s="39"/>
      <c r="BB1821" s="39"/>
      <c r="BC1821" s="39"/>
      <c r="BD1821" s="39"/>
      <c r="BE1821" s="39"/>
      <c r="BF1821" s="39"/>
      <c r="BG1821" s="39"/>
      <c r="BH1821" s="39"/>
      <c r="BI1821" s="39"/>
    </row>
    <row r="1822" spans="1:61" ht="24">
      <c r="A1822" s="10"/>
      <c r="B1822" s="28"/>
      <c r="C1822" s="28"/>
      <c r="D1822" s="28"/>
      <c r="E1822" s="28"/>
      <c r="F1822" s="28"/>
      <c r="G1822" s="28"/>
      <c r="H1822" s="28"/>
      <c r="I1822" s="28"/>
      <c r="J1822" s="28"/>
      <c r="K1822" s="28"/>
      <c r="L1822" s="28"/>
      <c r="M1822" s="28"/>
      <c r="N1822" s="28"/>
      <c r="O1822" s="28"/>
      <c r="P1822" s="28"/>
      <c r="Q1822" s="28"/>
      <c r="R1822" s="28"/>
      <c r="S1822" s="28"/>
      <c r="T1822" s="28"/>
      <c r="U1822" s="28"/>
      <c r="V1822" s="28"/>
      <c r="W1822" s="28"/>
      <c r="X1822" s="28"/>
      <c r="Y1822" s="28"/>
      <c r="Z1822" s="28"/>
      <c r="AA1822" s="28"/>
      <c r="AB1822" s="28"/>
      <c r="AC1822" s="28"/>
      <c r="AD1822" s="28"/>
      <c r="AE1822" s="28"/>
      <c r="AF1822" s="28"/>
      <c r="AG1822" s="23"/>
      <c r="AH1822" s="23"/>
      <c r="AI1822" s="23"/>
      <c r="AM1822" s="39"/>
      <c r="AN1822" s="39"/>
      <c r="AO1822" s="39"/>
      <c r="AP1822" s="39"/>
      <c r="AQ1822" s="39"/>
      <c r="AR1822" s="39"/>
      <c r="AS1822" s="39"/>
      <c r="AT1822" s="39"/>
      <c r="AU1822" s="39"/>
      <c r="AV1822" s="39"/>
      <c r="AW1822" s="39"/>
      <c r="AX1822" s="39"/>
      <c r="AY1822" s="39"/>
      <c r="AZ1822" s="39"/>
      <c r="BA1822" s="39"/>
      <c r="BB1822" s="39"/>
      <c r="BC1822" s="39"/>
      <c r="BD1822" s="39"/>
      <c r="BE1822" s="39"/>
      <c r="BF1822" s="39"/>
      <c r="BG1822" s="39"/>
      <c r="BH1822" s="39"/>
      <c r="BI1822" s="39"/>
    </row>
    <row r="1823" spans="1:61" ht="12.95" customHeight="1">
      <c r="AG1823" s="23"/>
      <c r="AH1823" s="23"/>
      <c r="AI1823" s="23"/>
      <c r="AM1823" s="39"/>
      <c r="AN1823" s="39"/>
      <c r="AO1823" s="39"/>
      <c r="AP1823" s="39"/>
      <c r="AQ1823" s="39"/>
      <c r="AR1823" s="39"/>
      <c r="AS1823" s="39"/>
      <c r="AT1823" s="39"/>
      <c r="AU1823" s="39"/>
      <c r="AV1823" s="39"/>
      <c r="AW1823" s="39"/>
      <c r="AX1823" s="39"/>
      <c r="AY1823" s="39"/>
      <c r="AZ1823" s="39"/>
      <c r="BA1823" s="39"/>
      <c r="BB1823" s="39"/>
      <c r="BC1823" s="39"/>
      <c r="BD1823" s="39"/>
      <c r="BE1823" s="39"/>
      <c r="BF1823" s="39"/>
      <c r="BG1823" s="39"/>
      <c r="BH1823" s="39"/>
      <c r="BI1823" s="39"/>
    </row>
    <row r="1824" spans="1:61" ht="24">
      <c r="A1824" s="1"/>
      <c r="B1824" s="1"/>
      <c r="C1824" s="1"/>
      <c r="D1824" s="28"/>
      <c r="E1824" s="28"/>
      <c r="F1824" s="28"/>
      <c r="G1824" s="28"/>
      <c r="H1824" s="28"/>
      <c r="I1824" s="28"/>
      <c r="J1824" s="28"/>
      <c r="K1824" s="28"/>
      <c r="L1824" s="28"/>
      <c r="M1824" s="28"/>
      <c r="N1824" s="28"/>
      <c r="O1824" s="28"/>
      <c r="P1824" s="28"/>
      <c r="Q1824" s="28"/>
      <c r="R1824" s="28"/>
      <c r="S1824" s="28"/>
      <c r="T1824" s="28"/>
      <c r="U1824" s="28"/>
      <c r="V1824" s="28"/>
      <c r="W1824" s="28"/>
      <c r="X1824" s="28"/>
      <c r="Y1824" s="28"/>
      <c r="Z1824" s="28"/>
      <c r="AA1824" s="28"/>
      <c r="AB1824" s="28"/>
      <c r="AC1824" s="28"/>
      <c r="AD1824" s="28"/>
      <c r="AE1824" s="28"/>
      <c r="AF1824" s="28"/>
      <c r="AG1824" s="23"/>
      <c r="AH1824" s="23"/>
      <c r="AI1824" s="23"/>
      <c r="AM1824" s="39"/>
      <c r="AN1824" s="39"/>
      <c r="AO1824" s="39"/>
      <c r="AP1824" s="39"/>
      <c r="AQ1824" s="39"/>
      <c r="AR1824" s="39"/>
      <c r="AS1824" s="39"/>
      <c r="AT1824" s="39"/>
      <c r="AU1824" s="39"/>
      <c r="AV1824" s="39"/>
      <c r="AW1824" s="39"/>
      <c r="AX1824" s="39"/>
      <c r="AY1824" s="39"/>
      <c r="AZ1824" s="39"/>
      <c r="BA1824" s="39"/>
      <c r="BB1824" s="39"/>
      <c r="BC1824" s="39"/>
      <c r="BD1824" s="39"/>
      <c r="BE1824" s="39"/>
      <c r="BF1824" s="39"/>
      <c r="BG1824" s="39"/>
      <c r="BH1824" s="39"/>
      <c r="BI1824" s="39"/>
    </row>
    <row r="1825" spans="1:61" ht="24">
      <c r="A1825" s="37"/>
      <c r="B1825" s="37"/>
      <c r="C1825" s="37"/>
      <c r="AG1825" s="23"/>
      <c r="AH1825" s="23"/>
      <c r="AI1825" s="23"/>
      <c r="AM1825" s="39"/>
      <c r="AN1825" s="39"/>
      <c r="AO1825" s="39"/>
      <c r="AP1825" s="39"/>
      <c r="AQ1825" s="39"/>
      <c r="AR1825" s="39"/>
      <c r="AS1825" s="39"/>
      <c r="AT1825" s="39"/>
      <c r="AU1825" s="39"/>
      <c r="AV1825" s="39"/>
      <c r="AW1825" s="39"/>
      <c r="AX1825" s="39"/>
      <c r="AY1825" s="39"/>
      <c r="AZ1825" s="39"/>
      <c r="BA1825" s="39"/>
      <c r="BB1825" s="39"/>
      <c r="BC1825" s="39"/>
      <c r="BD1825" s="39"/>
      <c r="BE1825" s="39"/>
      <c r="BF1825" s="39"/>
      <c r="BG1825" s="39"/>
      <c r="BH1825" s="39"/>
      <c r="BI1825" s="39"/>
    </row>
    <row r="1826" spans="1:61" ht="24">
      <c r="A1826" s="10"/>
      <c r="B1826" s="28"/>
      <c r="C1826" s="28"/>
      <c r="D1826" s="28"/>
      <c r="E1826" s="28"/>
      <c r="F1826" s="28"/>
      <c r="G1826" s="28"/>
      <c r="H1826" s="28"/>
      <c r="I1826" s="28"/>
      <c r="J1826" s="28"/>
      <c r="K1826" s="28"/>
      <c r="L1826" s="28"/>
      <c r="M1826" s="28"/>
      <c r="N1826" s="28"/>
      <c r="O1826" s="28"/>
      <c r="P1826" s="28"/>
      <c r="Q1826" s="28"/>
      <c r="R1826" s="28"/>
      <c r="S1826" s="28"/>
      <c r="T1826" s="28"/>
      <c r="U1826" s="28"/>
      <c r="V1826" s="28"/>
      <c r="W1826" s="28"/>
      <c r="X1826" s="28"/>
      <c r="Y1826" s="28"/>
      <c r="Z1826" s="28"/>
      <c r="AA1826" s="28"/>
      <c r="AB1826" s="28"/>
      <c r="AC1826" s="28"/>
      <c r="AD1826" s="28"/>
      <c r="AE1826" s="28"/>
      <c r="AF1826" s="28"/>
      <c r="AG1826" s="23"/>
      <c r="AH1826" s="23"/>
      <c r="AI1826" s="23"/>
      <c r="AM1826" s="39"/>
      <c r="AN1826" s="39"/>
      <c r="AO1826" s="39"/>
      <c r="AP1826" s="39"/>
      <c r="AQ1826" s="39"/>
      <c r="AR1826" s="39"/>
      <c r="AS1826" s="39"/>
      <c r="AT1826" s="39"/>
      <c r="AU1826" s="39"/>
      <c r="AV1826" s="39"/>
      <c r="AW1826" s="39"/>
      <c r="AX1826" s="39"/>
      <c r="AY1826" s="39"/>
      <c r="AZ1826" s="39"/>
      <c r="BA1826" s="39"/>
      <c r="BB1826" s="39"/>
      <c r="BC1826" s="39"/>
      <c r="BD1826" s="39"/>
      <c r="BE1826" s="39"/>
      <c r="BF1826" s="39"/>
      <c r="BG1826" s="39"/>
      <c r="BH1826" s="39"/>
      <c r="BI1826" s="39"/>
    </row>
    <row r="1827" spans="1:61" ht="24">
      <c r="A1827" s="2"/>
      <c r="B1827" s="17"/>
      <c r="C1827" s="38"/>
      <c r="D1827" s="28"/>
      <c r="E1827" s="28"/>
      <c r="F1827" s="28"/>
      <c r="G1827" s="28"/>
      <c r="H1827" s="28"/>
      <c r="I1827" s="28"/>
      <c r="J1827" s="28"/>
      <c r="K1827" s="28"/>
      <c r="L1827" s="28"/>
      <c r="M1827" s="28"/>
      <c r="N1827" s="28"/>
      <c r="O1827" s="28"/>
      <c r="P1827" s="28"/>
      <c r="Q1827" s="28"/>
      <c r="R1827" s="28"/>
      <c r="S1827" s="28"/>
      <c r="T1827" s="28"/>
      <c r="U1827" s="28"/>
      <c r="V1827" s="28"/>
      <c r="W1827" s="28"/>
      <c r="X1827" s="28"/>
      <c r="Y1827" s="28"/>
      <c r="Z1827" s="28"/>
      <c r="AA1827" s="28"/>
      <c r="AB1827" s="28"/>
      <c r="AC1827" s="28"/>
      <c r="AD1827" s="28"/>
      <c r="AE1827" s="28"/>
      <c r="AF1827" s="28"/>
      <c r="AG1827" s="23"/>
      <c r="AH1827" s="23"/>
      <c r="AI1827" s="23"/>
      <c r="AM1827" s="39"/>
      <c r="AN1827" s="39"/>
      <c r="AO1827" s="39"/>
      <c r="AP1827" s="39"/>
      <c r="AQ1827" s="39"/>
      <c r="AR1827" s="39"/>
      <c r="AS1827" s="39"/>
      <c r="AT1827" s="39"/>
      <c r="AU1827" s="39"/>
      <c r="AV1827" s="39"/>
      <c r="AW1827" s="39"/>
      <c r="AX1827" s="39"/>
      <c r="AY1827" s="39"/>
      <c r="AZ1827" s="39"/>
      <c r="BA1827" s="39"/>
      <c r="BB1827" s="39"/>
      <c r="BC1827" s="39"/>
      <c r="BD1827" s="39"/>
      <c r="BE1827" s="39"/>
      <c r="BF1827" s="39"/>
      <c r="BG1827" s="39"/>
      <c r="BH1827" s="39"/>
      <c r="BI1827" s="39"/>
    </row>
    <row r="1828" spans="1:61" ht="24">
      <c r="A1828" s="2"/>
      <c r="B1828" s="17"/>
      <c r="C1828" s="38"/>
      <c r="D1828" s="28"/>
      <c r="E1828" s="28"/>
      <c r="F1828" s="28"/>
      <c r="G1828" s="28"/>
      <c r="H1828" s="28"/>
      <c r="I1828" s="28"/>
      <c r="J1828" s="28"/>
      <c r="K1828" s="28"/>
      <c r="L1828" s="28"/>
      <c r="M1828" s="28"/>
      <c r="N1828" s="28"/>
      <c r="O1828" s="28"/>
      <c r="P1828" s="28"/>
      <c r="Q1828" s="28"/>
      <c r="R1828" s="28"/>
      <c r="S1828" s="28"/>
      <c r="T1828" s="28"/>
      <c r="U1828" s="28"/>
      <c r="V1828" s="28"/>
      <c r="W1828" s="28"/>
      <c r="X1828" s="28"/>
      <c r="Y1828" s="28"/>
      <c r="Z1828" s="28"/>
      <c r="AA1828" s="28"/>
      <c r="AB1828" s="28"/>
      <c r="AC1828" s="28"/>
      <c r="AD1828" s="28"/>
      <c r="AE1828" s="28"/>
      <c r="AF1828" s="28"/>
      <c r="AG1828" s="23"/>
      <c r="AH1828" s="23"/>
      <c r="AI1828" s="23"/>
      <c r="AM1828" s="39"/>
      <c r="AN1828" s="39"/>
      <c r="AO1828" s="39"/>
      <c r="AP1828" s="39"/>
      <c r="AQ1828" s="39"/>
      <c r="AR1828" s="39"/>
      <c r="AS1828" s="39"/>
      <c r="AT1828" s="39"/>
      <c r="AU1828" s="39"/>
      <c r="AV1828" s="39"/>
      <c r="AW1828" s="39"/>
      <c r="AX1828" s="39"/>
      <c r="AY1828" s="39"/>
      <c r="AZ1828" s="39"/>
      <c r="BA1828" s="39"/>
      <c r="BB1828" s="39"/>
      <c r="BC1828" s="39"/>
      <c r="BD1828" s="39"/>
      <c r="BE1828" s="39"/>
      <c r="BF1828" s="39"/>
      <c r="BG1828" s="39"/>
      <c r="BH1828" s="39"/>
      <c r="BI1828" s="39"/>
    </row>
    <row r="1829" spans="1:61" ht="24">
      <c r="A1829" s="2"/>
      <c r="B1829" s="17"/>
      <c r="C1829" s="38"/>
      <c r="D1829" s="28"/>
      <c r="E1829" s="28"/>
      <c r="F1829" s="28"/>
      <c r="G1829" s="28"/>
      <c r="H1829" s="28"/>
      <c r="I1829" s="28"/>
      <c r="J1829" s="28"/>
      <c r="K1829" s="28"/>
      <c r="L1829" s="28"/>
      <c r="M1829" s="28"/>
      <c r="N1829" s="28"/>
      <c r="O1829" s="28"/>
      <c r="P1829" s="28"/>
      <c r="Q1829" s="28"/>
      <c r="R1829" s="28"/>
      <c r="S1829" s="28"/>
      <c r="T1829" s="28"/>
      <c r="U1829" s="28"/>
      <c r="V1829" s="28"/>
      <c r="W1829" s="28"/>
      <c r="X1829" s="28"/>
      <c r="Y1829" s="28"/>
      <c r="Z1829" s="28"/>
      <c r="AA1829" s="28"/>
      <c r="AB1829" s="28"/>
      <c r="AC1829" s="28"/>
      <c r="AD1829" s="28"/>
      <c r="AE1829" s="28"/>
      <c r="AF1829" s="28"/>
      <c r="AG1829" s="23"/>
      <c r="AH1829" s="23"/>
      <c r="AI1829" s="23"/>
      <c r="AM1829" s="39"/>
      <c r="AN1829" s="39"/>
      <c r="AO1829" s="39"/>
      <c r="AP1829" s="39"/>
      <c r="AQ1829" s="39"/>
      <c r="AR1829" s="39"/>
      <c r="AS1829" s="39"/>
      <c r="AT1829" s="39"/>
      <c r="AU1829" s="39"/>
      <c r="AV1829" s="39"/>
      <c r="AW1829" s="39"/>
      <c r="AX1829" s="39"/>
      <c r="AY1829" s="39"/>
      <c r="AZ1829" s="39"/>
      <c r="BA1829" s="39"/>
      <c r="BB1829" s="39"/>
      <c r="BC1829" s="39"/>
      <c r="BD1829" s="39"/>
      <c r="BE1829" s="39"/>
      <c r="BF1829" s="39"/>
      <c r="BG1829" s="39"/>
      <c r="BH1829" s="39"/>
      <c r="BI1829" s="39"/>
    </row>
    <row r="1830" spans="1:61" ht="15.6" customHeight="1">
      <c r="A1830" s="39"/>
      <c r="B1830" s="39"/>
      <c r="C1830" s="39"/>
      <c r="AG1830" s="23"/>
      <c r="AH1830" s="23"/>
      <c r="AI1830" s="23"/>
      <c r="AM1830" s="39"/>
      <c r="AN1830" s="39"/>
      <c r="AO1830" s="39"/>
      <c r="AP1830" s="39"/>
      <c r="AQ1830" s="39"/>
      <c r="AR1830" s="39"/>
      <c r="AS1830" s="39"/>
      <c r="AT1830" s="39"/>
      <c r="AU1830" s="39"/>
      <c r="AV1830" s="39"/>
      <c r="AW1830" s="39"/>
      <c r="AX1830" s="39"/>
      <c r="AY1830" s="39"/>
      <c r="AZ1830" s="39"/>
      <c r="BA1830" s="39"/>
      <c r="BB1830" s="39"/>
      <c r="BC1830" s="39"/>
      <c r="BD1830" s="39"/>
      <c r="BE1830" s="39"/>
      <c r="BF1830" s="39"/>
      <c r="BG1830" s="39"/>
      <c r="BH1830" s="39"/>
      <c r="BI1830" s="39"/>
    </row>
    <row r="1831" spans="1:61" ht="24">
      <c r="A1831" s="1"/>
      <c r="B1831" s="1"/>
      <c r="C1831" s="1"/>
      <c r="D1831" s="28"/>
      <c r="E1831" s="28"/>
      <c r="F1831" s="28"/>
      <c r="G1831" s="28"/>
      <c r="H1831" s="28"/>
      <c r="I1831" s="28"/>
      <c r="J1831" s="28"/>
      <c r="K1831" s="28"/>
      <c r="L1831" s="28"/>
      <c r="M1831" s="28"/>
      <c r="N1831" s="28"/>
      <c r="O1831" s="28"/>
      <c r="P1831" s="28"/>
      <c r="Q1831" s="28"/>
      <c r="R1831" s="28"/>
      <c r="S1831" s="28"/>
      <c r="T1831" s="28"/>
      <c r="U1831" s="28"/>
      <c r="V1831" s="28"/>
      <c r="W1831" s="28"/>
      <c r="X1831" s="28"/>
      <c r="Y1831" s="28"/>
      <c r="Z1831" s="28"/>
      <c r="AA1831" s="28"/>
      <c r="AB1831" s="28"/>
      <c r="AC1831" s="28"/>
      <c r="AD1831" s="28"/>
      <c r="AE1831" s="28"/>
      <c r="AF1831" s="28"/>
      <c r="AG1831" s="23"/>
      <c r="AH1831" s="23"/>
      <c r="AI1831" s="23"/>
      <c r="AM1831" s="39"/>
      <c r="AN1831" s="39"/>
      <c r="AO1831" s="39"/>
      <c r="AP1831" s="39"/>
      <c r="AQ1831" s="39"/>
      <c r="AR1831" s="39"/>
      <c r="AS1831" s="39"/>
      <c r="AT1831" s="39"/>
      <c r="AU1831" s="39"/>
      <c r="AV1831" s="39"/>
      <c r="AW1831" s="39"/>
      <c r="AX1831" s="39"/>
      <c r="AY1831" s="39"/>
      <c r="AZ1831" s="39"/>
      <c r="BA1831" s="39"/>
      <c r="BB1831" s="39"/>
      <c r="BC1831" s="39"/>
      <c r="BD1831" s="39"/>
      <c r="BE1831" s="39"/>
      <c r="BF1831" s="39"/>
      <c r="BG1831" s="39"/>
      <c r="BH1831" s="39"/>
      <c r="BI1831" s="39"/>
    </row>
    <row r="1832" spans="1:61" ht="24">
      <c r="A1832" s="40"/>
      <c r="B1832" s="40"/>
      <c r="C1832" s="40"/>
      <c r="AG1832" s="23"/>
      <c r="AH1832" s="23"/>
      <c r="AI1832" s="23"/>
      <c r="AL1832" s="39"/>
      <c r="AM1832" s="39"/>
      <c r="AN1832" s="39"/>
      <c r="AO1832" s="39"/>
      <c r="AP1832" s="39"/>
      <c r="AQ1832" s="39"/>
      <c r="AR1832" s="39"/>
      <c r="AS1832" s="39"/>
      <c r="AT1832" s="39"/>
      <c r="AU1832" s="39"/>
      <c r="AV1832" s="39"/>
      <c r="AW1832" s="39"/>
      <c r="AX1832" s="39"/>
      <c r="AY1832" s="39"/>
      <c r="AZ1832" s="39"/>
      <c r="BA1832" s="39"/>
      <c r="BB1832" s="39"/>
      <c r="BC1832" s="39"/>
      <c r="BD1832" s="39"/>
      <c r="BE1832" s="39"/>
      <c r="BF1832" s="39"/>
      <c r="BG1832" s="39"/>
      <c r="BH1832" s="39"/>
      <c r="BI1832" s="39"/>
    </row>
    <row r="1833" spans="1:61" ht="17.25" customHeight="1">
      <c r="A1833" s="40"/>
      <c r="B1833" s="40"/>
      <c r="C1833" s="40"/>
      <c r="AG1833" s="23"/>
      <c r="AH1833" s="23"/>
      <c r="AI1833" s="23"/>
      <c r="AL1833" s="39"/>
      <c r="AM1833" s="39"/>
      <c r="AN1833" s="39"/>
      <c r="AO1833" s="39"/>
      <c r="AP1833" s="39"/>
      <c r="AQ1833" s="39"/>
      <c r="AR1833" s="39"/>
      <c r="AS1833" s="39"/>
      <c r="AT1833" s="39"/>
      <c r="AU1833" s="39"/>
      <c r="AV1833" s="39"/>
      <c r="AW1833" s="39"/>
      <c r="AX1833" s="39"/>
      <c r="AY1833" s="39"/>
      <c r="AZ1833" s="39"/>
      <c r="BA1833" s="39"/>
      <c r="BB1833" s="39"/>
      <c r="BC1833" s="39"/>
      <c r="BD1833" s="39"/>
      <c r="BE1833" s="39"/>
      <c r="BF1833" s="39"/>
      <c r="BG1833" s="39"/>
      <c r="BH1833" s="39"/>
      <c r="BI1833" s="39"/>
    </row>
    <row r="1834" spans="1:61" ht="24">
      <c r="A1834" s="6"/>
      <c r="B1834" s="38"/>
      <c r="C1834" s="38"/>
      <c r="D1834" s="28"/>
      <c r="E1834" s="28"/>
      <c r="F1834" s="28"/>
      <c r="G1834" s="28"/>
      <c r="H1834" s="28"/>
      <c r="I1834" s="28"/>
      <c r="J1834" s="28"/>
      <c r="K1834" s="28"/>
      <c r="L1834" s="28"/>
      <c r="M1834" s="28"/>
      <c r="N1834" s="28"/>
      <c r="O1834" s="28"/>
      <c r="P1834" s="28"/>
      <c r="Q1834" s="28"/>
      <c r="R1834" s="28"/>
      <c r="S1834" s="28"/>
      <c r="T1834" s="28"/>
      <c r="U1834" s="28"/>
      <c r="V1834" s="28"/>
      <c r="W1834" s="28"/>
      <c r="X1834" s="28"/>
      <c r="Y1834" s="28"/>
      <c r="Z1834" s="28"/>
      <c r="AA1834" s="28"/>
      <c r="AB1834" s="28"/>
      <c r="AC1834" s="28"/>
      <c r="AD1834" s="28"/>
      <c r="AE1834" s="28"/>
      <c r="AF1834" s="28"/>
      <c r="AG1834" s="23"/>
      <c r="AH1834" s="23"/>
      <c r="AI1834" s="23"/>
      <c r="AL1834" s="39"/>
      <c r="AM1834" s="39"/>
      <c r="AN1834" s="39"/>
      <c r="AO1834" s="39"/>
      <c r="AP1834" s="39"/>
      <c r="AQ1834" s="39"/>
      <c r="AR1834" s="39"/>
      <c r="AS1834" s="39"/>
      <c r="AT1834" s="39"/>
      <c r="AU1834" s="39"/>
      <c r="AV1834" s="39"/>
      <c r="AW1834" s="39"/>
      <c r="AX1834" s="39"/>
      <c r="AY1834" s="39"/>
      <c r="AZ1834" s="39"/>
      <c r="BA1834" s="39"/>
      <c r="BB1834" s="39"/>
      <c r="BC1834" s="39"/>
      <c r="BD1834" s="39"/>
      <c r="BE1834" s="39"/>
      <c r="BF1834" s="39"/>
      <c r="BG1834" s="39"/>
      <c r="BH1834" s="39"/>
      <c r="BI1834" s="39"/>
    </row>
    <row r="1835" spans="1:61" ht="24">
      <c r="A1835" s="7"/>
      <c r="B1835" s="38"/>
      <c r="C1835" s="38"/>
      <c r="D1835" s="28"/>
      <c r="E1835" s="28"/>
      <c r="F1835" s="28"/>
      <c r="G1835" s="28"/>
      <c r="H1835" s="28"/>
      <c r="I1835" s="28"/>
      <c r="J1835" s="28"/>
      <c r="K1835" s="28"/>
      <c r="L1835" s="28"/>
      <c r="M1835" s="28"/>
      <c r="N1835" s="28"/>
      <c r="O1835" s="28"/>
      <c r="P1835" s="28"/>
      <c r="Q1835" s="28"/>
      <c r="R1835" s="28"/>
      <c r="S1835" s="28"/>
      <c r="T1835" s="28"/>
      <c r="U1835" s="28"/>
      <c r="V1835" s="28"/>
      <c r="W1835" s="28"/>
      <c r="X1835" s="28"/>
      <c r="Y1835" s="28"/>
      <c r="Z1835" s="28"/>
      <c r="AA1835" s="28"/>
      <c r="AB1835" s="28"/>
      <c r="AC1835" s="28"/>
      <c r="AD1835" s="28"/>
      <c r="AE1835" s="28"/>
      <c r="AF1835" s="28"/>
      <c r="AG1835" s="23"/>
      <c r="AH1835" s="23"/>
      <c r="AI1835" s="23"/>
      <c r="AL1835" s="39"/>
      <c r="AM1835" s="39"/>
      <c r="AN1835" s="39"/>
      <c r="AO1835" s="39"/>
      <c r="AP1835" s="39"/>
      <c r="AQ1835" s="39"/>
      <c r="AR1835" s="39"/>
      <c r="AS1835" s="39"/>
      <c r="AT1835" s="39"/>
      <c r="AU1835" s="39"/>
      <c r="AV1835" s="39"/>
      <c r="AW1835" s="39"/>
      <c r="AX1835" s="39"/>
      <c r="AY1835" s="39"/>
      <c r="AZ1835" s="39"/>
      <c r="BA1835" s="39"/>
      <c r="BB1835" s="39"/>
      <c r="BC1835" s="39"/>
      <c r="BD1835" s="39"/>
      <c r="BE1835" s="39"/>
      <c r="BF1835" s="39"/>
      <c r="BG1835" s="39"/>
      <c r="BH1835" s="39"/>
      <c r="BI1835" s="39"/>
    </row>
    <row r="1836" spans="1:61" ht="24">
      <c r="A1836" s="1"/>
      <c r="B1836" s="1"/>
      <c r="C1836" s="1"/>
      <c r="D1836" s="28"/>
      <c r="E1836" s="28"/>
      <c r="F1836" s="28"/>
      <c r="G1836" s="28"/>
      <c r="H1836" s="28"/>
      <c r="I1836" s="28"/>
      <c r="J1836" s="28"/>
      <c r="K1836" s="28"/>
      <c r="L1836" s="28"/>
      <c r="M1836" s="28"/>
      <c r="N1836" s="28"/>
      <c r="O1836" s="28"/>
      <c r="P1836" s="28"/>
      <c r="Q1836" s="28"/>
      <c r="R1836" s="28"/>
      <c r="S1836" s="28"/>
      <c r="T1836" s="28"/>
      <c r="U1836" s="28"/>
      <c r="V1836" s="28"/>
      <c r="W1836" s="28"/>
      <c r="X1836" s="28"/>
      <c r="Y1836" s="28"/>
      <c r="Z1836" s="28"/>
      <c r="AA1836" s="28"/>
      <c r="AB1836" s="28"/>
      <c r="AC1836" s="28"/>
      <c r="AD1836" s="28"/>
      <c r="AE1836" s="28"/>
      <c r="AF1836" s="28"/>
      <c r="AG1836" s="23"/>
      <c r="AH1836" s="23"/>
      <c r="AI1836" s="23"/>
      <c r="AL1836" s="39"/>
      <c r="AM1836" s="39"/>
      <c r="AN1836" s="39"/>
      <c r="AO1836" s="39"/>
      <c r="AP1836" s="39"/>
      <c r="AQ1836" s="39"/>
      <c r="AR1836" s="39"/>
      <c r="AS1836" s="39"/>
      <c r="AT1836" s="39"/>
      <c r="AU1836" s="39"/>
      <c r="AV1836" s="39"/>
      <c r="AW1836" s="39"/>
      <c r="AX1836" s="39"/>
      <c r="AY1836" s="39"/>
      <c r="AZ1836" s="39"/>
      <c r="BA1836" s="39"/>
      <c r="BB1836" s="39"/>
      <c r="BC1836" s="39"/>
      <c r="BD1836" s="39"/>
      <c r="BE1836" s="39"/>
      <c r="BF1836" s="39"/>
      <c r="BG1836" s="39"/>
      <c r="BH1836" s="39"/>
      <c r="BI1836" s="39"/>
    </row>
    <row r="1837" spans="1:61" ht="24">
      <c r="A1837" s="1"/>
      <c r="B1837" s="1"/>
      <c r="C1837" s="1"/>
      <c r="D1837" s="28"/>
      <c r="E1837" s="28"/>
      <c r="F1837" s="28"/>
      <c r="G1837" s="28"/>
      <c r="H1837" s="28"/>
      <c r="I1837" s="28"/>
      <c r="J1837" s="28"/>
      <c r="K1837" s="28"/>
      <c r="L1837" s="28"/>
      <c r="M1837" s="28"/>
      <c r="N1837" s="28"/>
      <c r="O1837" s="28"/>
      <c r="P1837" s="28"/>
      <c r="Q1837" s="28"/>
      <c r="R1837" s="28"/>
      <c r="S1837" s="28"/>
      <c r="T1837" s="28"/>
      <c r="U1837" s="28"/>
      <c r="V1837" s="28"/>
      <c r="W1837" s="28"/>
      <c r="X1837" s="28"/>
      <c r="Y1837" s="28"/>
      <c r="Z1837" s="28"/>
      <c r="AA1837" s="28"/>
      <c r="AB1837" s="28"/>
      <c r="AC1837" s="28"/>
      <c r="AD1837" s="28"/>
      <c r="AE1837" s="28"/>
      <c r="AF1837" s="28"/>
      <c r="AG1837" s="23"/>
      <c r="AH1837" s="23"/>
      <c r="AI1837" s="23"/>
      <c r="AL1837" s="39"/>
      <c r="AM1837" s="39"/>
      <c r="AN1837" s="39"/>
      <c r="AO1837" s="39"/>
      <c r="AP1837" s="39"/>
      <c r="AQ1837" s="39"/>
      <c r="AR1837" s="39"/>
      <c r="AS1837" s="39"/>
      <c r="AT1837" s="39"/>
      <c r="AU1837" s="39"/>
      <c r="AV1837" s="39"/>
      <c r="AW1837" s="39"/>
      <c r="AX1837" s="39"/>
      <c r="AY1837" s="39"/>
      <c r="AZ1837" s="39"/>
      <c r="BA1837" s="39"/>
      <c r="BB1837" s="39"/>
      <c r="BC1837" s="39"/>
      <c r="BD1837" s="39"/>
      <c r="BE1837" s="39"/>
      <c r="BF1837" s="39"/>
      <c r="BG1837" s="39"/>
      <c r="BH1837" s="39"/>
      <c r="BI1837" s="39"/>
    </row>
    <row r="1838" spans="1:61" ht="15.75" customHeight="1">
      <c r="A1838" s="1"/>
      <c r="B1838" s="1"/>
      <c r="C1838" s="1"/>
      <c r="D1838" s="28"/>
      <c r="E1838" s="28"/>
      <c r="F1838" s="28"/>
      <c r="G1838" s="28"/>
      <c r="H1838" s="28"/>
      <c r="I1838" s="28"/>
      <c r="J1838" s="28"/>
      <c r="K1838" s="28"/>
      <c r="L1838" s="28"/>
      <c r="M1838" s="28"/>
      <c r="N1838" s="28"/>
      <c r="O1838" s="28"/>
      <c r="P1838" s="28"/>
      <c r="Q1838" s="28"/>
      <c r="R1838" s="28"/>
      <c r="S1838" s="28"/>
      <c r="T1838" s="28"/>
      <c r="U1838" s="28"/>
      <c r="V1838" s="28"/>
      <c r="W1838" s="28"/>
      <c r="X1838" s="28"/>
      <c r="Y1838" s="28"/>
      <c r="Z1838" s="28"/>
      <c r="AA1838" s="28"/>
      <c r="AB1838" s="28"/>
      <c r="AC1838" s="28"/>
      <c r="AD1838" s="28"/>
      <c r="AE1838" s="28"/>
      <c r="AF1838" s="28"/>
      <c r="AG1838" s="23"/>
      <c r="AH1838" s="23"/>
      <c r="AI1838" s="23"/>
      <c r="AL1838" s="39"/>
      <c r="AM1838" s="39"/>
      <c r="AN1838" s="39"/>
      <c r="AO1838" s="39"/>
      <c r="AP1838" s="39"/>
      <c r="AQ1838" s="39"/>
      <c r="AR1838" s="39"/>
      <c r="AS1838" s="39"/>
      <c r="AT1838" s="39"/>
      <c r="AU1838" s="39"/>
      <c r="AV1838" s="39"/>
      <c r="AW1838" s="39"/>
      <c r="AX1838" s="39"/>
      <c r="AY1838" s="39"/>
      <c r="AZ1838" s="39"/>
      <c r="BA1838" s="39"/>
      <c r="BB1838" s="39"/>
      <c r="BC1838" s="39"/>
      <c r="BD1838" s="39"/>
      <c r="BE1838" s="39"/>
      <c r="BF1838" s="39"/>
      <c r="BG1838" s="39"/>
      <c r="BH1838" s="39"/>
      <c r="BI1838" s="39"/>
    </row>
    <row r="1839" spans="1:61" ht="15.75" customHeight="1">
      <c r="A1839" s="6"/>
      <c r="B1839" s="6"/>
      <c r="C1839" s="6"/>
      <c r="D1839" s="28"/>
      <c r="E1839" s="28"/>
      <c r="F1839" s="28"/>
      <c r="G1839" s="28"/>
      <c r="H1839" s="28"/>
      <c r="I1839" s="28"/>
      <c r="J1839" s="28"/>
      <c r="K1839" s="28"/>
      <c r="L1839" s="28"/>
      <c r="M1839" s="28"/>
      <c r="N1839" s="28"/>
      <c r="O1839" s="28"/>
      <c r="P1839" s="28"/>
      <c r="Q1839" s="28"/>
      <c r="R1839" s="28"/>
      <c r="S1839" s="28"/>
      <c r="T1839" s="28"/>
      <c r="U1839" s="28"/>
      <c r="V1839" s="28"/>
      <c r="W1839" s="28"/>
      <c r="X1839" s="28"/>
      <c r="Y1839" s="28"/>
      <c r="Z1839" s="28"/>
      <c r="AA1839" s="28"/>
      <c r="AB1839" s="28"/>
      <c r="AC1839" s="28"/>
      <c r="AD1839" s="28"/>
      <c r="AE1839" s="28"/>
      <c r="AF1839" s="28"/>
      <c r="AG1839" s="23"/>
      <c r="AH1839" s="23"/>
      <c r="AI1839" s="23"/>
      <c r="AL1839" s="39"/>
      <c r="AM1839" s="39"/>
      <c r="AN1839" s="39"/>
      <c r="AO1839" s="39"/>
      <c r="AP1839" s="39"/>
      <c r="AQ1839" s="39"/>
      <c r="AR1839" s="39"/>
      <c r="AS1839" s="39"/>
      <c r="AT1839" s="39"/>
      <c r="AU1839" s="39"/>
      <c r="AV1839" s="39"/>
      <c r="AW1839" s="39"/>
      <c r="AX1839" s="39"/>
      <c r="AY1839" s="39"/>
      <c r="AZ1839" s="39"/>
      <c r="BA1839" s="39"/>
      <c r="BB1839" s="39"/>
      <c r="BC1839" s="39"/>
      <c r="BD1839" s="39"/>
      <c r="BE1839" s="39"/>
      <c r="BF1839" s="39"/>
      <c r="BG1839" s="39"/>
      <c r="BH1839" s="39"/>
      <c r="BI1839" s="39"/>
    </row>
    <row r="1840" spans="1:61" ht="23.85" customHeight="1">
      <c r="A1840" s="5"/>
      <c r="B1840" s="5"/>
      <c r="C1840" s="5"/>
      <c r="D1840" s="28"/>
      <c r="E1840" s="28"/>
      <c r="F1840" s="28"/>
      <c r="G1840" s="28"/>
      <c r="H1840" s="28"/>
      <c r="I1840" s="28"/>
      <c r="J1840" s="28"/>
      <c r="K1840" s="28"/>
      <c r="L1840" s="28"/>
      <c r="M1840" s="28"/>
      <c r="N1840" s="28"/>
      <c r="O1840" s="28"/>
      <c r="P1840" s="28"/>
      <c r="Q1840" s="28"/>
      <c r="R1840" s="28"/>
      <c r="S1840" s="28"/>
      <c r="T1840" s="28"/>
      <c r="U1840" s="28"/>
      <c r="V1840" s="28"/>
      <c r="W1840" s="28"/>
      <c r="X1840" s="28"/>
      <c r="Y1840" s="28"/>
      <c r="Z1840" s="28"/>
      <c r="AA1840" s="28"/>
      <c r="AB1840" s="28"/>
      <c r="AC1840" s="28"/>
      <c r="AD1840" s="28"/>
      <c r="AE1840" s="28"/>
      <c r="AF1840" s="28"/>
      <c r="AG1840" s="23"/>
      <c r="AH1840" s="23"/>
      <c r="AI1840" s="23"/>
      <c r="AL1840" s="39"/>
      <c r="AM1840" s="39"/>
      <c r="AN1840" s="39"/>
      <c r="AO1840" s="39"/>
      <c r="AP1840" s="39"/>
      <c r="AQ1840" s="39"/>
      <c r="AR1840" s="39"/>
      <c r="AS1840" s="39"/>
      <c r="AT1840" s="39"/>
      <c r="AU1840" s="39"/>
      <c r="AV1840" s="39"/>
      <c r="AW1840" s="39"/>
      <c r="AX1840" s="39"/>
      <c r="AY1840" s="39"/>
      <c r="AZ1840" s="39"/>
      <c r="BA1840" s="39"/>
      <c r="BB1840" s="39"/>
      <c r="BC1840" s="39"/>
      <c r="BD1840" s="39"/>
      <c r="BE1840" s="39"/>
      <c r="BF1840" s="39"/>
      <c r="BG1840" s="39"/>
      <c r="BH1840" s="39"/>
      <c r="BI1840" s="39"/>
    </row>
    <row r="1841" spans="1:61" ht="24">
      <c r="A1841" s="2"/>
      <c r="B1841" s="38"/>
      <c r="C1841" s="38"/>
      <c r="D1841" s="28"/>
      <c r="E1841" s="28"/>
      <c r="F1841" s="28"/>
      <c r="G1841" s="28"/>
      <c r="H1841" s="28"/>
      <c r="I1841" s="28"/>
      <c r="J1841" s="28"/>
      <c r="K1841" s="28"/>
      <c r="L1841" s="28"/>
      <c r="M1841" s="28"/>
      <c r="N1841" s="28"/>
      <c r="O1841" s="28"/>
      <c r="P1841" s="28"/>
      <c r="Q1841" s="28"/>
      <c r="R1841" s="28"/>
      <c r="S1841" s="28"/>
      <c r="T1841" s="28"/>
      <c r="U1841" s="28"/>
      <c r="V1841" s="28"/>
      <c r="W1841" s="28"/>
      <c r="X1841" s="28"/>
      <c r="Y1841" s="28"/>
      <c r="Z1841" s="28"/>
      <c r="AA1841" s="28"/>
      <c r="AB1841" s="28"/>
      <c r="AC1841" s="28"/>
      <c r="AD1841" s="28"/>
      <c r="AE1841" s="28"/>
      <c r="AF1841" s="28"/>
      <c r="AG1841" s="23"/>
      <c r="AH1841" s="23"/>
      <c r="AI1841" s="23"/>
      <c r="AL1841" s="39"/>
      <c r="AM1841" s="39"/>
      <c r="AN1841" s="39"/>
      <c r="AO1841" s="39"/>
      <c r="AP1841" s="39"/>
      <c r="AQ1841" s="39"/>
      <c r="AR1841" s="39"/>
      <c r="AS1841" s="39"/>
      <c r="AT1841" s="39"/>
      <c r="AU1841" s="39"/>
      <c r="AV1841" s="39"/>
      <c r="AW1841" s="39"/>
      <c r="AX1841" s="39"/>
      <c r="AY1841" s="39"/>
      <c r="AZ1841" s="39"/>
      <c r="BA1841" s="39"/>
      <c r="BB1841" s="39"/>
      <c r="BC1841" s="39"/>
      <c r="BD1841" s="39"/>
      <c r="BE1841" s="39"/>
      <c r="BF1841" s="39"/>
      <c r="BG1841" s="39"/>
      <c r="BH1841" s="39"/>
      <c r="BI1841" s="39"/>
    </row>
    <row r="1842" spans="1:61" ht="24">
      <c r="A1842" s="2"/>
      <c r="B1842" s="38"/>
      <c r="C1842" s="38"/>
      <c r="D1842" s="28"/>
      <c r="E1842" s="28"/>
      <c r="F1842" s="28"/>
      <c r="G1842" s="28"/>
      <c r="H1842" s="28"/>
      <c r="I1842" s="28"/>
      <c r="J1842" s="28"/>
      <c r="K1842" s="28"/>
      <c r="L1842" s="28"/>
      <c r="M1842" s="28"/>
      <c r="N1842" s="28"/>
      <c r="O1842" s="28"/>
      <c r="P1842" s="28"/>
      <c r="Q1842" s="28"/>
      <c r="R1842" s="28"/>
      <c r="S1842" s="28"/>
      <c r="T1842" s="28"/>
      <c r="U1842" s="28"/>
      <c r="V1842" s="28"/>
      <c r="W1842" s="28"/>
      <c r="X1842" s="28"/>
      <c r="Y1842" s="28"/>
      <c r="Z1842" s="28"/>
      <c r="AA1842" s="28"/>
      <c r="AB1842" s="28"/>
      <c r="AC1842" s="28"/>
      <c r="AD1842" s="28"/>
      <c r="AE1842" s="28"/>
      <c r="AF1842" s="28"/>
      <c r="AG1842" s="23"/>
      <c r="AH1842" s="23"/>
      <c r="AI1842" s="23"/>
      <c r="AL1842" s="39"/>
      <c r="AM1842" s="39"/>
      <c r="AN1842" s="39"/>
      <c r="AO1842" s="39"/>
      <c r="AP1842" s="39"/>
      <c r="AQ1842" s="39"/>
      <c r="AR1842" s="39"/>
      <c r="AS1842" s="39"/>
      <c r="AT1842" s="39"/>
      <c r="AU1842" s="39"/>
      <c r="AV1842" s="39"/>
      <c r="AW1842" s="39"/>
      <c r="AX1842" s="39"/>
      <c r="AY1842" s="39"/>
      <c r="AZ1842" s="39"/>
      <c r="BA1842" s="39"/>
      <c r="BB1842" s="39"/>
      <c r="BC1842" s="39"/>
      <c r="BD1842" s="39"/>
      <c r="BE1842" s="39"/>
      <c r="BF1842" s="39"/>
      <c r="BG1842" s="39"/>
      <c r="BH1842" s="39"/>
      <c r="BI1842" s="39"/>
    </row>
    <row r="1843" spans="1:61" ht="15.6" customHeight="1">
      <c r="A1843" s="39"/>
      <c r="B1843" s="39"/>
      <c r="C1843" s="39"/>
      <c r="AG1843" s="23"/>
      <c r="AH1843" s="23"/>
      <c r="AI1843" s="23"/>
      <c r="AL1843" s="39"/>
      <c r="AM1843" s="39"/>
      <c r="AN1843" s="39"/>
      <c r="AO1843" s="39"/>
      <c r="AP1843" s="39"/>
      <c r="AQ1843" s="39"/>
      <c r="AR1843" s="39"/>
      <c r="AS1843" s="39"/>
      <c r="AT1843" s="39"/>
      <c r="AU1843" s="39"/>
      <c r="AV1843" s="39"/>
      <c r="AW1843" s="39"/>
      <c r="AX1843" s="39"/>
      <c r="AY1843" s="39"/>
      <c r="AZ1843" s="39"/>
      <c r="BA1843" s="39"/>
      <c r="BB1843" s="39"/>
      <c r="BC1843" s="39"/>
      <c r="BD1843" s="39"/>
      <c r="BE1843" s="39"/>
      <c r="BF1843" s="39"/>
      <c r="BG1843" s="39"/>
      <c r="BH1843" s="39"/>
      <c r="BI1843" s="39"/>
    </row>
    <row r="1844" spans="1:61" ht="15.6" customHeight="1">
      <c r="A1844" s="39"/>
      <c r="B1844" s="39"/>
      <c r="C1844" s="39"/>
      <c r="AG1844" s="23"/>
      <c r="AH1844" s="23"/>
      <c r="AI1844" s="23"/>
      <c r="AL1844" s="39"/>
      <c r="AM1844" s="39"/>
      <c r="AN1844" s="39"/>
      <c r="AO1844" s="39"/>
      <c r="AP1844" s="39"/>
      <c r="AQ1844" s="39"/>
      <c r="AR1844" s="39"/>
      <c r="AS1844" s="39"/>
      <c r="AT1844" s="39"/>
      <c r="AU1844" s="39"/>
      <c r="AV1844" s="39"/>
      <c r="AW1844" s="39"/>
      <c r="AX1844" s="39"/>
      <c r="AY1844" s="39"/>
      <c r="AZ1844" s="39"/>
      <c r="BA1844" s="39"/>
      <c r="BB1844" s="39"/>
      <c r="BC1844" s="39"/>
      <c r="BD1844" s="39"/>
      <c r="BE1844" s="39"/>
      <c r="BF1844" s="39"/>
      <c r="BG1844" s="39"/>
      <c r="BH1844" s="39"/>
      <c r="BI1844" s="39"/>
    </row>
    <row r="1845" spans="1:61" ht="24">
      <c r="A1845" s="7"/>
      <c r="B1845" s="38"/>
      <c r="C1845" s="38"/>
      <c r="D1845" s="28"/>
      <c r="E1845" s="28"/>
      <c r="F1845" s="28"/>
      <c r="G1845" s="28"/>
      <c r="H1845" s="28"/>
      <c r="I1845" s="28"/>
      <c r="J1845" s="28"/>
      <c r="K1845" s="28"/>
      <c r="L1845" s="28"/>
      <c r="M1845" s="28"/>
      <c r="N1845" s="28"/>
      <c r="O1845" s="28"/>
      <c r="P1845" s="28"/>
      <c r="Q1845" s="28"/>
      <c r="R1845" s="28"/>
      <c r="S1845" s="28"/>
      <c r="T1845" s="28"/>
      <c r="U1845" s="28"/>
      <c r="V1845" s="28"/>
      <c r="W1845" s="28"/>
      <c r="X1845" s="28"/>
      <c r="Y1845" s="28"/>
      <c r="Z1845" s="28"/>
      <c r="AA1845" s="28"/>
      <c r="AB1845" s="28"/>
      <c r="AC1845" s="28"/>
      <c r="AD1845" s="28"/>
      <c r="AE1845" s="28"/>
      <c r="AF1845" s="28"/>
      <c r="AG1845" s="23"/>
      <c r="AH1845" s="23"/>
      <c r="AI1845" s="23"/>
      <c r="AL1845" s="39"/>
      <c r="AM1845" s="39"/>
      <c r="AN1845" s="39"/>
      <c r="AO1845" s="39"/>
      <c r="AP1845" s="39"/>
      <c r="AQ1845" s="39"/>
      <c r="AR1845" s="39"/>
      <c r="AS1845" s="39"/>
      <c r="AT1845" s="39"/>
      <c r="AU1845" s="39"/>
      <c r="AV1845" s="39"/>
      <c r="AW1845" s="39"/>
      <c r="AX1845" s="39"/>
      <c r="AY1845" s="39"/>
      <c r="AZ1845" s="39"/>
      <c r="BA1845" s="39"/>
      <c r="BB1845" s="39"/>
      <c r="BC1845" s="39"/>
      <c r="BD1845" s="39"/>
      <c r="BE1845" s="39"/>
      <c r="BF1845" s="39"/>
      <c r="BG1845" s="39"/>
      <c r="BH1845" s="39"/>
      <c r="BI1845" s="39"/>
    </row>
    <row r="1846" spans="1:61" ht="24">
      <c r="A1846" s="5"/>
      <c r="B1846" s="38"/>
      <c r="C1846" s="38"/>
      <c r="D1846" s="28"/>
      <c r="E1846" s="28"/>
      <c r="F1846" s="28"/>
      <c r="G1846" s="28"/>
      <c r="H1846" s="28"/>
      <c r="I1846" s="28"/>
      <c r="J1846" s="28"/>
      <c r="K1846" s="28"/>
      <c r="L1846" s="28"/>
      <c r="M1846" s="28"/>
      <c r="N1846" s="28"/>
      <c r="O1846" s="28"/>
      <c r="P1846" s="28"/>
      <c r="Q1846" s="28"/>
      <c r="R1846" s="28"/>
      <c r="S1846" s="28"/>
      <c r="T1846" s="28"/>
      <c r="U1846" s="28"/>
      <c r="V1846" s="28"/>
      <c r="W1846" s="28"/>
      <c r="X1846" s="28"/>
      <c r="Y1846" s="28"/>
      <c r="Z1846" s="28"/>
      <c r="AA1846" s="28"/>
      <c r="AB1846" s="28"/>
      <c r="AC1846" s="28"/>
      <c r="AD1846" s="28"/>
      <c r="AE1846" s="28"/>
      <c r="AF1846" s="28"/>
      <c r="AG1846" s="23"/>
      <c r="AH1846" s="23"/>
      <c r="AI1846" s="23"/>
      <c r="AL1846" s="39"/>
      <c r="AM1846" s="39"/>
      <c r="AN1846" s="39"/>
      <c r="AO1846" s="39"/>
      <c r="AP1846" s="39"/>
      <c r="AQ1846" s="39"/>
      <c r="AR1846" s="39"/>
      <c r="AS1846" s="39"/>
      <c r="AT1846" s="39"/>
      <c r="AU1846" s="39"/>
      <c r="AV1846" s="39"/>
      <c r="AW1846" s="39"/>
      <c r="AX1846" s="39"/>
      <c r="AY1846" s="39"/>
      <c r="AZ1846" s="39"/>
      <c r="BA1846" s="39"/>
      <c r="BB1846" s="39"/>
      <c r="BC1846" s="39"/>
      <c r="BD1846" s="39"/>
      <c r="BE1846" s="39"/>
      <c r="BF1846" s="39"/>
      <c r="BG1846" s="39"/>
      <c r="BH1846" s="39"/>
      <c r="BI1846" s="39"/>
    </row>
    <row r="1847" spans="1:61" ht="24">
      <c r="A1847" s="1"/>
      <c r="B1847" s="1"/>
      <c r="C1847" s="1"/>
      <c r="D1847" s="28"/>
      <c r="E1847" s="28"/>
      <c r="F1847" s="28"/>
      <c r="G1847" s="28"/>
      <c r="H1847" s="28"/>
      <c r="I1847" s="28"/>
      <c r="J1847" s="28"/>
      <c r="K1847" s="28"/>
      <c r="L1847" s="28"/>
      <c r="M1847" s="28"/>
      <c r="N1847" s="28"/>
      <c r="O1847" s="28"/>
      <c r="P1847" s="28"/>
      <c r="Q1847" s="28"/>
      <c r="R1847" s="28"/>
      <c r="S1847" s="28"/>
      <c r="T1847" s="28"/>
      <c r="U1847" s="28"/>
      <c r="V1847" s="28"/>
      <c r="W1847" s="28"/>
      <c r="X1847" s="28"/>
      <c r="Y1847" s="28"/>
      <c r="Z1847" s="28"/>
      <c r="AA1847" s="28"/>
      <c r="AB1847" s="28"/>
      <c r="AC1847" s="28"/>
      <c r="AD1847" s="28"/>
      <c r="AE1847" s="28"/>
      <c r="AF1847" s="28"/>
      <c r="AG1847" s="23"/>
      <c r="AH1847" s="23"/>
      <c r="AI1847" s="23"/>
      <c r="AL1847" s="39"/>
      <c r="AM1847" s="39"/>
      <c r="AN1847" s="39"/>
      <c r="AO1847" s="39"/>
      <c r="AP1847" s="39"/>
      <c r="AQ1847" s="39"/>
      <c r="AR1847" s="39"/>
      <c r="AS1847" s="39"/>
      <c r="AT1847" s="39"/>
      <c r="AU1847" s="39"/>
      <c r="AV1847" s="39"/>
      <c r="AW1847" s="39"/>
      <c r="AX1847" s="39"/>
      <c r="AY1847" s="39"/>
      <c r="AZ1847" s="39"/>
      <c r="BA1847" s="39"/>
      <c r="BB1847" s="39"/>
      <c r="BC1847" s="39"/>
      <c r="BD1847" s="39"/>
      <c r="BE1847" s="39"/>
      <c r="BF1847" s="39"/>
      <c r="BG1847" s="39"/>
      <c r="BH1847" s="39"/>
      <c r="BI1847" s="39"/>
    </row>
    <row r="1848" spans="1:61" ht="24">
      <c r="A1848" s="1"/>
      <c r="B1848" s="1"/>
      <c r="C1848" s="1"/>
      <c r="D1848" s="28"/>
      <c r="E1848" s="28"/>
      <c r="F1848" s="28"/>
      <c r="G1848" s="28"/>
      <c r="H1848" s="28"/>
      <c r="I1848" s="28"/>
      <c r="J1848" s="28"/>
      <c r="K1848" s="28"/>
      <c r="L1848" s="28"/>
      <c r="M1848" s="28"/>
      <c r="N1848" s="28"/>
      <c r="O1848" s="28"/>
      <c r="P1848" s="28"/>
      <c r="Q1848" s="28"/>
      <c r="R1848" s="28"/>
      <c r="S1848" s="28"/>
      <c r="T1848" s="28"/>
      <c r="U1848" s="28"/>
      <c r="V1848" s="28"/>
      <c r="W1848" s="28"/>
      <c r="X1848" s="28"/>
      <c r="Y1848" s="28"/>
      <c r="Z1848" s="28"/>
      <c r="AA1848" s="28"/>
      <c r="AB1848" s="28"/>
      <c r="AC1848" s="28"/>
      <c r="AD1848" s="28"/>
      <c r="AE1848" s="28"/>
      <c r="AF1848" s="28"/>
      <c r="AG1848" s="23"/>
      <c r="AH1848" s="23"/>
      <c r="AI1848" s="23"/>
      <c r="AL1848" s="39"/>
      <c r="AM1848" s="39"/>
      <c r="AN1848" s="39"/>
      <c r="AO1848" s="39"/>
      <c r="AP1848" s="39"/>
      <c r="AQ1848" s="39"/>
      <c r="AR1848" s="39"/>
      <c r="AS1848" s="39"/>
      <c r="AT1848" s="39"/>
      <c r="AU1848" s="39"/>
      <c r="AV1848" s="39"/>
      <c r="AW1848" s="39"/>
      <c r="AX1848" s="39"/>
      <c r="AY1848" s="39"/>
      <c r="AZ1848" s="39"/>
      <c r="BA1848" s="39"/>
      <c r="BB1848" s="39"/>
      <c r="BC1848" s="39"/>
      <c r="BD1848" s="39"/>
      <c r="BE1848" s="39"/>
      <c r="BF1848" s="39"/>
      <c r="BG1848" s="39"/>
      <c r="BH1848" s="39"/>
      <c r="BI1848" s="39"/>
    </row>
    <row r="1849" spans="1:61" ht="15.75" customHeight="1">
      <c r="A1849" s="1"/>
      <c r="B1849" s="1"/>
      <c r="C1849" s="1"/>
      <c r="D1849" s="28"/>
      <c r="E1849" s="28"/>
      <c r="F1849" s="28"/>
      <c r="G1849" s="28"/>
      <c r="H1849" s="28"/>
      <c r="I1849" s="28"/>
      <c r="J1849" s="28"/>
      <c r="K1849" s="28"/>
      <c r="L1849" s="28"/>
      <c r="M1849" s="28"/>
      <c r="N1849" s="28"/>
      <c r="O1849" s="28"/>
      <c r="P1849" s="28"/>
      <c r="Q1849" s="28"/>
      <c r="R1849" s="28"/>
      <c r="S1849" s="28"/>
      <c r="T1849" s="28"/>
      <c r="U1849" s="28"/>
      <c r="V1849" s="28"/>
      <c r="W1849" s="28"/>
      <c r="X1849" s="28"/>
      <c r="Y1849" s="28"/>
      <c r="Z1849" s="28"/>
      <c r="AA1849" s="28"/>
      <c r="AB1849" s="28"/>
      <c r="AC1849" s="28"/>
      <c r="AD1849" s="28"/>
      <c r="AE1849" s="28"/>
      <c r="AF1849" s="28"/>
      <c r="AG1849" s="23"/>
      <c r="AH1849" s="23"/>
      <c r="AI1849" s="23"/>
      <c r="AL1849" s="39"/>
      <c r="AM1849" s="39"/>
      <c r="AN1849" s="39"/>
      <c r="AO1849" s="39"/>
      <c r="AP1849" s="39"/>
      <c r="AQ1849" s="39"/>
      <c r="AR1849" s="39"/>
      <c r="AS1849" s="39"/>
      <c r="AT1849" s="39"/>
      <c r="AU1849" s="39"/>
      <c r="AV1849" s="39"/>
      <c r="AW1849" s="39"/>
      <c r="AX1849" s="39"/>
      <c r="AY1849" s="39"/>
      <c r="AZ1849" s="39"/>
      <c r="BA1849" s="39"/>
      <c r="BB1849" s="39"/>
      <c r="BC1849" s="39"/>
      <c r="BD1849" s="39"/>
      <c r="BE1849" s="39"/>
      <c r="BF1849" s="39"/>
      <c r="BG1849" s="39"/>
      <c r="BH1849" s="39"/>
      <c r="BI1849" s="39"/>
    </row>
    <row r="1850" spans="1:61" ht="17.100000000000001" customHeight="1">
      <c r="A1850" s="1"/>
      <c r="B1850" s="1"/>
      <c r="C1850" s="1"/>
      <c r="D1850" s="28"/>
      <c r="E1850" s="28"/>
      <c r="F1850" s="28"/>
      <c r="G1850" s="28"/>
      <c r="H1850" s="28"/>
      <c r="I1850" s="28"/>
      <c r="J1850" s="28"/>
      <c r="K1850" s="28"/>
      <c r="L1850" s="28"/>
      <c r="M1850" s="28"/>
      <c r="N1850" s="28"/>
      <c r="O1850" s="28"/>
      <c r="P1850" s="28"/>
      <c r="Q1850" s="28"/>
      <c r="R1850" s="28"/>
      <c r="S1850" s="28"/>
      <c r="T1850" s="28"/>
      <c r="U1850" s="28"/>
      <c r="V1850" s="28"/>
      <c r="W1850" s="28"/>
      <c r="X1850" s="28"/>
      <c r="Y1850" s="28"/>
      <c r="Z1850" s="28"/>
      <c r="AA1850" s="28"/>
      <c r="AB1850" s="28"/>
      <c r="AC1850" s="28"/>
      <c r="AD1850" s="28"/>
      <c r="AE1850" s="28"/>
      <c r="AF1850" s="28"/>
      <c r="AG1850" s="23"/>
      <c r="AH1850" s="23"/>
      <c r="AI1850" s="23"/>
      <c r="AL1850" s="39"/>
      <c r="AM1850" s="39"/>
      <c r="AN1850" s="39"/>
      <c r="AO1850" s="39"/>
      <c r="AP1850" s="39"/>
      <c r="AQ1850" s="39"/>
      <c r="AR1850" s="39"/>
      <c r="AS1850" s="39"/>
      <c r="AT1850" s="39"/>
      <c r="AU1850" s="39"/>
      <c r="AV1850" s="39"/>
      <c r="AW1850" s="39"/>
      <c r="AX1850" s="39"/>
      <c r="AY1850" s="39"/>
      <c r="AZ1850" s="39"/>
      <c r="BA1850" s="39"/>
      <c r="BB1850" s="39"/>
      <c r="BC1850" s="39"/>
      <c r="BD1850" s="39"/>
      <c r="BE1850" s="39"/>
      <c r="BF1850" s="39"/>
      <c r="BG1850" s="39"/>
      <c r="BH1850" s="39"/>
      <c r="BI1850" s="39"/>
    </row>
    <row r="1851" spans="1:61" ht="24">
      <c r="A1851" s="1"/>
      <c r="B1851" s="1"/>
      <c r="C1851" s="1"/>
      <c r="D1851" s="28"/>
      <c r="E1851" s="28"/>
      <c r="F1851" s="28"/>
      <c r="G1851" s="28"/>
      <c r="H1851" s="28"/>
      <c r="I1851" s="28"/>
      <c r="J1851" s="28"/>
      <c r="K1851" s="28"/>
      <c r="L1851" s="28"/>
      <c r="M1851" s="28"/>
      <c r="N1851" s="28"/>
      <c r="O1851" s="28"/>
      <c r="P1851" s="28"/>
      <c r="Q1851" s="28"/>
      <c r="R1851" s="28"/>
      <c r="S1851" s="28"/>
      <c r="T1851" s="28"/>
      <c r="U1851" s="28"/>
      <c r="V1851" s="28"/>
      <c r="W1851" s="28"/>
      <c r="X1851" s="28"/>
      <c r="Y1851" s="28"/>
      <c r="Z1851" s="28"/>
      <c r="AA1851" s="28"/>
      <c r="AB1851" s="28"/>
      <c r="AC1851" s="28"/>
      <c r="AD1851" s="28"/>
      <c r="AE1851" s="28"/>
      <c r="AF1851" s="28"/>
      <c r="AG1851" s="23"/>
      <c r="AH1851" s="23"/>
      <c r="AI1851" s="23"/>
      <c r="AL1851" s="39"/>
      <c r="AM1851" s="39"/>
      <c r="AN1851" s="39"/>
      <c r="AO1851" s="39"/>
      <c r="AP1851" s="39"/>
      <c r="AQ1851" s="39"/>
      <c r="AR1851" s="39"/>
      <c r="AS1851" s="39"/>
      <c r="AT1851" s="39"/>
      <c r="AU1851" s="39"/>
      <c r="AV1851" s="39"/>
      <c r="AW1851" s="39"/>
      <c r="AX1851" s="39"/>
      <c r="AY1851" s="39"/>
      <c r="AZ1851" s="39"/>
      <c r="BA1851" s="39"/>
      <c r="BB1851" s="39"/>
      <c r="BC1851" s="39"/>
      <c r="BD1851" s="39"/>
      <c r="BE1851" s="39"/>
      <c r="BF1851" s="39"/>
      <c r="BG1851" s="39"/>
      <c r="BH1851" s="39"/>
      <c r="BI1851" s="39"/>
    </row>
    <row r="1852" spans="1:61" ht="24">
      <c r="A1852" s="1"/>
      <c r="B1852" s="1"/>
      <c r="C1852" s="1"/>
      <c r="D1852" s="28"/>
      <c r="E1852" s="28"/>
      <c r="F1852" s="28"/>
      <c r="G1852" s="28"/>
      <c r="H1852" s="28"/>
      <c r="I1852" s="28"/>
      <c r="J1852" s="28"/>
      <c r="K1852" s="28"/>
      <c r="L1852" s="28"/>
      <c r="M1852" s="28"/>
      <c r="N1852" s="28"/>
      <c r="O1852" s="28"/>
      <c r="P1852" s="28"/>
      <c r="Q1852" s="28"/>
      <c r="R1852" s="28"/>
      <c r="S1852" s="28"/>
      <c r="T1852" s="28"/>
      <c r="U1852" s="28"/>
      <c r="V1852" s="28"/>
      <c r="W1852" s="28"/>
      <c r="X1852" s="28"/>
      <c r="Y1852" s="28"/>
      <c r="Z1852" s="28"/>
      <c r="AA1852" s="28"/>
      <c r="AB1852" s="28"/>
      <c r="AC1852" s="28"/>
      <c r="AD1852" s="28"/>
      <c r="AE1852" s="28"/>
      <c r="AF1852" s="28"/>
      <c r="AG1852" s="23"/>
      <c r="AH1852" s="23"/>
      <c r="AI1852" s="23"/>
      <c r="AL1852" s="39"/>
      <c r="AM1852" s="39"/>
      <c r="AN1852" s="39"/>
      <c r="AO1852" s="39"/>
      <c r="AP1852" s="39"/>
      <c r="AQ1852" s="39"/>
      <c r="AR1852" s="39"/>
      <c r="AS1852" s="39"/>
      <c r="AT1852" s="39"/>
      <c r="AU1852" s="39"/>
      <c r="AV1852" s="39"/>
      <c r="AW1852" s="39"/>
      <c r="AX1852" s="39"/>
      <c r="AY1852" s="39"/>
      <c r="AZ1852" s="39"/>
      <c r="BA1852" s="39"/>
      <c r="BB1852" s="39"/>
      <c r="BC1852" s="39"/>
      <c r="BD1852" s="39"/>
      <c r="BE1852" s="39"/>
      <c r="BF1852" s="39"/>
      <c r="BG1852" s="39"/>
      <c r="BH1852" s="39"/>
      <c r="BI1852" s="39"/>
    </row>
    <row r="1853" spans="1:61" ht="24">
      <c r="A1853" s="4"/>
      <c r="B1853" s="4"/>
      <c r="C1853" s="4"/>
      <c r="D1853" s="8"/>
      <c r="E1853" s="8"/>
      <c r="F1853" s="8"/>
      <c r="G1853" s="8"/>
      <c r="H1853" s="8"/>
      <c r="I1853" s="8"/>
      <c r="J1853" s="8"/>
      <c r="K1853" s="8"/>
      <c r="L1853" s="8"/>
      <c r="M1853" s="8"/>
      <c r="N1853" s="8"/>
      <c r="O1853" s="8"/>
      <c r="P1853" s="8"/>
      <c r="Q1853" s="8"/>
      <c r="R1853" s="8"/>
      <c r="S1853" s="8"/>
      <c r="T1853" s="8"/>
      <c r="U1853" s="8"/>
      <c r="V1853" s="8"/>
      <c r="W1853" s="8"/>
      <c r="X1853" s="8"/>
      <c r="Y1853" s="8"/>
      <c r="Z1853" s="8"/>
      <c r="AA1853" s="8"/>
      <c r="AB1853" s="8"/>
      <c r="AC1853" s="8"/>
      <c r="AD1853" s="8"/>
      <c r="AE1853" s="8"/>
      <c r="AF1853" s="28"/>
      <c r="AG1853" s="23"/>
      <c r="AH1853" s="23"/>
      <c r="AI1853" s="23"/>
      <c r="AL1853" s="39"/>
      <c r="AM1853" s="39"/>
      <c r="AN1853" s="39"/>
      <c r="AO1853" s="39"/>
      <c r="AP1853" s="39"/>
      <c r="AQ1853" s="39"/>
      <c r="AR1853" s="39"/>
      <c r="AS1853" s="39"/>
      <c r="AT1853" s="39"/>
      <c r="AU1853" s="39"/>
      <c r="AV1853" s="39"/>
      <c r="AW1853" s="39"/>
      <c r="AX1853" s="39"/>
      <c r="AY1853" s="39"/>
      <c r="AZ1853" s="39"/>
      <c r="BA1853" s="39"/>
      <c r="BB1853" s="39"/>
      <c r="BC1853" s="39"/>
      <c r="BD1853" s="39"/>
      <c r="BE1853" s="39"/>
      <c r="BF1853" s="39"/>
      <c r="BG1853" s="39"/>
      <c r="BH1853" s="39"/>
      <c r="BI1853" s="39"/>
    </row>
    <row r="1854" spans="1:61" ht="24">
      <c r="A1854" s="4"/>
      <c r="B1854" s="4"/>
      <c r="C1854" s="4"/>
      <c r="D1854" s="8"/>
      <c r="E1854" s="8"/>
      <c r="F1854" s="8"/>
      <c r="G1854" s="8"/>
      <c r="H1854" s="8"/>
      <c r="I1854" s="8"/>
      <c r="J1854" s="8"/>
      <c r="K1854" s="8"/>
      <c r="L1854" s="8"/>
      <c r="M1854" s="8"/>
      <c r="N1854" s="8"/>
      <c r="O1854" s="8"/>
      <c r="P1854" s="8"/>
      <c r="Q1854" s="8"/>
      <c r="R1854" s="8"/>
      <c r="S1854" s="8"/>
      <c r="T1854" s="8"/>
      <c r="U1854" s="8"/>
      <c r="V1854" s="8"/>
      <c r="W1854" s="8"/>
      <c r="X1854" s="8"/>
      <c r="Y1854" s="8"/>
      <c r="Z1854" s="8"/>
      <c r="AA1854" s="8"/>
      <c r="AB1854" s="8"/>
      <c r="AC1854" s="8"/>
      <c r="AD1854" s="8"/>
      <c r="AE1854" s="8"/>
      <c r="AF1854" s="28"/>
      <c r="AG1854" s="23"/>
      <c r="AH1854" s="23"/>
      <c r="AI1854" s="23"/>
      <c r="AL1854" s="39"/>
      <c r="AM1854" s="39"/>
      <c r="AN1854" s="39"/>
      <c r="AO1854" s="39"/>
      <c r="AP1854" s="39"/>
      <c r="AQ1854" s="39"/>
      <c r="AR1854" s="39"/>
      <c r="AS1854" s="39"/>
      <c r="AT1854" s="39"/>
      <c r="AU1854" s="39"/>
      <c r="AV1854" s="39"/>
      <c r="AW1854" s="39"/>
      <c r="AX1854" s="39"/>
      <c r="AY1854" s="39"/>
      <c r="AZ1854" s="39"/>
      <c r="BA1854" s="39"/>
      <c r="BB1854" s="39"/>
      <c r="BC1854" s="39"/>
      <c r="BD1854" s="39"/>
      <c r="BE1854" s="39"/>
      <c r="BF1854" s="39"/>
      <c r="BG1854" s="39"/>
      <c r="BH1854" s="39"/>
      <c r="BI1854" s="39"/>
    </row>
    <row r="1855" spans="1:61" ht="24">
      <c r="A1855" s="4"/>
      <c r="B1855" s="4"/>
      <c r="C1855" s="4"/>
      <c r="D1855" s="8"/>
      <c r="E1855" s="8"/>
      <c r="F1855" s="8"/>
      <c r="G1855" s="8"/>
      <c r="H1855" s="8"/>
      <c r="I1855" s="8"/>
      <c r="J1855" s="8"/>
      <c r="K1855" s="8"/>
      <c r="L1855" s="8"/>
      <c r="M1855" s="8"/>
      <c r="N1855" s="8"/>
      <c r="O1855" s="8"/>
      <c r="P1855" s="8"/>
      <c r="Q1855" s="8"/>
      <c r="R1855" s="8"/>
      <c r="S1855" s="8"/>
      <c r="T1855" s="8"/>
      <c r="U1855" s="8"/>
      <c r="V1855" s="8"/>
      <c r="W1855" s="8"/>
      <c r="X1855" s="8"/>
      <c r="Y1855" s="8"/>
      <c r="Z1855" s="8"/>
      <c r="AA1855" s="8"/>
      <c r="AB1855" s="8"/>
      <c r="AC1855" s="8"/>
      <c r="AD1855" s="8"/>
      <c r="AE1855" s="8"/>
      <c r="AF1855" s="28"/>
      <c r="AG1855" s="23"/>
      <c r="AH1855" s="23"/>
      <c r="AI1855" s="23"/>
      <c r="AL1855" s="39"/>
      <c r="AM1855" s="39"/>
      <c r="AN1855" s="39"/>
      <c r="AO1855" s="39"/>
      <c r="AP1855" s="39"/>
      <c r="AQ1855" s="39"/>
      <c r="AR1855" s="39"/>
      <c r="AS1855" s="39"/>
      <c r="AT1855" s="39"/>
      <c r="AU1855" s="39"/>
      <c r="AV1855" s="39"/>
      <c r="AW1855" s="39"/>
      <c r="AX1855" s="39"/>
      <c r="AY1855" s="39"/>
      <c r="AZ1855" s="39"/>
      <c r="BA1855" s="39"/>
      <c r="BB1855" s="39"/>
      <c r="BC1855" s="39"/>
      <c r="BD1855" s="39"/>
      <c r="BE1855" s="39"/>
      <c r="BF1855" s="39"/>
      <c r="BG1855" s="39"/>
      <c r="BH1855" s="39"/>
      <c r="BI1855" s="39"/>
    </row>
    <row r="1856" spans="1:61" ht="24">
      <c r="A1856" s="4"/>
      <c r="B1856" s="4"/>
      <c r="C1856" s="4"/>
      <c r="D1856" s="8"/>
      <c r="E1856" s="8"/>
      <c r="F1856" s="8"/>
      <c r="G1856" s="8"/>
      <c r="H1856" s="8"/>
      <c r="I1856" s="8"/>
      <c r="J1856" s="8"/>
      <c r="K1856" s="8"/>
      <c r="L1856" s="8"/>
      <c r="M1856" s="8"/>
      <c r="N1856" s="8"/>
      <c r="O1856" s="8"/>
      <c r="P1856" s="8"/>
      <c r="Q1856" s="8"/>
      <c r="R1856" s="8"/>
      <c r="S1856" s="8"/>
      <c r="T1856" s="8"/>
      <c r="U1856" s="8"/>
      <c r="V1856" s="8"/>
      <c r="W1856" s="8"/>
      <c r="X1856" s="8"/>
      <c r="Y1856" s="8"/>
      <c r="Z1856" s="8"/>
      <c r="AA1856" s="8"/>
      <c r="AB1856" s="8"/>
      <c r="AC1856" s="8"/>
      <c r="AD1856" s="8"/>
      <c r="AE1856" s="8"/>
      <c r="AF1856" s="28"/>
      <c r="AG1856" s="23"/>
      <c r="AH1856" s="23"/>
      <c r="AI1856" s="23"/>
      <c r="AL1856" s="39"/>
      <c r="AM1856" s="39"/>
      <c r="AN1856" s="39"/>
      <c r="AO1856" s="39"/>
      <c r="AP1856" s="39"/>
      <c r="AQ1856" s="39"/>
      <c r="AR1856" s="39"/>
      <c r="AS1856" s="39"/>
      <c r="AT1856" s="39"/>
      <c r="AU1856" s="39"/>
      <c r="AV1856" s="39"/>
      <c r="AW1856" s="39"/>
      <c r="AX1856" s="39"/>
      <c r="AY1856" s="39"/>
      <c r="AZ1856" s="39"/>
      <c r="BA1856" s="39"/>
      <c r="BB1856" s="39"/>
      <c r="BC1856" s="39"/>
      <c r="BD1856" s="39"/>
      <c r="BE1856" s="39"/>
      <c r="BF1856" s="39"/>
      <c r="BG1856" s="39"/>
      <c r="BH1856" s="39"/>
      <c r="BI1856" s="39"/>
    </row>
    <row r="1857" spans="1:61" ht="16.7" customHeight="1">
      <c r="A1857" s="40"/>
      <c r="B1857" s="40"/>
      <c r="C1857" s="40"/>
      <c r="AG1857" s="23"/>
      <c r="AH1857" s="23"/>
      <c r="AI1857" s="23"/>
      <c r="AL1857" s="39"/>
      <c r="AM1857" s="39"/>
      <c r="AN1857" s="39"/>
      <c r="AO1857" s="39"/>
      <c r="AP1857" s="39"/>
      <c r="AQ1857" s="39"/>
      <c r="AR1857" s="39"/>
      <c r="AS1857" s="39"/>
      <c r="AT1857" s="39"/>
      <c r="AU1857" s="39"/>
      <c r="AV1857" s="39"/>
      <c r="AW1857" s="39"/>
      <c r="AX1857" s="39"/>
      <c r="AY1857" s="39"/>
      <c r="AZ1857" s="39"/>
      <c r="BA1857" s="39"/>
      <c r="BB1857" s="39"/>
      <c r="BC1857" s="39"/>
      <c r="BD1857" s="39"/>
      <c r="BE1857" s="39"/>
      <c r="BF1857" s="39"/>
      <c r="BG1857" s="39"/>
      <c r="BH1857" s="39"/>
      <c r="BI1857" s="39"/>
    </row>
    <row r="1858" spans="1:61" ht="15.6" customHeight="1">
      <c r="A1858" s="39"/>
      <c r="B1858" s="39"/>
      <c r="C1858" s="39"/>
      <c r="AG1858" s="23"/>
      <c r="AH1858" s="23"/>
      <c r="AI1858" s="23"/>
      <c r="AL1858" s="39"/>
      <c r="AM1858" s="39"/>
      <c r="AN1858" s="39"/>
      <c r="AO1858" s="39"/>
      <c r="AP1858" s="39"/>
      <c r="AQ1858" s="39"/>
      <c r="AR1858" s="39"/>
      <c r="AS1858" s="39"/>
      <c r="AT1858" s="39"/>
      <c r="AU1858" s="39"/>
      <c r="AV1858" s="39"/>
      <c r="AW1858" s="39"/>
      <c r="AX1858" s="39"/>
      <c r="AY1858" s="39"/>
      <c r="AZ1858" s="39"/>
      <c r="BA1858" s="39"/>
      <c r="BB1858" s="39"/>
      <c r="BC1858" s="39"/>
      <c r="BD1858" s="39"/>
      <c r="BE1858" s="39"/>
      <c r="BF1858" s="39"/>
      <c r="BG1858" s="39"/>
      <c r="BH1858" s="39"/>
      <c r="BI1858" s="39"/>
    </row>
    <row r="1859" spans="1:61" ht="24">
      <c r="A1859" s="5"/>
      <c r="B1859" s="38"/>
      <c r="C1859" s="38"/>
      <c r="D1859" s="28"/>
      <c r="E1859" s="28"/>
      <c r="F1859" s="28"/>
      <c r="G1859" s="28"/>
      <c r="H1859" s="28"/>
      <c r="I1859" s="28"/>
      <c r="J1859" s="28"/>
      <c r="K1859" s="28"/>
      <c r="L1859" s="28"/>
      <c r="M1859" s="28"/>
      <c r="N1859" s="28"/>
      <c r="O1859" s="28"/>
      <c r="P1859" s="28"/>
      <c r="Q1859" s="28"/>
      <c r="R1859" s="28"/>
      <c r="S1859" s="28"/>
      <c r="T1859" s="28"/>
      <c r="U1859" s="28"/>
      <c r="V1859" s="28"/>
      <c r="W1859" s="28"/>
      <c r="X1859" s="28"/>
      <c r="Y1859" s="28"/>
      <c r="Z1859" s="28"/>
      <c r="AA1859" s="28"/>
      <c r="AB1859" s="28"/>
      <c r="AC1859" s="28"/>
      <c r="AD1859" s="28"/>
      <c r="AE1859" s="28"/>
      <c r="AF1859" s="28"/>
      <c r="AG1859" s="23"/>
      <c r="AH1859" s="23"/>
      <c r="AI1859" s="23"/>
      <c r="AL1859" s="39"/>
      <c r="AM1859" s="39"/>
      <c r="AN1859" s="39"/>
      <c r="AO1859" s="39"/>
      <c r="AP1859" s="39"/>
      <c r="AQ1859" s="39"/>
      <c r="AR1859" s="39"/>
      <c r="AS1859" s="39"/>
      <c r="AT1859" s="39"/>
      <c r="AU1859" s="39"/>
      <c r="AV1859" s="39"/>
      <c r="AW1859" s="39"/>
      <c r="AX1859" s="39"/>
      <c r="AY1859" s="39"/>
      <c r="AZ1859" s="39"/>
      <c r="BA1859" s="39"/>
      <c r="BB1859" s="39"/>
      <c r="BC1859" s="39"/>
      <c r="BD1859" s="39"/>
      <c r="BE1859" s="39"/>
      <c r="BF1859" s="39"/>
      <c r="BG1859" s="39"/>
      <c r="BH1859" s="39"/>
      <c r="BI1859" s="39"/>
    </row>
    <row r="1860" spans="1:61" ht="24">
      <c r="A1860" s="39"/>
      <c r="B1860" s="1"/>
      <c r="C1860" s="1"/>
      <c r="D1860" s="28"/>
      <c r="E1860" s="28"/>
      <c r="F1860" s="28"/>
      <c r="G1860" s="28"/>
      <c r="H1860" s="28"/>
      <c r="I1860" s="28"/>
      <c r="J1860" s="28"/>
      <c r="K1860" s="28"/>
      <c r="L1860" s="28"/>
      <c r="M1860" s="28"/>
      <c r="N1860" s="28"/>
      <c r="O1860" s="28"/>
      <c r="P1860" s="28"/>
      <c r="Q1860" s="28"/>
      <c r="R1860" s="28"/>
      <c r="S1860" s="28"/>
      <c r="T1860" s="28"/>
      <c r="U1860" s="28"/>
      <c r="V1860" s="28"/>
      <c r="W1860" s="28"/>
      <c r="X1860" s="28"/>
      <c r="Y1860" s="28"/>
      <c r="Z1860" s="28"/>
      <c r="AA1860" s="28"/>
      <c r="AB1860" s="28"/>
      <c r="AC1860" s="28"/>
      <c r="AD1860" s="28"/>
      <c r="AE1860" s="28"/>
      <c r="AF1860" s="28"/>
      <c r="AG1860" s="23"/>
      <c r="AH1860" s="23"/>
      <c r="AI1860" s="23"/>
      <c r="AL1860" s="39"/>
      <c r="AM1860" s="39"/>
      <c r="AN1860" s="39"/>
      <c r="AO1860" s="39"/>
      <c r="AP1860" s="39"/>
      <c r="AQ1860" s="39"/>
      <c r="AR1860" s="39"/>
      <c r="AS1860" s="39"/>
      <c r="AT1860" s="39"/>
      <c r="AU1860" s="39"/>
      <c r="AV1860" s="39"/>
      <c r="AW1860" s="39"/>
      <c r="AX1860" s="39"/>
      <c r="AY1860" s="39"/>
      <c r="AZ1860" s="39"/>
      <c r="BA1860" s="39"/>
      <c r="BB1860" s="39"/>
      <c r="BC1860" s="39"/>
      <c r="BD1860" s="39"/>
      <c r="BE1860" s="39"/>
      <c r="BF1860" s="39"/>
      <c r="BG1860" s="39"/>
      <c r="BH1860" s="39"/>
      <c r="BI1860" s="39"/>
    </row>
    <row r="1861" spans="1:61" ht="24">
      <c r="A1861" s="39"/>
      <c r="B1861" s="1"/>
      <c r="C1861" s="1"/>
      <c r="D1861" s="28"/>
      <c r="E1861" s="28"/>
      <c r="F1861" s="28"/>
      <c r="G1861" s="28"/>
      <c r="H1861" s="28"/>
      <c r="I1861" s="28"/>
      <c r="J1861" s="28"/>
      <c r="K1861" s="28"/>
      <c r="L1861" s="28"/>
      <c r="M1861" s="28"/>
      <c r="N1861" s="28"/>
      <c r="O1861" s="28"/>
      <c r="P1861" s="28"/>
      <c r="Q1861" s="28"/>
      <c r="R1861" s="28"/>
      <c r="S1861" s="28"/>
      <c r="T1861" s="28"/>
      <c r="U1861" s="28"/>
      <c r="V1861" s="28"/>
      <c r="W1861" s="28"/>
      <c r="X1861" s="28"/>
      <c r="Y1861" s="28"/>
      <c r="Z1861" s="28"/>
      <c r="AA1861" s="28"/>
      <c r="AB1861" s="28"/>
      <c r="AC1861" s="28"/>
      <c r="AD1861" s="28"/>
      <c r="AE1861" s="28"/>
      <c r="AF1861" s="28"/>
      <c r="AG1861" s="23"/>
      <c r="AH1861" s="23"/>
      <c r="AI1861" s="23"/>
      <c r="AL1861" s="39"/>
      <c r="AM1861" s="39"/>
      <c r="AN1861" s="39"/>
      <c r="AO1861" s="39"/>
      <c r="AP1861" s="39"/>
      <c r="AQ1861" s="39"/>
      <c r="AR1861" s="39"/>
      <c r="AS1861" s="39"/>
      <c r="AT1861" s="39"/>
      <c r="AU1861" s="39"/>
      <c r="AV1861" s="39"/>
      <c r="AW1861" s="39"/>
      <c r="AX1861" s="39"/>
      <c r="AY1861" s="39"/>
      <c r="AZ1861" s="39"/>
      <c r="BA1861" s="39"/>
      <c r="BB1861" s="39"/>
      <c r="BC1861" s="39"/>
      <c r="BD1861" s="39"/>
      <c r="BE1861" s="39"/>
      <c r="BF1861" s="39"/>
      <c r="BG1861" s="39"/>
      <c r="BH1861" s="39"/>
      <c r="BI1861" s="39"/>
    </row>
    <row r="1862" spans="1:61" ht="24">
      <c r="A1862" s="39"/>
      <c r="B1862" s="1"/>
      <c r="C1862" s="1"/>
      <c r="D1862" s="28"/>
      <c r="E1862" s="28"/>
      <c r="F1862" s="28"/>
      <c r="G1862" s="28"/>
      <c r="H1862" s="28"/>
      <c r="I1862" s="28"/>
      <c r="J1862" s="28"/>
      <c r="K1862" s="28"/>
      <c r="L1862" s="28"/>
      <c r="M1862" s="28"/>
      <c r="N1862" s="28"/>
      <c r="O1862" s="28"/>
      <c r="P1862" s="28"/>
      <c r="Q1862" s="28"/>
      <c r="R1862" s="28"/>
      <c r="S1862" s="28"/>
      <c r="T1862" s="28"/>
      <c r="U1862" s="28"/>
      <c r="V1862" s="28"/>
      <c r="W1862" s="28"/>
      <c r="X1862" s="28"/>
      <c r="Y1862" s="28"/>
      <c r="Z1862" s="28"/>
      <c r="AA1862" s="28"/>
      <c r="AB1862" s="28"/>
      <c r="AC1862" s="28"/>
      <c r="AD1862" s="28"/>
      <c r="AE1862" s="28"/>
      <c r="AF1862" s="28"/>
      <c r="AG1862" s="23"/>
      <c r="AH1862" s="23"/>
      <c r="AI1862" s="23"/>
      <c r="AL1862" s="39"/>
      <c r="AM1862" s="39"/>
      <c r="AN1862" s="39"/>
      <c r="AO1862" s="39"/>
      <c r="AP1862" s="39"/>
      <c r="AQ1862" s="39"/>
      <c r="AR1862" s="39"/>
      <c r="AS1862" s="39"/>
      <c r="AT1862" s="39"/>
      <c r="AU1862" s="39"/>
      <c r="AV1862" s="39"/>
      <c r="AW1862" s="39"/>
      <c r="AX1862" s="39"/>
      <c r="AY1862" s="39"/>
      <c r="AZ1862" s="39"/>
      <c r="BA1862" s="39"/>
      <c r="BB1862" s="39"/>
      <c r="BC1862" s="39"/>
      <c r="BD1862" s="39"/>
      <c r="BE1862" s="39"/>
      <c r="BF1862" s="39"/>
      <c r="BG1862" s="39"/>
      <c r="BH1862" s="39"/>
      <c r="BI1862" s="39"/>
    </row>
    <row r="1863" spans="1:61" ht="24">
      <c r="A1863" s="39"/>
      <c r="B1863" s="1"/>
      <c r="C1863" s="1"/>
      <c r="D1863" s="28"/>
      <c r="E1863" s="28"/>
      <c r="F1863" s="28"/>
      <c r="G1863" s="28"/>
      <c r="H1863" s="28"/>
      <c r="I1863" s="28"/>
      <c r="J1863" s="28"/>
      <c r="K1863" s="28"/>
      <c r="L1863" s="28"/>
      <c r="M1863" s="28"/>
      <c r="N1863" s="28"/>
      <c r="O1863" s="28"/>
      <c r="P1863" s="28"/>
      <c r="Q1863" s="28"/>
      <c r="R1863" s="28"/>
      <c r="S1863" s="28"/>
      <c r="T1863" s="28"/>
      <c r="U1863" s="28"/>
      <c r="V1863" s="28"/>
      <c r="W1863" s="28"/>
      <c r="X1863" s="28"/>
      <c r="Y1863" s="28"/>
      <c r="Z1863" s="28"/>
      <c r="AA1863" s="28"/>
      <c r="AB1863" s="28"/>
      <c r="AC1863" s="28"/>
      <c r="AD1863" s="28"/>
      <c r="AE1863" s="28"/>
      <c r="AF1863" s="28"/>
      <c r="AG1863" s="23"/>
      <c r="AH1863" s="23"/>
      <c r="AI1863" s="23"/>
      <c r="AL1863" s="39"/>
      <c r="AM1863" s="39"/>
      <c r="AN1863" s="39"/>
      <c r="AO1863" s="39"/>
      <c r="AP1863" s="39"/>
      <c r="AQ1863" s="39"/>
      <c r="AR1863" s="39"/>
      <c r="AS1863" s="39"/>
      <c r="AT1863" s="39"/>
      <c r="AU1863" s="39"/>
      <c r="AV1863" s="39"/>
      <c r="AW1863" s="39"/>
      <c r="AX1863" s="39"/>
      <c r="AY1863" s="39"/>
      <c r="AZ1863" s="39"/>
      <c r="BA1863" s="39"/>
      <c r="BB1863" s="39"/>
      <c r="BC1863" s="39"/>
      <c r="BD1863" s="39"/>
      <c r="BE1863" s="39"/>
      <c r="BF1863" s="39"/>
      <c r="BG1863" s="39"/>
      <c r="BH1863" s="39"/>
      <c r="BI1863" s="39"/>
    </row>
    <row r="1864" spans="1:61" ht="24">
      <c r="A1864" s="39"/>
      <c r="B1864" s="1"/>
      <c r="C1864" s="1"/>
      <c r="D1864" s="28"/>
      <c r="E1864" s="28"/>
      <c r="F1864" s="28"/>
      <c r="G1864" s="28"/>
      <c r="H1864" s="28"/>
      <c r="I1864" s="28"/>
      <c r="J1864" s="28"/>
      <c r="K1864" s="28"/>
      <c r="L1864" s="28"/>
      <c r="M1864" s="28"/>
      <c r="N1864" s="28"/>
      <c r="O1864" s="28"/>
      <c r="P1864" s="28"/>
      <c r="Q1864" s="28"/>
      <c r="R1864" s="28"/>
      <c r="S1864" s="28"/>
      <c r="T1864" s="28"/>
      <c r="U1864" s="28"/>
      <c r="V1864" s="28"/>
      <c r="W1864" s="28"/>
      <c r="X1864" s="28"/>
      <c r="Y1864" s="28"/>
      <c r="Z1864" s="28"/>
      <c r="AA1864" s="28"/>
      <c r="AB1864" s="28"/>
      <c r="AC1864" s="28"/>
      <c r="AD1864" s="28"/>
      <c r="AE1864" s="28"/>
      <c r="AF1864" s="28"/>
      <c r="AG1864" s="23"/>
      <c r="AH1864" s="23"/>
      <c r="AI1864" s="23"/>
      <c r="AL1864" s="39"/>
      <c r="AM1864" s="39"/>
      <c r="AN1864" s="39"/>
      <c r="AO1864" s="39"/>
      <c r="AP1864" s="39"/>
      <c r="AQ1864" s="39"/>
      <c r="AR1864" s="39"/>
      <c r="AS1864" s="39"/>
      <c r="AT1864" s="39"/>
      <c r="AU1864" s="39"/>
      <c r="AV1864" s="39"/>
      <c r="AW1864" s="39"/>
      <c r="AX1864" s="39"/>
      <c r="AY1864" s="39"/>
      <c r="AZ1864" s="39"/>
      <c r="BA1864" s="39"/>
      <c r="BB1864" s="39"/>
      <c r="BC1864" s="39"/>
      <c r="BD1864" s="39"/>
      <c r="BE1864" s="39"/>
      <c r="BF1864" s="39"/>
      <c r="BG1864" s="39"/>
      <c r="BH1864" s="39"/>
      <c r="BI1864" s="39"/>
    </row>
    <row r="1865" spans="1:61" ht="24">
      <c r="A1865" s="39"/>
      <c r="B1865" s="40"/>
      <c r="C1865" s="40"/>
      <c r="AG1865" s="23"/>
      <c r="AH1865" s="23"/>
      <c r="AI1865" s="23"/>
      <c r="AL1865" s="39"/>
      <c r="AM1865" s="39"/>
      <c r="AN1865" s="39"/>
      <c r="AO1865" s="39"/>
      <c r="AP1865" s="39"/>
      <c r="AQ1865" s="39"/>
      <c r="AR1865" s="39"/>
      <c r="AS1865" s="39"/>
      <c r="AT1865" s="39"/>
      <c r="AU1865" s="39"/>
      <c r="AV1865" s="39"/>
      <c r="AW1865" s="39"/>
      <c r="AX1865" s="39"/>
      <c r="AY1865" s="39"/>
      <c r="AZ1865" s="39"/>
      <c r="BA1865" s="39"/>
      <c r="BB1865" s="39"/>
      <c r="BC1865" s="39"/>
      <c r="BD1865" s="39"/>
      <c r="BE1865" s="39"/>
      <c r="BF1865" s="39"/>
      <c r="BG1865" s="39"/>
      <c r="BH1865" s="39"/>
      <c r="BI1865" s="39"/>
    </row>
    <row r="1866" spans="1:61" ht="24">
      <c r="A1866" s="5"/>
      <c r="B1866" s="38"/>
      <c r="C1866" s="38"/>
      <c r="D1866" s="28"/>
      <c r="E1866" s="28"/>
      <c r="F1866" s="28"/>
      <c r="G1866" s="28"/>
      <c r="H1866" s="28"/>
      <c r="I1866" s="28"/>
      <c r="J1866" s="28"/>
      <c r="K1866" s="28"/>
      <c r="L1866" s="28"/>
      <c r="M1866" s="28"/>
      <c r="N1866" s="28"/>
      <c r="O1866" s="28"/>
      <c r="P1866" s="28"/>
      <c r="Q1866" s="28"/>
      <c r="R1866" s="28"/>
      <c r="S1866" s="28"/>
      <c r="T1866" s="28"/>
      <c r="U1866" s="28"/>
      <c r="V1866" s="28"/>
      <c r="W1866" s="28"/>
      <c r="X1866" s="28"/>
      <c r="Y1866" s="28"/>
      <c r="Z1866" s="28"/>
      <c r="AA1866" s="28"/>
      <c r="AB1866" s="28"/>
      <c r="AC1866" s="28"/>
      <c r="AD1866" s="28"/>
      <c r="AE1866" s="28"/>
      <c r="AF1866" s="28"/>
      <c r="AG1866" s="23"/>
      <c r="AH1866" s="23"/>
      <c r="AI1866" s="23"/>
      <c r="AL1866" s="39"/>
      <c r="AM1866" s="39"/>
      <c r="AN1866" s="39"/>
      <c r="AO1866" s="39"/>
      <c r="AP1866" s="39"/>
      <c r="AQ1866" s="39"/>
      <c r="AR1866" s="39"/>
      <c r="AS1866" s="39"/>
      <c r="AT1866" s="39"/>
      <c r="AU1866" s="39"/>
      <c r="AV1866" s="39"/>
      <c r="AW1866" s="39"/>
      <c r="AX1866" s="39"/>
      <c r="AY1866" s="39"/>
      <c r="AZ1866" s="39"/>
      <c r="BA1866" s="39"/>
      <c r="BB1866" s="39"/>
      <c r="BC1866" s="39"/>
      <c r="BD1866" s="39"/>
      <c r="BE1866" s="39"/>
      <c r="BF1866" s="39"/>
      <c r="BG1866" s="39"/>
      <c r="BH1866" s="39"/>
      <c r="BI1866" s="39"/>
    </row>
    <row r="1867" spans="1:61" ht="24">
      <c r="A1867" s="5"/>
      <c r="B1867" s="38"/>
      <c r="C1867" s="38"/>
      <c r="D1867" s="28"/>
      <c r="E1867" s="28"/>
      <c r="F1867" s="28"/>
      <c r="G1867" s="28"/>
      <c r="H1867" s="28"/>
      <c r="I1867" s="28"/>
      <c r="J1867" s="28"/>
      <c r="K1867" s="28"/>
      <c r="L1867" s="28"/>
      <c r="M1867" s="28"/>
      <c r="N1867" s="28"/>
      <c r="O1867" s="28"/>
      <c r="P1867" s="28"/>
      <c r="Q1867" s="28"/>
      <c r="R1867" s="28"/>
      <c r="S1867" s="28"/>
      <c r="T1867" s="28"/>
      <c r="U1867" s="28"/>
      <c r="V1867" s="28"/>
      <c r="W1867" s="28"/>
      <c r="X1867" s="28"/>
      <c r="Y1867" s="28"/>
      <c r="Z1867" s="28"/>
      <c r="AA1867" s="28"/>
      <c r="AB1867" s="28"/>
      <c r="AC1867" s="28"/>
      <c r="AD1867" s="28"/>
      <c r="AE1867" s="28"/>
      <c r="AF1867" s="28"/>
      <c r="AG1867" s="23"/>
      <c r="AH1867" s="23"/>
      <c r="AI1867" s="23"/>
      <c r="AL1867" s="39"/>
      <c r="AM1867" s="39"/>
      <c r="AN1867" s="39"/>
      <c r="AO1867" s="39"/>
      <c r="AP1867" s="39"/>
      <c r="AQ1867" s="39"/>
      <c r="AR1867" s="39"/>
      <c r="AS1867" s="39"/>
      <c r="AT1867" s="39"/>
      <c r="AU1867" s="39"/>
      <c r="AV1867" s="39"/>
      <c r="AW1867" s="39"/>
      <c r="AX1867" s="39"/>
      <c r="AY1867" s="39"/>
      <c r="AZ1867" s="39"/>
      <c r="BA1867" s="39"/>
      <c r="BB1867" s="39"/>
      <c r="BC1867" s="39"/>
      <c r="BD1867" s="39"/>
      <c r="BE1867" s="39"/>
      <c r="BF1867" s="39"/>
      <c r="BG1867" s="39"/>
      <c r="BH1867" s="39"/>
      <c r="BI1867" s="39"/>
    </row>
    <row r="1868" spans="1:61" ht="15.6" customHeight="1">
      <c r="A1868" s="39"/>
      <c r="B1868" s="39"/>
      <c r="C1868" s="39"/>
      <c r="AG1868" s="23"/>
      <c r="AH1868" s="23"/>
      <c r="AI1868" s="23"/>
      <c r="AL1868" s="39"/>
      <c r="AM1868" s="39"/>
      <c r="AN1868" s="39"/>
      <c r="AO1868" s="39"/>
      <c r="AP1868" s="39"/>
      <c r="AQ1868" s="39"/>
      <c r="AR1868" s="39"/>
      <c r="AS1868" s="39"/>
      <c r="AT1868" s="39"/>
      <c r="AU1868" s="39"/>
      <c r="AV1868" s="39"/>
      <c r="AW1868" s="39"/>
      <c r="AX1868" s="39"/>
      <c r="AY1868" s="39"/>
      <c r="AZ1868" s="39"/>
      <c r="BA1868" s="39"/>
      <c r="BB1868" s="39"/>
      <c r="BC1868" s="39"/>
      <c r="BD1868" s="39"/>
      <c r="BE1868" s="39"/>
      <c r="BF1868" s="39"/>
      <c r="BG1868" s="39"/>
      <c r="BH1868" s="39"/>
      <c r="BI1868" s="39"/>
    </row>
    <row r="1869" spans="1:61" ht="15.6" customHeight="1">
      <c r="A1869" s="39"/>
      <c r="B1869" s="39"/>
      <c r="C1869" s="39"/>
      <c r="AG1869" s="23"/>
      <c r="AH1869" s="23"/>
      <c r="AI1869" s="23"/>
      <c r="AL1869" s="39"/>
    </row>
    <row r="1870" spans="1:61" ht="24">
      <c r="A1870" s="5"/>
      <c r="B1870" s="38"/>
      <c r="C1870" s="38"/>
      <c r="D1870" s="28"/>
      <c r="E1870" s="28"/>
      <c r="F1870" s="28"/>
      <c r="G1870" s="28"/>
      <c r="H1870" s="28"/>
      <c r="I1870" s="28"/>
      <c r="J1870" s="28"/>
      <c r="K1870" s="28"/>
      <c r="L1870" s="28"/>
      <c r="M1870" s="28"/>
      <c r="N1870" s="28"/>
      <c r="O1870" s="28"/>
      <c r="P1870" s="28"/>
      <c r="Q1870" s="28"/>
      <c r="R1870" s="28"/>
      <c r="S1870" s="28"/>
      <c r="T1870" s="28"/>
      <c r="U1870" s="28"/>
      <c r="V1870" s="28"/>
      <c r="W1870" s="28"/>
      <c r="X1870" s="28"/>
      <c r="Y1870" s="28"/>
      <c r="Z1870" s="28"/>
      <c r="AA1870" s="28"/>
      <c r="AB1870" s="28"/>
      <c r="AC1870" s="28"/>
      <c r="AD1870" s="28"/>
      <c r="AE1870" s="28"/>
      <c r="AF1870" s="28"/>
      <c r="AG1870" s="23"/>
      <c r="AH1870" s="23"/>
      <c r="AI1870" s="23"/>
      <c r="AL1870" s="39"/>
    </row>
    <row r="1871" spans="1:61" ht="19.7" customHeight="1">
      <c r="A1871" s="1"/>
      <c r="B1871" s="1"/>
      <c r="C1871" s="38"/>
      <c r="D1871" s="28"/>
      <c r="E1871" s="28"/>
      <c r="F1871" s="28"/>
      <c r="G1871" s="28"/>
      <c r="H1871" s="28"/>
      <c r="I1871" s="28"/>
      <c r="J1871" s="28"/>
      <c r="K1871" s="28"/>
      <c r="L1871" s="28"/>
      <c r="M1871" s="28"/>
      <c r="N1871" s="28"/>
      <c r="O1871" s="28"/>
      <c r="P1871" s="28"/>
      <c r="Q1871" s="28"/>
      <c r="R1871" s="28"/>
      <c r="S1871" s="28"/>
      <c r="T1871" s="28"/>
      <c r="U1871" s="28"/>
      <c r="V1871" s="28"/>
      <c r="W1871" s="28"/>
      <c r="X1871" s="28"/>
      <c r="Y1871" s="28"/>
      <c r="Z1871" s="28"/>
      <c r="AA1871" s="28"/>
      <c r="AB1871" s="28"/>
      <c r="AC1871" s="28"/>
      <c r="AD1871" s="28"/>
      <c r="AE1871" s="28"/>
      <c r="AF1871" s="28"/>
      <c r="AG1871" s="23"/>
      <c r="AH1871" s="23"/>
      <c r="AI1871" s="23"/>
      <c r="AL1871" s="39"/>
    </row>
    <row r="1872" spans="1:61" ht="24">
      <c r="A1872" s="1"/>
      <c r="B1872" s="1"/>
      <c r="C1872" s="38"/>
      <c r="D1872" s="28"/>
      <c r="E1872" s="28"/>
      <c r="F1872" s="28"/>
      <c r="G1872" s="28"/>
      <c r="H1872" s="28"/>
      <c r="I1872" s="28"/>
      <c r="J1872" s="28"/>
      <c r="K1872" s="28"/>
      <c r="L1872" s="28"/>
      <c r="M1872" s="28"/>
      <c r="N1872" s="28"/>
      <c r="O1872" s="28"/>
      <c r="P1872" s="28"/>
      <c r="Q1872" s="28"/>
      <c r="R1872" s="28"/>
      <c r="S1872" s="28"/>
      <c r="T1872" s="28"/>
      <c r="U1872" s="28"/>
      <c r="V1872" s="28"/>
      <c r="W1872" s="28"/>
      <c r="X1872" s="28"/>
      <c r="Y1872" s="28"/>
      <c r="Z1872" s="28"/>
      <c r="AA1872" s="28"/>
      <c r="AB1872" s="28"/>
      <c r="AC1872" s="28"/>
      <c r="AD1872" s="28"/>
      <c r="AE1872" s="28"/>
      <c r="AF1872" s="28"/>
      <c r="AG1872" s="23"/>
      <c r="AH1872" s="23"/>
      <c r="AI1872" s="23"/>
      <c r="AL1872" s="39"/>
    </row>
    <row r="1873" spans="1:61" ht="24">
      <c r="A1873" s="1"/>
      <c r="B1873" s="1"/>
      <c r="C1873" s="38"/>
      <c r="D1873" s="28"/>
      <c r="E1873" s="28"/>
      <c r="F1873" s="28"/>
      <c r="G1873" s="28"/>
      <c r="H1873" s="28"/>
      <c r="I1873" s="28"/>
      <c r="J1873" s="28"/>
      <c r="K1873" s="28"/>
      <c r="L1873" s="28"/>
      <c r="M1873" s="28"/>
      <c r="N1873" s="28"/>
      <c r="O1873" s="28"/>
      <c r="P1873" s="28"/>
      <c r="Q1873" s="28"/>
      <c r="R1873" s="28"/>
      <c r="S1873" s="28"/>
      <c r="T1873" s="28"/>
      <c r="U1873" s="28"/>
      <c r="V1873" s="28"/>
      <c r="W1873" s="28"/>
      <c r="X1873" s="28"/>
      <c r="Y1873" s="28"/>
      <c r="Z1873" s="28"/>
      <c r="AA1873" s="28"/>
      <c r="AB1873" s="28"/>
      <c r="AC1873" s="28"/>
      <c r="AD1873" s="28"/>
      <c r="AE1873" s="28"/>
      <c r="AF1873" s="28"/>
      <c r="AG1873" s="23"/>
      <c r="AH1873" s="23"/>
      <c r="AI1873" s="23"/>
      <c r="AL1873" s="39"/>
    </row>
    <row r="1874" spans="1:61" ht="24">
      <c r="A1874" s="1"/>
      <c r="B1874" s="1"/>
      <c r="C1874" s="38"/>
      <c r="D1874" s="28"/>
      <c r="E1874" s="28"/>
      <c r="F1874" s="28"/>
      <c r="G1874" s="28"/>
      <c r="H1874" s="28"/>
      <c r="I1874" s="28"/>
      <c r="J1874" s="28"/>
      <c r="K1874" s="28"/>
      <c r="L1874" s="28"/>
      <c r="M1874" s="28"/>
      <c r="N1874" s="28"/>
      <c r="O1874" s="28"/>
      <c r="P1874" s="28"/>
      <c r="Q1874" s="28"/>
      <c r="R1874" s="28"/>
      <c r="S1874" s="28"/>
      <c r="T1874" s="28"/>
      <c r="U1874" s="28"/>
      <c r="V1874" s="28"/>
      <c r="W1874" s="28"/>
      <c r="X1874" s="28"/>
      <c r="Y1874" s="28"/>
      <c r="Z1874" s="28"/>
      <c r="AA1874" s="28"/>
      <c r="AB1874" s="28"/>
      <c r="AC1874" s="28"/>
      <c r="AD1874" s="28"/>
      <c r="AE1874" s="28"/>
      <c r="AF1874" s="28"/>
      <c r="AG1874" s="23"/>
      <c r="AH1874" s="23"/>
      <c r="AI1874" s="23"/>
      <c r="AL1874" s="39"/>
    </row>
    <row r="1875" spans="1:61" ht="24">
      <c r="A1875" s="1"/>
      <c r="B1875" s="1"/>
      <c r="C1875" s="38"/>
      <c r="D1875" s="28"/>
      <c r="E1875" s="28"/>
      <c r="F1875" s="28"/>
      <c r="G1875" s="28"/>
      <c r="H1875" s="28"/>
      <c r="I1875" s="28"/>
      <c r="J1875" s="28"/>
      <c r="K1875" s="28"/>
      <c r="L1875" s="28"/>
      <c r="M1875" s="28"/>
      <c r="N1875" s="28"/>
      <c r="O1875" s="28"/>
      <c r="P1875" s="28"/>
      <c r="Q1875" s="28"/>
      <c r="R1875" s="28"/>
      <c r="S1875" s="28"/>
      <c r="T1875" s="28"/>
      <c r="U1875" s="28"/>
      <c r="V1875" s="28"/>
      <c r="W1875" s="28"/>
      <c r="X1875" s="28"/>
      <c r="Y1875" s="28"/>
      <c r="Z1875" s="28"/>
      <c r="AA1875" s="28"/>
      <c r="AB1875" s="28"/>
      <c r="AC1875" s="28"/>
      <c r="AD1875" s="28"/>
      <c r="AE1875" s="28"/>
      <c r="AF1875" s="28"/>
      <c r="AG1875" s="23"/>
      <c r="AH1875" s="23"/>
      <c r="AI1875" s="23"/>
      <c r="AL1875" s="39"/>
    </row>
    <row r="1876" spans="1:61" ht="24">
      <c r="A1876" s="1"/>
      <c r="B1876" s="1"/>
      <c r="C1876" s="38"/>
      <c r="D1876" s="28"/>
      <c r="E1876" s="28"/>
      <c r="F1876" s="28"/>
      <c r="G1876" s="28"/>
      <c r="H1876" s="28"/>
      <c r="I1876" s="28"/>
      <c r="J1876" s="28"/>
      <c r="K1876" s="28"/>
      <c r="L1876" s="28"/>
      <c r="M1876" s="28"/>
      <c r="N1876" s="28"/>
      <c r="O1876" s="28"/>
      <c r="P1876" s="28"/>
      <c r="Q1876" s="28"/>
      <c r="R1876" s="28"/>
      <c r="S1876" s="28"/>
      <c r="T1876" s="28"/>
      <c r="U1876" s="28"/>
      <c r="V1876" s="28"/>
      <c r="W1876" s="28"/>
      <c r="X1876" s="28"/>
      <c r="Y1876" s="28"/>
      <c r="Z1876" s="28"/>
      <c r="AA1876" s="28"/>
      <c r="AB1876" s="28"/>
      <c r="AC1876" s="28"/>
      <c r="AD1876" s="28"/>
      <c r="AE1876" s="28"/>
      <c r="AF1876" s="28"/>
      <c r="AG1876" s="23"/>
      <c r="AH1876" s="23"/>
      <c r="AI1876" s="23"/>
      <c r="AL1876" s="39"/>
    </row>
    <row r="1877" spans="1:61" ht="24">
      <c r="A1877" s="1"/>
      <c r="B1877" s="1"/>
      <c r="C1877" s="38"/>
      <c r="D1877" s="28"/>
      <c r="E1877" s="28"/>
      <c r="F1877" s="28"/>
      <c r="G1877" s="28"/>
      <c r="H1877" s="28"/>
      <c r="I1877" s="28"/>
      <c r="J1877" s="28"/>
      <c r="K1877" s="28"/>
      <c r="L1877" s="28"/>
      <c r="M1877" s="28"/>
      <c r="N1877" s="28"/>
      <c r="O1877" s="28"/>
      <c r="P1877" s="28"/>
      <c r="Q1877" s="28"/>
      <c r="R1877" s="28"/>
      <c r="S1877" s="28"/>
      <c r="T1877" s="28"/>
      <c r="U1877" s="28"/>
      <c r="V1877" s="28"/>
      <c r="W1877" s="28"/>
      <c r="X1877" s="28"/>
      <c r="Y1877" s="28"/>
      <c r="Z1877" s="28"/>
      <c r="AA1877" s="28"/>
      <c r="AB1877" s="28"/>
      <c r="AC1877" s="28"/>
      <c r="AD1877" s="28"/>
      <c r="AE1877" s="28"/>
      <c r="AF1877" s="28"/>
      <c r="AG1877" s="23"/>
      <c r="AH1877" s="23"/>
      <c r="AI1877" s="23"/>
      <c r="AL1877" s="39"/>
    </row>
    <row r="1878" spans="1:61" ht="24">
      <c r="A1878" s="1"/>
      <c r="B1878" s="1"/>
      <c r="C1878" s="38"/>
      <c r="D1878" s="28"/>
      <c r="E1878" s="28"/>
      <c r="F1878" s="28"/>
      <c r="G1878" s="28"/>
      <c r="H1878" s="28"/>
      <c r="I1878" s="28"/>
      <c r="J1878" s="28"/>
      <c r="K1878" s="28"/>
      <c r="L1878" s="28"/>
      <c r="M1878" s="28"/>
      <c r="N1878" s="28"/>
      <c r="O1878" s="28"/>
      <c r="P1878" s="28"/>
      <c r="Q1878" s="28"/>
      <c r="R1878" s="28"/>
      <c r="S1878" s="28"/>
      <c r="T1878" s="28"/>
      <c r="U1878" s="28"/>
      <c r="V1878" s="28"/>
      <c r="W1878" s="28"/>
      <c r="X1878" s="28"/>
      <c r="Y1878" s="28"/>
      <c r="Z1878" s="28"/>
      <c r="AA1878" s="28"/>
      <c r="AB1878" s="28"/>
      <c r="AC1878" s="28"/>
      <c r="AD1878" s="28"/>
      <c r="AE1878" s="28"/>
      <c r="AF1878" s="28"/>
      <c r="AG1878" s="23"/>
      <c r="AH1878" s="23"/>
      <c r="AI1878" s="23"/>
      <c r="AL1878" s="39"/>
    </row>
    <row r="1879" spans="1:61" ht="24">
      <c r="A1879" s="1"/>
      <c r="B1879" s="1"/>
      <c r="C1879" s="38"/>
      <c r="D1879" s="28"/>
      <c r="E1879" s="28"/>
      <c r="F1879" s="28"/>
      <c r="G1879" s="28"/>
      <c r="H1879" s="28"/>
      <c r="I1879" s="28"/>
      <c r="J1879" s="28"/>
      <c r="K1879" s="28"/>
      <c r="L1879" s="28"/>
      <c r="M1879" s="28"/>
      <c r="N1879" s="28"/>
      <c r="O1879" s="28"/>
      <c r="P1879" s="28"/>
      <c r="Q1879" s="28"/>
      <c r="R1879" s="28"/>
      <c r="S1879" s="28"/>
      <c r="T1879" s="28"/>
      <c r="U1879" s="28"/>
      <c r="V1879" s="28"/>
      <c r="W1879" s="28"/>
      <c r="X1879" s="28"/>
      <c r="Y1879" s="28"/>
      <c r="Z1879" s="28"/>
      <c r="AA1879" s="28"/>
      <c r="AB1879" s="28"/>
      <c r="AC1879" s="28"/>
      <c r="AD1879" s="28"/>
      <c r="AE1879" s="28"/>
      <c r="AF1879" s="28"/>
      <c r="AG1879" s="23"/>
      <c r="AH1879" s="23"/>
      <c r="AI1879" s="23"/>
      <c r="AL1879" s="39"/>
    </row>
    <row r="1880" spans="1:61" ht="24">
      <c r="A1880" s="1"/>
      <c r="B1880" s="1"/>
      <c r="C1880" s="38"/>
      <c r="D1880" s="28"/>
      <c r="E1880" s="28"/>
      <c r="F1880" s="28"/>
      <c r="G1880" s="28"/>
      <c r="H1880" s="28"/>
      <c r="I1880" s="28"/>
      <c r="J1880" s="28"/>
      <c r="K1880" s="28"/>
      <c r="L1880" s="28"/>
      <c r="M1880" s="28"/>
      <c r="N1880" s="28"/>
      <c r="O1880" s="28"/>
      <c r="P1880" s="28"/>
      <c r="Q1880" s="28"/>
      <c r="R1880" s="28"/>
      <c r="S1880" s="28"/>
      <c r="T1880" s="28"/>
      <c r="U1880" s="28"/>
      <c r="V1880" s="28"/>
      <c r="W1880" s="28"/>
      <c r="X1880" s="28"/>
      <c r="Y1880" s="28"/>
      <c r="Z1880" s="28"/>
      <c r="AA1880" s="28"/>
      <c r="AB1880" s="28"/>
      <c r="AC1880" s="28"/>
      <c r="AD1880" s="28"/>
      <c r="AE1880" s="28"/>
      <c r="AF1880" s="28"/>
      <c r="AG1880" s="23"/>
      <c r="AH1880" s="23"/>
      <c r="AI1880" s="23"/>
      <c r="AL1880" s="39"/>
    </row>
    <row r="1881" spans="1:61" ht="24">
      <c r="A1881" s="1"/>
      <c r="B1881" s="1"/>
      <c r="C1881" s="38"/>
      <c r="D1881" s="28"/>
      <c r="E1881" s="28"/>
      <c r="F1881" s="28"/>
      <c r="G1881" s="28"/>
      <c r="H1881" s="28"/>
      <c r="I1881" s="28"/>
      <c r="J1881" s="28"/>
      <c r="K1881" s="28"/>
      <c r="L1881" s="28"/>
      <c r="M1881" s="28"/>
      <c r="N1881" s="28"/>
      <c r="O1881" s="28"/>
      <c r="P1881" s="28"/>
      <c r="Q1881" s="28"/>
      <c r="R1881" s="28"/>
      <c r="S1881" s="28"/>
      <c r="T1881" s="28"/>
      <c r="U1881" s="28"/>
      <c r="V1881" s="28"/>
      <c r="W1881" s="28"/>
      <c r="X1881" s="28"/>
      <c r="Y1881" s="28"/>
      <c r="Z1881" s="28"/>
      <c r="AA1881" s="28"/>
      <c r="AB1881" s="28"/>
      <c r="AC1881" s="28"/>
      <c r="AD1881" s="28"/>
      <c r="AE1881" s="28"/>
      <c r="AF1881" s="28"/>
      <c r="AG1881" s="23"/>
      <c r="AH1881" s="23"/>
      <c r="AI1881" s="23"/>
      <c r="AL1881" s="39"/>
    </row>
    <row r="1882" spans="1:61" ht="24">
      <c r="A1882" s="1"/>
      <c r="B1882" s="1"/>
      <c r="C1882" s="38"/>
      <c r="D1882" s="28"/>
      <c r="E1882" s="28"/>
      <c r="F1882" s="28"/>
      <c r="G1882" s="28"/>
      <c r="H1882" s="28"/>
      <c r="I1882" s="28"/>
      <c r="J1882" s="28"/>
      <c r="K1882" s="28"/>
      <c r="L1882" s="28"/>
      <c r="M1882" s="28"/>
      <c r="N1882" s="28"/>
      <c r="O1882" s="28"/>
      <c r="P1882" s="28"/>
      <c r="Q1882" s="28"/>
      <c r="R1882" s="28"/>
      <c r="S1882" s="28"/>
      <c r="T1882" s="28"/>
      <c r="U1882" s="28"/>
      <c r="V1882" s="28"/>
      <c r="W1882" s="28"/>
      <c r="X1882" s="28"/>
      <c r="Y1882" s="28"/>
      <c r="Z1882" s="28"/>
      <c r="AA1882" s="28"/>
      <c r="AB1882" s="28"/>
      <c r="AC1882" s="28"/>
      <c r="AD1882" s="28"/>
      <c r="AE1882" s="28"/>
      <c r="AF1882" s="28"/>
      <c r="AL1882" s="39"/>
    </row>
    <row r="1883" spans="1:61" ht="24">
      <c r="A1883" s="1"/>
      <c r="B1883" s="1"/>
      <c r="C1883" s="38"/>
      <c r="D1883" s="28"/>
      <c r="E1883" s="28"/>
      <c r="F1883" s="28"/>
      <c r="G1883" s="28"/>
      <c r="H1883" s="28"/>
      <c r="I1883" s="28"/>
      <c r="J1883" s="28"/>
      <c r="K1883" s="28"/>
      <c r="L1883" s="28"/>
      <c r="M1883" s="28"/>
      <c r="N1883" s="28"/>
      <c r="O1883" s="28"/>
      <c r="P1883" s="28"/>
      <c r="Q1883" s="28"/>
      <c r="R1883" s="28"/>
      <c r="S1883" s="28"/>
      <c r="T1883" s="28"/>
      <c r="U1883" s="28"/>
      <c r="V1883" s="28"/>
      <c r="W1883" s="28"/>
      <c r="X1883" s="28"/>
      <c r="Y1883" s="28"/>
      <c r="Z1883" s="28"/>
      <c r="AA1883" s="28"/>
      <c r="AB1883" s="28"/>
      <c r="AC1883" s="28"/>
      <c r="AD1883" s="28"/>
      <c r="AE1883" s="28"/>
      <c r="AF1883" s="28"/>
      <c r="AL1883" s="39"/>
    </row>
    <row r="1884" spans="1:61" ht="24">
      <c r="A1884" s="1"/>
      <c r="B1884" s="1"/>
      <c r="C1884" s="38"/>
      <c r="D1884" s="28"/>
      <c r="E1884" s="28"/>
      <c r="F1884" s="28"/>
      <c r="G1884" s="28"/>
      <c r="H1884" s="28"/>
      <c r="I1884" s="28"/>
      <c r="J1884" s="28"/>
      <c r="K1884" s="28"/>
      <c r="L1884" s="28"/>
      <c r="M1884" s="28"/>
      <c r="N1884" s="28"/>
      <c r="O1884" s="28"/>
      <c r="P1884" s="28"/>
      <c r="Q1884" s="28"/>
      <c r="R1884" s="28"/>
      <c r="S1884" s="28"/>
      <c r="T1884" s="28"/>
      <c r="U1884" s="28"/>
      <c r="V1884" s="28"/>
      <c r="W1884" s="28"/>
      <c r="X1884" s="28"/>
      <c r="Y1884" s="28"/>
      <c r="Z1884" s="28"/>
      <c r="AA1884" s="28"/>
      <c r="AB1884" s="28"/>
      <c r="AC1884" s="28"/>
      <c r="AD1884" s="28"/>
      <c r="AE1884" s="28"/>
      <c r="AF1884" s="28"/>
      <c r="AL1884" s="39"/>
    </row>
    <row r="1885" spans="1:61" s="39" customFormat="1" ht="24">
      <c r="A1885" s="5"/>
      <c r="B1885" s="38"/>
      <c r="C1885" s="38"/>
      <c r="D1885" s="38"/>
      <c r="E1885" s="38"/>
      <c r="F1885" s="38"/>
      <c r="G1885" s="38"/>
      <c r="H1885" s="38"/>
      <c r="I1885" s="38"/>
      <c r="J1885" s="38"/>
      <c r="K1885" s="38"/>
      <c r="L1885" s="38"/>
      <c r="M1885" s="38"/>
      <c r="N1885" s="38"/>
      <c r="O1885" s="38"/>
      <c r="P1885" s="38"/>
      <c r="Q1885" s="38"/>
      <c r="R1885" s="38"/>
      <c r="S1885" s="38"/>
      <c r="T1885" s="38"/>
      <c r="U1885" s="38"/>
      <c r="V1885" s="38"/>
      <c r="W1885" s="38"/>
      <c r="X1885" s="38"/>
      <c r="Y1885" s="38"/>
      <c r="Z1885" s="38"/>
      <c r="AA1885" s="38"/>
      <c r="AB1885" s="38"/>
      <c r="AC1885" s="38"/>
      <c r="AD1885" s="38"/>
      <c r="AE1885" s="38"/>
      <c r="AF1885" s="38"/>
      <c r="AG1885" s="24"/>
      <c r="AH1885" s="24"/>
      <c r="AI1885" s="24"/>
      <c r="AL1885" s="27"/>
      <c r="AM1885" s="27"/>
      <c r="AN1885" s="27"/>
      <c r="AO1885" s="27"/>
      <c r="AP1885" s="27"/>
      <c r="AQ1885" s="27"/>
      <c r="AR1885" s="27"/>
      <c r="AS1885" s="27"/>
      <c r="AT1885" s="27"/>
      <c r="AU1885" s="27"/>
      <c r="AV1885" s="27"/>
      <c r="AW1885" s="27"/>
      <c r="AX1885" s="27"/>
      <c r="AY1885" s="27"/>
      <c r="AZ1885" s="27"/>
      <c r="BA1885" s="27"/>
      <c r="BB1885" s="27"/>
      <c r="BC1885" s="27"/>
      <c r="BD1885" s="27"/>
      <c r="BE1885" s="27"/>
      <c r="BF1885" s="27"/>
      <c r="BG1885" s="27"/>
      <c r="BH1885" s="27"/>
      <c r="BI1885" s="27"/>
    </row>
    <row r="1886" spans="1:61" s="39" customFormat="1" ht="24">
      <c r="A1886" s="5"/>
      <c r="B1886" s="38"/>
      <c r="C1886" s="38"/>
      <c r="D1886" s="38"/>
      <c r="E1886" s="38"/>
      <c r="F1886" s="38"/>
      <c r="G1886" s="38"/>
      <c r="H1886" s="38"/>
      <c r="I1886" s="38"/>
      <c r="J1886" s="38"/>
      <c r="K1886" s="38"/>
      <c r="L1886" s="38"/>
      <c r="M1886" s="38"/>
      <c r="N1886" s="38"/>
      <c r="O1886" s="38"/>
      <c r="P1886" s="38"/>
      <c r="Q1886" s="38"/>
      <c r="R1886" s="38"/>
      <c r="S1886" s="38"/>
      <c r="T1886" s="38"/>
      <c r="U1886" s="38"/>
      <c r="V1886" s="38"/>
      <c r="W1886" s="38"/>
      <c r="X1886" s="38"/>
      <c r="Y1886" s="38"/>
      <c r="Z1886" s="38"/>
      <c r="AA1886" s="38"/>
      <c r="AB1886" s="38"/>
      <c r="AC1886" s="38"/>
      <c r="AD1886" s="38"/>
      <c r="AE1886" s="38"/>
      <c r="AF1886" s="38"/>
      <c r="AG1886" s="24"/>
      <c r="AH1886" s="24"/>
      <c r="AI1886" s="24"/>
      <c r="AL1886" s="27"/>
      <c r="AM1886" s="27"/>
      <c r="AN1886" s="27"/>
      <c r="AO1886" s="27"/>
      <c r="AP1886" s="27"/>
      <c r="AQ1886" s="27"/>
      <c r="AR1886" s="27"/>
      <c r="AS1886" s="27"/>
      <c r="AT1886" s="27"/>
      <c r="AU1886" s="27"/>
      <c r="AV1886" s="27"/>
      <c r="AW1886" s="27"/>
      <c r="AX1886" s="27"/>
      <c r="AY1886" s="27"/>
      <c r="AZ1886" s="27"/>
      <c r="BA1886" s="27"/>
      <c r="BB1886" s="27"/>
      <c r="BC1886" s="27"/>
      <c r="BD1886" s="27"/>
      <c r="BE1886" s="27"/>
      <c r="BF1886" s="27"/>
      <c r="BG1886" s="27"/>
      <c r="BH1886" s="27"/>
      <c r="BI1886" s="27"/>
    </row>
    <row r="1887" spans="1:61" s="39" customFormat="1" ht="15.6" customHeight="1">
      <c r="AG1887" s="24"/>
      <c r="AH1887" s="24"/>
      <c r="AI1887" s="24"/>
      <c r="AL1887" s="27"/>
      <c r="AM1887" s="27"/>
      <c r="AN1887" s="27"/>
      <c r="AO1887" s="27"/>
      <c r="AP1887" s="27"/>
      <c r="AQ1887" s="27"/>
      <c r="AR1887" s="27"/>
      <c r="AS1887" s="27"/>
      <c r="AT1887" s="27"/>
      <c r="AU1887" s="27"/>
      <c r="AV1887" s="27"/>
      <c r="AW1887" s="27"/>
      <c r="AX1887" s="27"/>
      <c r="AY1887" s="27"/>
      <c r="AZ1887" s="27"/>
      <c r="BA1887" s="27"/>
      <c r="BB1887" s="27"/>
      <c r="BC1887" s="27"/>
      <c r="BD1887" s="27"/>
      <c r="BE1887" s="27"/>
      <c r="BF1887" s="27"/>
      <c r="BG1887" s="27"/>
      <c r="BH1887" s="27"/>
      <c r="BI1887" s="27"/>
    </row>
    <row r="1888" spans="1:61" s="39" customFormat="1" ht="24">
      <c r="A1888" s="7"/>
      <c r="B1888" s="38"/>
      <c r="C1888" s="38"/>
      <c r="D1888" s="38"/>
      <c r="E1888" s="38"/>
      <c r="F1888" s="38"/>
      <c r="G1888" s="38"/>
      <c r="H1888" s="38"/>
      <c r="I1888" s="38"/>
      <c r="J1888" s="38"/>
      <c r="K1888" s="38"/>
      <c r="L1888" s="38"/>
      <c r="M1888" s="38"/>
      <c r="N1888" s="38"/>
      <c r="O1888" s="38"/>
      <c r="P1888" s="38"/>
      <c r="Q1888" s="38"/>
      <c r="R1888" s="38"/>
      <c r="S1888" s="38"/>
      <c r="T1888" s="38"/>
      <c r="U1888" s="38"/>
      <c r="V1888" s="38"/>
      <c r="W1888" s="38"/>
      <c r="X1888" s="38"/>
      <c r="Y1888" s="38"/>
      <c r="Z1888" s="38"/>
      <c r="AA1888" s="38"/>
      <c r="AB1888" s="38"/>
      <c r="AC1888" s="38"/>
      <c r="AD1888" s="38"/>
      <c r="AE1888" s="38"/>
      <c r="AF1888" s="38"/>
      <c r="AG1888" s="24"/>
      <c r="AH1888" s="24"/>
      <c r="AI1888" s="24"/>
      <c r="AL1888" s="27"/>
      <c r="AM1888" s="27"/>
      <c r="AN1888" s="27"/>
      <c r="AO1888" s="27"/>
      <c r="AP1888" s="27"/>
      <c r="AQ1888" s="27"/>
      <c r="AR1888" s="27"/>
      <c r="AS1888" s="27"/>
      <c r="AT1888" s="27"/>
      <c r="AU1888" s="27"/>
      <c r="AV1888" s="27"/>
      <c r="AW1888" s="27"/>
      <c r="AX1888" s="27"/>
      <c r="AY1888" s="27"/>
      <c r="AZ1888" s="27"/>
      <c r="BA1888" s="27"/>
      <c r="BB1888" s="27"/>
      <c r="BC1888" s="27"/>
      <c r="BD1888" s="27"/>
      <c r="BE1888" s="27"/>
      <c r="BF1888" s="27"/>
      <c r="BG1888" s="27"/>
      <c r="BH1888" s="27"/>
      <c r="BI1888" s="27"/>
    </row>
    <row r="1889" spans="1:61" s="39" customFormat="1" ht="17.45" customHeight="1">
      <c r="A1889" s="12"/>
      <c r="B1889" s="12"/>
      <c r="C1889" s="12"/>
      <c r="D1889" s="12"/>
      <c r="E1889" s="12"/>
      <c r="F1889" s="12"/>
      <c r="G1889" s="38"/>
      <c r="H1889" s="38"/>
      <c r="I1889" s="38"/>
      <c r="J1889" s="38"/>
      <c r="K1889" s="38"/>
      <c r="L1889" s="38"/>
      <c r="M1889" s="38"/>
      <c r="N1889" s="38"/>
      <c r="O1889" s="38"/>
      <c r="P1889" s="38"/>
      <c r="Q1889" s="38"/>
      <c r="R1889" s="38"/>
      <c r="S1889" s="38"/>
      <c r="T1889" s="38"/>
      <c r="U1889" s="38"/>
      <c r="V1889" s="38"/>
      <c r="W1889" s="38"/>
      <c r="X1889" s="38"/>
      <c r="Y1889" s="38"/>
      <c r="Z1889" s="38"/>
      <c r="AA1889" s="38"/>
      <c r="AB1889" s="38"/>
      <c r="AC1889" s="38"/>
      <c r="AD1889" s="38"/>
      <c r="AE1889" s="38"/>
      <c r="AF1889" s="38"/>
      <c r="AG1889" s="24"/>
      <c r="AH1889" s="24"/>
      <c r="AI1889" s="24"/>
      <c r="AL1889" s="27"/>
      <c r="AM1889" s="27"/>
      <c r="AN1889" s="27"/>
      <c r="AO1889" s="27"/>
      <c r="AP1889" s="27"/>
      <c r="AQ1889" s="27"/>
      <c r="AR1889" s="27"/>
      <c r="AS1889" s="27"/>
      <c r="AT1889" s="27"/>
      <c r="AU1889" s="27"/>
      <c r="AV1889" s="27"/>
      <c r="AW1889" s="27"/>
      <c r="AX1889" s="27"/>
      <c r="AY1889" s="27"/>
      <c r="AZ1889" s="27"/>
      <c r="BA1889" s="27"/>
      <c r="BB1889" s="27"/>
      <c r="BC1889" s="27"/>
      <c r="BD1889" s="27"/>
      <c r="BE1889" s="27"/>
      <c r="BF1889" s="27"/>
      <c r="BG1889" s="27"/>
      <c r="BH1889" s="27"/>
      <c r="BI1889" s="27"/>
    </row>
    <row r="1890" spans="1:61" s="39" customFormat="1" ht="24">
      <c r="A1890" s="40"/>
      <c r="B1890" s="12"/>
      <c r="C1890" s="12"/>
      <c r="D1890" s="41"/>
      <c r="E1890" s="41"/>
      <c r="F1890" s="41"/>
      <c r="G1890" s="38"/>
      <c r="H1890" s="38"/>
      <c r="I1890" s="38"/>
      <c r="J1890" s="38"/>
      <c r="K1890" s="38"/>
      <c r="L1890" s="38"/>
      <c r="M1890" s="38"/>
      <c r="N1890" s="38"/>
      <c r="O1890" s="38"/>
      <c r="P1890" s="38"/>
      <c r="Q1890" s="38"/>
      <c r="R1890" s="38"/>
      <c r="S1890" s="38"/>
      <c r="T1890" s="38"/>
      <c r="U1890" s="38"/>
      <c r="V1890" s="38"/>
      <c r="W1890" s="38"/>
      <c r="X1890" s="38"/>
      <c r="Y1890" s="38"/>
      <c r="Z1890" s="38"/>
      <c r="AA1890" s="38"/>
      <c r="AB1890" s="38"/>
      <c r="AC1890" s="38"/>
      <c r="AD1890" s="38"/>
      <c r="AE1890" s="38"/>
      <c r="AF1890" s="38"/>
      <c r="AG1890" s="24"/>
      <c r="AH1890" s="24"/>
      <c r="AI1890" s="24"/>
      <c r="AL1890" s="27"/>
      <c r="AM1890" s="27"/>
      <c r="AN1890" s="27"/>
      <c r="AO1890" s="27"/>
      <c r="AP1890" s="27"/>
      <c r="AQ1890" s="27"/>
      <c r="AR1890" s="27"/>
      <c r="AS1890" s="27"/>
      <c r="AT1890" s="27"/>
      <c r="AU1890" s="27"/>
      <c r="AV1890" s="27"/>
      <c r="AW1890" s="27"/>
      <c r="AX1890" s="27"/>
      <c r="AY1890" s="27"/>
      <c r="AZ1890" s="27"/>
      <c r="BA1890" s="27"/>
      <c r="BB1890" s="27"/>
      <c r="BC1890" s="27"/>
      <c r="BD1890" s="27"/>
      <c r="BE1890" s="27"/>
      <c r="BF1890" s="27"/>
      <c r="BG1890" s="27"/>
      <c r="BH1890" s="27"/>
      <c r="BI1890" s="27"/>
    </row>
    <row r="1891" spans="1:61" s="39" customFormat="1" ht="24">
      <c r="A1891" s="40"/>
      <c r="B1891" s="40"/>
      <c r="C1891" s="40"/>
      <c r="D1891" s="40"/>
      <c r="E1891" s="40"/>
      <c r="F1891" s="40"/>
      <c r="AG1891" s="24"/>
      <c r="AH1891" s="24"/>
      <c r="AI1891" s="24"/>
      <c r="AL1891" s="27"/>
      <c r="AM1891" s="27"/>
      <c r="AN1891" s="27"/>
      <c r="AO1891" s="27"/>
      <c r="AP1891" s="27"/>
      <c r="AQ1891" s="27"/>
      <c r="AR1891" s="27"/>
      <c r="AS1891" s="27"/>
      <c r="AT1891" s="27"/>
      <c r="AU1891" s="27"/>
      <c r="AV1891" s="27"/>
      <c r="AW1891" s="27"/>
      <c r="AX1891" s="27"/>
      <c r="AY1891" s="27"/>
      <c r="AZ1891" s="27"/>
      <c r="BA1891" s="27"/>
      <c r="BB1891" s="27"/>
      <c r="BC1891" s="27"/>
      <c r="BD1891" s="27"/>
      <c r="BE1891" s="27"/>
      <c r="BF1891" s="27"/>
      <c r="BG1891" s="27"/>
      <c r="BH1891" s="27"/>
      <c r="BI1891" s="27"/>
    </row>
    <row r="1892" spans="1:61" s="39" customFormat="1" ht="24">
      <c r="A1892" s="5"/>
      <c r="B1892" s="38"/>
      <c r="C1892" s="38"/>
      <c r="D1892" s="38"/>
      <c r="E1892" s="38"/>
      <c r="F1892" s="38"/>
      <c r="G1892" s="38"/>
      <c r="H1892" s="38"/>
      <c r="I1892" s="38"/>
      <c r="J1892" s="38"/>
      <c r="K1892" s="38"/>
      <c r="L1892" s="38"/>
      <c r="M1892" s="38"/>
      <c r="N1892" s="38"/>
      <c r="O1892" s="38"/>
      <c r="P1892" s="38"/>
      <c r="Q1892" s="38"/>
      <c r="R1892" s="38"/>
      <c r="S1892" s="38"/>
      <c r="T1892" s="38"/>
      <c r="U1892" s="38"/>
      <c r="V1892" s="38"/>
      <c r="W1892" s="38"/>
      <c r="X1892" s="38"/>
      <c r="Y1892" s="38"/>
      <c r="Z1892" s="38"/>
      <c r="AA1892" s="38"/>
      <c r="AB1892" s="38"/>
      <c r="AC1892" s="38"/>
      <c r="AD1892" s="38"/>
      <c r="AE1892" s="38"/>
      <c r="AF1892" s="38"/>
      <c r="AG1892" s="24"/>
      <c r="AH1892" s="24"/>
      <c r="AI1892" s="24"/>
      <c r="AL1892" s="27"/>
      <c r="AM1892" s="27"/>
      <c r="AN1892" s="27"/>
      <c r="AO1892" s="27"/>
      <c r="AP1892" s="27"/>
      <c r="AQ1892" s="27"/>
      <c r="AR1892" s="27"/>
      <c r="AS1892" s="27"/>
      <c r="AT1892" s="27"/>
      <c r="AU1892" s="27"/>
      <c r="AV1892" s="27"/>
      <c r="AW1892" s="27"/>
      <c r="AX1892" s="27"/>
      <c r="AY1892" s="27"/>
      <c r="AZ1892" s="27"/>
      <c r="BA1892" s="27"/>
      <c r="BB1892" s="27"/>
      <c r="BC1892" s="27"/>
      <c r="BD1892" s="27"/>
      <c r="BE1892" s="27"/>
      <c r="BF1892" s="27"/>
      <c r="BG1892" s="27"/>
      <c r="BH1892" s="27"/>
      <c r="BI1892" s="27"/>
    </row>
    <row r="1893" spans="1:61" s="39" customFormat="1" ht="15.6" customHeight="1">
      <c r="AG1893" s="24"/>
      <c r="AH1893" s="24"/>
      <c r="AI1893" s="24"/>
      <c r="AL1893" s="27"/>
      <c r="AM1893" s="27"/>
      <c r="AN1893" s="27"/>
      <c r="AO1893" s="27"/>
      <c r="AP1893" s="27"/>
      <c r="AQ1893" s="27"/>
      <c r="AR1893" s="27"/>
      <c r="AS1893" s="27"/>
      <c r="AT1893" s="27"/>
      <c r="AU1893" s="27"/>
      <c r="AV1893" s="27"/>
      <c r="AW1893" s="27"/>
      <c r="AX1893" s="27"/>
      <c r="AY1893" s="27"/>
      <c r="AZ1893" s="27"/>
      <c r="BA1893" s="27"/>
      <c r="BB1893" s="27"/>
      <c r="BC1893" s="27"/>
      <c r="BD1893" s="27"/>
      <c r="BE1893" s="27"/>
      <c r="BF1893" s="27"/>
      <c r="BG1893" s="27"/>
      <c r="BH1893" s="27"/>
      <c r="BI1893" s="27"/>
    </row>
    <row r="1894" spans="1:61" s="39" customFormat="1" ht="24">
      <c r="A1894" s="5"/>
      <c r="B1894" s="38"/>
      <c r="C1894" s="38"/>
      <c r="D1894" s="38"/>
      <c r="E1894" s="38"/>
      <c r="F1894" s="38"/>
      <c r="G1894" s="38"/>
      <c r="H1894" s="38"/>
      <c r="I1894" s="38"/>
      <c r="J1894" s="38"/>
      <c r="K1894" s="38"/>
      <c r="L1894" s="38"/>
      <c r="M1894" s="38"/>
      <c r="N1894" s="38"/>
      <c r="O1894" s="38"/>
      <c r="P1894" s="38"/>
      <c r="Q1894" s="38"/>
      <c r="R1894" s="38"/>
      <c r="S1894" s="38"/>
      <c r="T1894" s="38"/>
      <c r="U1894" s="38"/>
      <c r="V1894" s="38"/>
      <c r="W1894" s="38"/>
      <c r="X1894" s="38"/>
      <c r="Y1894" s="38"/>
      <c r="Z1894" s="38"/>
      <c r="AA1894" s="38"/>
      <c r="AB1894" s="38"/>
      <c r="AC1894" s="38"/>
      <c r="AD1894" s="38"/>
      <c r="AE1894" s="38"/>
      <c r="AF1894" s="38"/>
      <c r="AG1894" s="24"/>
      <c r="AH1894" s="24"/>
      <c r="AI1894" s="24"/>
      <c r="AL1894" s="27"/>
      <c r="AM1894" s="27"/>
      <c r="AN1894" s="27"/>
      <c r="AO1894" s="27"/>
      <c r="AP1894" s="27"/>
      <c r="AQ1894" s="27"/>
      <c r="AR1894" s="27"/>
      <c r="AS1894" s="27"/>
      <c r="AT1894" s="27"/>
      <c r="AU1894" s="27"/>
      <c r="AV1894" s="27"/>
      <c r="AW1894" s="27"/>
      <c r="AX1894" s="27"/>
      <c r="AY1894" s="27"/>
      <c r="AZ1894" s="27"/>
      <c r="BA1894" s="27"/>
      <c r="BB1894" s="27"/>
      <c r="BC1894" s="27"/>
      <c r="BD1894" s="27"/>
      <c r="BE1894" s="27"/>
      <c r="BF1894" s="27"/>
      <c r="BG1894" s="27"/>
      <c r="BH1894" s="27"/>
      <c r="BI1894" s="27"/>
    </row>
    <row r="1895" spans="1:61" s="39" customFormat="1" ht="23.65" customHeight="1">
      <c r="A1895" s="12"/>
      <c r="B1895" s="12"/>
      <c r="C1895" s="12"/>
      <c r="D1895" s="12"/>
      <c r="E1895" s="12"/>
      <c r="F1895" s="12"/>
      <c r="G1895" s="38"/>
      <c r="H1895" s="38"/>
      <c r="I1895" s="38"/>
      <c r="J1895" s="38"/>
      <c r="K1895" s="38"/>
      <c r="L1895" s="38"/>
      <c r="M1895" s="38"/>
      <c r="N1895" s="38"/>
      <c r="O1895" s="38"/>
      <c r="P1895" s="38"/>
      <c r="Q1895" s="38"/>
      <c r="R1895" s="38"/>
      <c r="S1895" s="38"/>
      <c r="T1895" s="38"/>
      <c r="U1895" s="38"/>
      <c r="V1895" s="38"/>
      <c r="W1895" s="38"/>
      <c r="X1895" s="38"/>
      <c r="Y1895" s="38"/>
      <c r="Z1895" s="38"/>
      <c r="AA1895" s="38"/>
      <c r="AB1895" s="38"/>
      <c r="AC1895" s="38"/>
      <c r="AD1895" s="38"/>
      <c r="AE1895" s="38"/>
      <c r="AF1895" s="38"/>
      <c r="AG1895" s="24"/>
      <c r="AH1895" s="24"/>
      <c r="AI1895" s="24"/>
      <c r="AL1895" s="27"/>
      <c r="AM1895" s="27"/>
      <c r="AN1895" s="27"/>
      <c r="AO1895" s="27"/>
      <c r="AP1895" s="27"/>
      <c r="AQ1895" s="27"/>
      <c r="AR1895" s="27"/>
      <c r="AS1895" s="27"/>
      <c r="AT1895" s="27"/>
      <c r="AU1895" s="27"/>
      <c r="AV1895" s="27"/>
      <c r="AW1895" s="27"/>
      <c r="AX1895" s="27"/>
      <c r="AY1895" s="27"/>
      <c r="AZ1895" s="27"/>
      <c r="BA1895" s="27"/>
      <c r="BB1895" s="27"/>
      <c r="BC1895" s="27"/>
      <c r="BD1895" s="27"/>
      <c r="BE1895" s="27"/>
      <c r="BF1895" s="27"/>
      <c r="BG1895" s="27"/>
      <c r="BH1895" s="27"/>
      <c r="BI1895" s="27"/>
    </row>
    <row r="1896" spans="1:61" s="39" customFormat="1" ht="24">
      <c r="A1896" s="40"/>
      <c r="B1896" s="40"/>
      <c r="C1896" s="40"/>
      <c r="D1896" s="40"/>
      <c r="E1896" s="40"/>
      <c r="F1896" s="40"/>
      <c r="AG1896" s="24"/>
      <c r="AH1896" s="24"/>
      <c r="AI1896" s="24"/>
      <c r="AL1896" s="27"/>
      <c r="AM1896" s="27"/>
      <c r="AN1896" s="27"/>
      <c r="AO1896" s="27"/>
      <c r="AP1896" s="27"/>
      <c r="AQ1896" s="27"/>
      <c r="AR1896" s="27"/>
      <c r="AS1896" s="27"/>
      <c r="AT1896" s="27"/>
      <c r="AU1896" s="27"/>
      <c r="AV1896" s="27"/>
      <c r="AW1896" s="27"/>
      <c r="AX1896" s="27"/>
      <c r="AY1896" s="27"/>
      <c r="AZ1896" s="27"/>
      <c r="BA1896" s="27"/>
      <c r="BB1896" s="27"/>
      <c r="BC1896" s="27"/>
      <c r="BD1896" s="27"/>
      <c r="BE1896" s="27"/>
      <c r="BF1896" s="27"/>
      <c r="BG1896" s="27"/>
      <c r="BH1896" s="27"/>
      <c r="BI1896" s="27"/>
    </row>
    <row r="1897" spans="1:61" s="39" customFormat="1" ht="17.45" customHeight="1">
      <c r="A1897" s="12"/>
      <c r="B1897" s="12"/>
      <c r="C1897" s="12"/>
      <c r="D1897" s="12"/>
      <c r="E1897" s="12"/>
      <c r="F1897" s="12"/>
      <c r="G1897" s="38"/>
      <c r="H1897" s="38"/>
      <c r="I1897" s="38"/>
      <c r="J1897" s="38"/>
      <c r="K1897" s="38"/>
      <c r="L1897" s="38"/>
      <c r="M1897" s="38"/>
      <c r="N1897" s="38"/>
      <c r="O1897" s="38"/>
      <c r="P1897" s="38"/>
      <c r="Q1897" s="38"/>
      <c r="R1897" s="38"/>
      <c r="S1897" s="38"/>
      <c r="T1897" s="38"/>
      <c r="U1897" s="38"/>
      <c r="V1897" s="38"/>
      <c r="W1897" s="38"/>
      <c r="X1897" s="38"/>
      <c r="Y1897" s="38"/>
      <c r="Z1897" s="38"/>
      <c r="AA1897" s="38"/>
      <c r="AB1897" s="38"/>
      <c r="AC1897" s="38"/>
      <c r="AD1897" s="38"/>
      <c r="AE1897" s="38"/>
      <c r="AF1897" s="38"/>
      <c r="AG1897" s="24"/>
      <c r="AH1897" s="24"/>
      <c r="AI1897" s="24"/>
      <c r="AL1897" s="27"/>
      <c r="AM1897" s="27"/>
      <c r="AN1897" s="27"/>
      <c r="AO1897" s="27"/>
      <c r="AP1897" s="27"/>
      <c r="AQ1897" s="27"/>
      <c r="AR1897" s="27"/>
      <c r="AS1897" s="27"/>
      <c r="AT1897" s="27"/>
      <c r="AU1897" s="27"/>
      <c r="AV1897" s="27"/>
      <c r="AW1897" s="27"/>
      <c r="AX1897" s="27"/>
      <c r="AY1897" s="27"/>
      <c r="AZ1897" s="27"/>
      <c r="BA1897" s="27"/>
      <c r="BB1897" s="27"/>
      <c r="BC1897" s="27"/>
      <c r="BD1897" s="27"/>
      <c r="BE1897" s="27"/>
      <c r="BF1897" s="27"/>
      <c r="BG1897" s="27"/>
      <c r="BH1897" s="27"/>
      <c r="BI1897" s="27"/>
    </row>
    <row r="1898" spans="1:61" s="39" customFormat="1" ht="24">
      <c r="A1898" s="12"/>
      <c r="B1898" s="41"/>
      <c r="C1898" s="41"/>
      <c r="D1898" s="41"/>
      <c r="E1898" s="41"/>
      <c r="F1898" s="41"/>
      <c r="G1898" s="38"/>
      <c r="H1898" s="38"/>
      <c r="I1898" s="38"/>
      <c r="J1898" s="38"/>
      <c r="K1898" s="38"/>
      <c r="L1898" s="38"/>
      <c r="M1898" s="38"/>
      <c r="N1898" s="38"/>
      <c r="O1898" s="38"/>
      <c r="P1898" s="38"/>
      <c r="Q1898" s="38"/>
      <c r="R1898" s="38"/>
      <c r="S1898" s="38"/>
      <c r="T1898" s="38"/>
      <c r="U1898" s="38"/>
      <c r="V1898" s="38"/>
      <c r="W1898" s="38"/>
      <c r="X1898" s="38"/>
      <c r="Y1898" s="38"/>
      <c r="Z1898" s="38"/>
      <c r="AA1898" s="38"/>
      <c r="AB1898" s="38"/>
      <c r="AC1898" s="38"/>
      <c r="AD1898" s="38"/>
      <c r="AE1898" s="38"/>
      <c r="AF1898" s="38"/>
      <c r="AG1898" s="24"/>
      <c r="AH1898" s="24"/>
      <c r="AI1898" s="24"/>
      <c r="AL1898" s="27"/>
      <c r="AM1898" s="27"/>
      <c r="AN1898" s="27"/>
      <c r="AO1898" s="27"/>
      <c r="AP1898" s="27"/>
      <c r="AQ1898" s="27"/>
      <c r="AR1898" s="27"/>
      <c r="AS1898" s="27"/>
      <c r="AT1898" s="27"/>
      <c r="AU1898" s="27"/>
      <c r="AV1898" s="27"/>
      <c r="AW1898" s="27"/>
      <c r="AX1898" s="27"/>
      <c r="AY1898" s="27"/>
      <c r="AZ1898" s="27"/>
      <c r="BA1898" s="27"/>
      <c r="BB1898" s="27"/>
      <c r="BC1898" s="27"/>
      <c r="BD1898" s="27"/>
      <c r="BE1898" s="27"/>
      <c r="BF1898" s="27"/>
      <c r="BG1898" s="27"/>
      <c r="BH1898" s="27"/>
      <c r="BI1898" s="27"/>
    </row>
    <row r="1899" spans="1:61" s="39" customFormat="1" ht="24">
      <c r="A1899" s="40"/>
      <c r="B1899" s="40"/>
      <c r="C1899" s="40"/>
      <c r="D1899" s="40"/>
      <c r="E1899" s="40"/>
      <c r="F1899" s="40"/>
      <c r="AG1899" s="24"/>
      <c r="AH1899" s="24"/>
      <c r="AI1899" s="24"/>
      <c r="AL1899" s="27"/>
      <c r="AM1899" s="27"/>
      <c r="AN1899" s="27"/>
      <c r="AO1899" s="27"/>
      <c r="AP1899" s="27"/>
      <c r="AQ1899" s="27"/>
      <c r="AR1899" s="27"/>
      <c r="AS1899" s="27"/>
      <c r="AT1899" s="27"/>
      <c r="AU1899" s="27"/>
      <c r="AV1899" s="27"/>
      <c r="AW1899" s="27"/>
      <c r="AX1899" s="27"/>
      <c r="AY1899" s="27"/>
      <c r="AZ1899" s="27"/>
      <c r="BA1899" s="27"/>
      <c r="BB1899" s="27"/>
      <c r="BC1899" s="27"/>
      <c r="BD1899" s="27"/>
      <c r="BE1899" s="27"/>
      <c r="BF1899" s="27"/>
      <c r="BG1899" s="27"/>
      <c r="BH1899" s="27"/>
      <c r="BI1899" s="27"/>
    </row>
    <row r="1900" spans="1:61" s="39" customFormat="1" ht="24">
      <c r="A1900" s="5"/>
      <c r="B1900" s="38"/>
      <c r="C1900" s="38"/>
      <c r="D1900" s="38"/>
      <c r="E1900" s="38"/>
      <c r="F1900" s="38"/>
      <c r="G1900" s="38"/>
      <c r="H1900" s="38"/>
      <c r="I1900" s="38"/>
      <c r="J1900" s="38"/>
      <c r="K1900" s="38"/>
      <c r="L1900" s="38"/>
      <c r="M1900" s="38"/>
      <c r="N1900" s="38"/>
      <c r="O1900" s="38"/>
      <c r="P1900" s="38"/>
      <c r="Q1900" s="38"/>
      <c r="R1900" s="38"/>
      <c r="S1900" s="38"/>
      <c r="T1900" s="38"/>
      <c r="U1900" s="38"/>
      <c r="V1900" s="38"/>
      <c r="W1900" s="38"/>
      <c r="X1900" s="38"/>
      <c r="Y1900" s="38"/>
      <c r="Z1900" s="38"/>
      <c r="AA1900" s="38"/>
      <c r="AB1900" s="38"/>
      <c r="AC1900" s="38"/>
      <c r="AD1900" s="38"/>
      <c r="AE1900" s="38"/>
      <c r="AF1900" s="38"/>
      <c r="AG1900" s="24"/>
      <c r="AH1900" s="24"/>
      <c r="AI1900" s="24"/>
      <c r="AL1900" s="27"/>
      <c r="AM1900" s="27"/>
      <c r="AN1900" s="27"/>
      <c r="AO1900" s="27"/>
      <c r="AP1900" s="27"/>
      <c r="AQ1900" s="27"/>
      <c r="AR1900" s="27"/>
      <c r="AS1900" s="27"/>
      <c r="AT1900" s="27"/>
      <c r="AU1900" s="27"/>
      <c r="AV1900" s="27"/>
      <c r="AW1900" s="27"/>
      <c r="AX1900" s="27"/>
      <c r="AY1900" s="27"/>
      <c r="AZ1900" s="27"/>
      <c r="BA1900" s="27"/>
      <c r="BB1900" s="27"/>
      <c r="BC1900" s="27"/>
      <c r="BD1900" s="27"/>
      <c r="BE1900" s="27"/>
      <c r="BF1900" s="27"/>
      <c r="BG1900" s="27"/>
      <c r="BH1900" s="27"/>
      <c r="BI1900" s="27"/>
    </row>
    <row r="1901" spans="1:61" s="39" customFormat="1" ht="15.6" customHeight="1">
      <c r="AG1901" s="24"/>
      <c r="AH1901" s="24"/>
      <c r="AI1901" s="24"/>
      <c r="AL1901" s="27"/>
      <c r="AM1901" s="27"/>
      <c r="AN1901" s="27"/>
      <c r="AO1901" s="27"/>
      <c r="AP1901" s="27"/>
      <c r="AQ1901" s="27"/>
      <c r="AR1901" s="27"/>
      <c r="AS1901" s="27"/>
      <c r="AT1901" s="27"/>
      <c r="AU1901" s="27"/>
      <c r="AV1901" s="27"/>
      <c r="AW1901" s="27"/>
      <c r="AX1901" s="27"/>
      <c r="AY1901" s="27"/>
      <c r="AZ1901" s="27"/>
      <c r="BA1901" s="27"/>
      <c r="BB1901" s="27"/>
      <c r="BC1901" s="27"/>
      <c r="BD1901" s="27"/>
      <c r="BE1901" s="27"/>
      <c r="BF1901" s="27"/>
      <c r="BG1901" s="27"/>
      <c r="BH1901" s="27"/>
      <c r="BI1901" s="27"/>
    </row>
    <row r="1902" spans="1:61" s="39" customFormat="1" ht="24">
      <c r="A1902" s="5"/>
      <c r="B1902" s="38"/>
      <c r="C1902" s="38"/>
      <c r="D1902" s="38"/>
      <c r="E1902" s="38"/>
      <c r="F1902" s="38"/>
      <c r="G1902" s="38"/>
      <c r="H1902" s="38"/>
      <c r="I1902" s="38"/>
      <c r="J1902" s="38"/>
      <c r="K1902" s="38"/>
      <c r="L1902" s="38"/>
      <c r="M1902" s="38"/>
      <c r="N1902" s="38"/>
      <c r="O1902" s="38"/>
      <c r="P1902" s="38"/>
      <c r="Q1902" s="38"/>
      <c r="R1902" s="38"/>
      <c r="S1902" s="38"/>
      <c r="T1902" s="38"/>
      <c r="U1902" s="38"/>
      <c r="V1902" s="38"/>
      <c r="W1902" s="38"/>
      <c r="X1902" s="38"/>
      <c r="Y1902" s="38"/>
      <c r="Z1902" s="38"/>
      <c r="AA1902" s="38"/>
      <c r="AB1902" s="38"/>
      <c r="AC1902" s="38"/>
      <c r="AD1902" s="38"/>
      <c r="AE1902" s="38"/>
      <c r="AF1902" s="38"/>
      <c r="AG1902" s="24"/>
      <c r="AH1902" s="24"/>
      <c r="AI1902" s="24"/>
      <c r="AL1902" s="27"/>
      <c r="AM1902" s="27"/>
      <c r="AN1902" s="27"/>
      <c r="AO1902" s="27"/>
      <c r="AP1902" s="27"/>
      <c r="AQ1902" s="27"/>
      <c r="AR1902" s="27"/>
      <c r="AS1902" s="27"/>
      <c r="AT1902" s="27"/>
      <c r="AU1902" s="27"/>
      <c r="AV1902" s="27"/>
      <c r="AW1902" s="27"/>
      <c r="AX1902" s="27"/>
      <c r="AY1902" s="27"/>
      <c r="AZ1902" s="27"/>
      <c r="BA1902" s="27"/>
      <c r="BB1902" s="27"/>
      <c r="BC1902" s="27"/>
      <c r="BD1902" s="27"/>
      <c r="BE1902" s="27"/>
      <c r="BF1902" s="27"/>
      <c r="BG1902" s="27"/>
      <c r="BH1902" s="27"/>
      <c r="BI1902" s="27"/>
    </row>
    <row r="1903" spans="1:61" s="39" customFormat="1" ht="15.6" customHeight="1">
      <c r="AG1903" s="24"/>
      <c r="AH1903" s="24"/>
      <c r="AI1903" s="24"/>
      <c r="AL1903" s="27"/>
      <c r="AM1903" s="27"/>
      <c r="AN1903" s="27"/>
      <c r="AO1903" s="27"/>
      <c r="AP1903" s="27"/>
      <c r="AQ1903" s="27"/>
      <c r="AR1903" s="27"/>
      <c r="AS1903" s="27"/>
      <c r="AT1903" s="27"/>
      <c r="AU1903" s="27"/>
      <c r="AV1903" s="27"/>
      <c r="AW1903" s="27"/>
      <c r="AX1903" s="27"/>
      <c r="AY1903" s="27"/>
      <c r="AZ1903" s="27"/>
      <c r="BA1903" s="27"/>
      <c r="BB1903" s="27"/>
      <c r="BC1903" s="27"/>
      <c r="BD1903" s="27"/>
      <c r="BE1903" s="27"/>
      <c r="BF1903" s="27"/>
      <c r="BG1903" s="27"/>
      <c r="BH1903" s="27"/>
      <c r="BI1903" s="27"/>
    </row>
    <row r="1904" spans="1:61" s="39" customFormat="1" ht="24">
      <c r="A1904" s="18"/>
      <c r="B1904" s="18"/>
      <c r="C1904" s="18"/>
      <c r="D1904" s="18"/>
      <c r="E1904" s="38"/>
      <c r="F1904" s="19"/>
      <c r="G1904" s="19"/>
      <c r="H1904" s="19"/>
      <c r="I1904" s="38"/>
      <c r="J1904" s="38"/>
      <c r="K1904" s="38"/>
      <c r="L1904" s="38"/>
      <c r="M1904" s="38"/>
      <c r="N1904" s="38"/>
      <c r="O1904" s="38"/>
      <c r="P1904" s="38"/>
      <c r="Q1904" s="38"/>
      <c r="R1904" s="38"/>
      <c r="S1904" s="38"/>
      <c r="T1904" s="38"/>
      <c r="U1904" s="38"/>
      <c r="V1904" s="38"/>
      <c r="W1904" s="38"/>
      <c r="X1904" s="38"/>
      <c r="Y1904" s="38"/>
      <c r="Z1904" s="38"/>
      <c r="AA1904" s="38"/>
      <c r="AB1904" s="38"/>
      <c r="AC1904" s="38"/>
      <c r="AD1904" s="38"/>
      <c r="AE1904" s="38"/>
      <c r="AF1904" s="38"/>
      <c r="AG1904" s="24"/>
      <c r="AH1904" s="24"/>
      <c r="AI1904" s="24"/>
      <c r="AL1904" s="27"/>
      <c r="AM1904" s="27"/>
      <c r="AN1904" s="27"/>
      <c r="AO1904" s="27"/>
      <c r="AP1904" s="27"/>
      <c r="AQ1904" s="27"/>
      <c r="AR1904" s="27"/>
      <c r="AS1904" s="27"/>
      <c r="AT1904" s="27"/>
      <c r="AU1904" s="27"/>
      <c r="AV1904" s="27"/>
      <c r="AW1904" s="27"/>
      <c r="AX1904" s="27"/>
      <c r="AY1904" s="27"/>
      <c r="AZ1904" s="27"/>
      <c r="BA1904" s="27"/>
      <c r="BB1904" s="27"/>
      <c r="BC1904" s="27"/>
      <c r="BD1904" s="27"/>
      <c r="BE1904" s="27"/>
      <c r="BF1904" s="27"/>
      <c r="BG1904" s="27"/>
      <c r="BH1904" s="27"/>
      <c r="BI1904" s="27"/>
    </row>
    <row r="1905" spans="1:61" s="39" customFormat="1" ht="24">
      <c r="A1905" s="40"/>
      <c r="B1905" s="40"/>
      <c r="C1905" s="40"/>
      <c r="D1905" s="40"/>
      <c r="F1905" s="40"/>
      <c r="G1905" s="40"/>
      <c r="H1905" s="40"/>
      <c r="AG1905" s="24"/>
      <c r="AH1905" s="24"/>
      <c r="AI1905" s="24"/>
      <c r="AL1905" s="27"/>
      <c r="AM1905" s="27"/>
      <c r="AN1905" s="27"/>
      <c r="AO1905" s="27"/>
      <c r="AP1905" s="27"/>
      <c r="AQ1905" s="27"/>
      <c r="AR1905" s="27"/>
      <c r="AS1905" s="27"/>
      <c r="AT1905" s="27"/>
      <c r="AU1905" s="27"/>
      <c r="AV1905" s="27"/>
      <c r="AW1905" s="27"/>
      <c r="AX1905" s="27"/>
      <c r="AY1905" s="27"/>
      <c r="AZ1905" s="27"/>
      <c r="BA1905" s="27"/>
      <c r="BB1905" s="27"/>
      <c r="BC1905" s="27"/>
      <c r="BD1905" s="27"/>
      <c r="BE1905" s="27"/>
      <c r="BF1905" s="27"/>
      <c r="BG1905" s="27"/>
      <c r="BH1905" s="27"/>
      <c r="BI1905" s="27"/>
    </row>
    <row r="1906" spans="1:61" s="39" customFormat="1" ht="24">
      <c r="A1906" s="18"/>
      <c r="B1906" s="18"/>
      <c r="C1906" s="18"/>
      <c r="D1906" s="18"/>
      <c r="E1906" s="38"/>
      <c r="F1906" s="18"/>
      <c r="G1906" s="18"/>
      <c r="H1906" s="18"/>
      <c r="I1906" s="38"/>
      <c r="J1906" s="38"/>
      <c r="K1906" s="38"/>
      <c r="L1906" s="38"/>
      <c r="M1906" s="38"/>
      <c r="N1906" s="38"/>
      <c r="O1906" s="38"/>
      <c r="P1906" s="38"/>
      <c r="Q1906" s="38"/>
      <c r="R1906" s="38"/>
      <c r="S1906" s="38"/>
      <c r="T1906" s="38"/>
      <c r="U1906" s="38"/>
      <c r="V1906" s="38"/>
      <c r="W1906" s="38"/>
      <c r="X1906" s="38"/>
      <c r="Y1906" s="38"/>
      <c r="Z1906" s="38"/>
      <c r="AA1906" s="38"/>
      <c r="AB1906" s="38"/>
      <c r="AC1906" s="38"/>
      <c r="AD1906" s="38"/>
      <c r="AE1906" s="38"/>
      <c r="AF1906" s="38"/>
      <c r="AG1906" s="24"/>
      <c r="AH1906" s="24"/>
      <c r="AI1906" s="24"/>
      <c r="AL1906" s="27"/>
      <c r="AM1906" s="27"/>
      <c r="AN1906" s="27"/>
      <c r="AO1906" s="27"/>
      <c r="AP1906" s="27"/>
      <c r="AQ1906" s="27"/>
      <c r="AR1906" s="27"/>
      <c r="AS1906" s="27"/>
      <c r="AT1906" s="27"/>
      <c r="AU1906" s="27"/>
      <c r="AV1906" s="27"/>
      <c r="AW1906" s="27"/>
      <c r="AX1906" s="27"/>
      <c r="AY1906" s="27"/>
      <c r="AZ1906" s="27"/>
      <c r="BA1906" s="27"/>
      <c r="BB1906" s="27"/>
      <c r="BC1906" s="27"/>
      <c r="BD1906" s="27"/>
      <c r="BE1906" s="27"/>
      <c r="BF1906" s="27"/>
      <c r="BG1906" s="27"/>
      <c r="BH1906" s="27"/>
      <c r="BI1906" s="27"/>
    </row>
    <row r="1907" spans="1:61" s="39" customFormat="1" ht="24">
      <c r="A1907" s="40"/>
      <c r="B1907" s="40"/>
      <c r="C1907" s="18"/>
      <c r="D1907" s="18"/>
      <c r="E1907" s="38"/>
      <c r="F1907" s="41"/>
      <c r="G1907" s="41"/>
      <c r="H1907" s="41"/>
      <c r="I1907" s="38"/>
      <c r="J1907" s="38"/>
      <c r="K1907" s="38"/>
      <c r="L1907" s="38"/>
      <c r="M1907" s="38"/>
      <c r="N1907" s="38"/>
      <c r="O1907" s="38"/>
      <c r="P1907" s="38"/>
      <c r="Q1907" s="38"/>
      <c r="R1907" s="38"/>
      <c r="S1907" s="38"/>
      <c r="T1907" s="38"/>
      <c r="U1907" s="38"/>
      <c r="V1907" s="38"/>
      <c r="W1907" s="38"/>
      <c r="X1907" s="38"/>
      <c r="Y1907" s="38"/>
      <c r="Z1907" s="38"/>
      <c r="AA1907" s="38"/>
      <c r="AB1907" s="38"/>
      <c r="AC1907" s="38"/>
      <c r="AD1907" s="38"/>
      <c r="AE1907" s="38"/>
      <c r="AF1907" s="38"/>
      <c r="AG1907" s="24"/>
      <c r="AH1907" s="24"/>
      <c r="AI1907" s="24"/>
      <c r="AL1907" s="27"/>
      <c r="AM1907" s="27"/>
      <c r="AN1907" s="27"/>
      <c r="AO1907" s="27"/>
      <c r="AP1907" s="27"/>
      <c r="AQ1907" s="27"/>
      <c r="AR1907" s="27"/>
      <c r="AS1907" s="27"/>
      <c r="AT1907" s="27"/>
      <c r="AU1907" s="27"/>
      <c r="AV1907" s="27"/>
      <c r="AW1907" s="27"/>
      <c r="AX1907" s="27"/>
      <c r="AY1907" s="27"/>
      <c r="AZ1907" s="27"/>
      <c r="BA1907" s="27"/>
      <c r="BB1907" s="27"/>
      <c r="BC1907" s="27"/>
      <c r="BD1907" s="27"/>
      <c r="BE1907" s="27"/>
      <c r="BF1907" s="27"/>
      <c r="BG1907" s="27"/>
      <c r="BH1907" s="27"/>
      <c r="BI1907" s="27"/>
    </row>
    <row r="1908" spans="1:61" s="39" customFormat="1" ht="24">
      <c r="A1908" s="40"/>
      <c r="B1908" s="40"/>
      <c r="C1908" s="40"/>
      <c r="D1908" s="40"/>
      <c r="F1908" s="40"/>
      <c r="G1908" s="40"/>
      <c r="H1908" s="40"/>
      <c r="AG1908" s="24"/>
      <c r="AH1908" s="24"/>
      <c r="AI1908" s="24"/>
      <c r="AL1908" s="27"/>
      <c r="AM1908" s="27"/>
      <c r="AN1908" s="27"/>
      <c r="AO1908" s="27"/>
      <c r="AP1908" s="27"/>
      <c r="AQ1908" s="27"/>
      <c r="AR1908" s="27"/>
      <c r="AS1908" s="27"/>
      <c r="AT1908" s="27"/>
      <c r="AU1908" s="27"/>
      <c r="AV1908" s="27"/>
      <c r="AW1908" s="27"/>
      <c r="AX1908" s="27"/>
      <c r="AY1908" s="27"/>
      <c r="AZ1908" s="27"/>
      <c r="BA1908" s="27"/>
      <c r="BB1908" s="27"/>
      <c r="BC1908" s="27"/>
      <c r="BD1908" s="27"/>
      <c r="BE1908" s="27"/>
      <c r="BF1908" s="27"/>
      <c r="BG1908" s="27"/>
      <c r="BH1908" s="27"/>
      <c r="BI1908" s="27"/>
    </row>
    <row r="1909" spans="1:61" s="39" customFormat="1" ht="24">
      <c r="A1909" s="18"/>
      <c r="B1909" s="18"/>
      <c r="C1909" s="18"/>
      <c r="D1909" s="18"/>
      <c r="E1909" s="38"/>
      <c r="F1909" s="19"/>
      <c r="G1909" s="19"/>
      <c r="H1909" s="19"/>
      <c r="I1909" s="38"/>
      <c r="J1909" s="38"/>
      <c r="K1909" s="38"/>
      <c r="L1909" s="38"/>
      <c r="M1909" s="38"/>
      <c r="N1909" s="38"/>
      <c r="O1909" s="38"/>
      <c r="P1909" s="38"/>
      <c r="Q1909" s="38"/>
      <c r="R1909" s="38"/>
      <c r="S1909" s="38"/>
      <c r="T1909" s="38"/>
      <c r="U1909" s="38"/>
      <c r="V1909" s="38"/>
      <c r="W1909" s="38"/>
      <c r="X1909" s="38"/>
      <c r="Y1909" s="38"/>
      <c r="Z1909" s="38"/>
      <c r="AA1909" s="38"/>
      <c r="AB1909" s="38"/>
      <c r="AC1909" s="38"/>
      <c r="AD1909" s="38"/>
      <c r="AE1909" s="38"/>
      <c r="AF1909" s="38"/>
      <c r="AG1909" s="24"/>
      <c r="AH1909" s="24"/>
      <c r="AI1909" s="24"/>
      <c r="AL1909" s="27"/>
      <c r="AM1909" s="27"/>
      <c r="AN1909" s="27"/>
      <c r="AO1909" s="27"/>
      <c r="AP1909" s="27"/>
      <c r="AQ1909" s="27"/>
      <c r="AR1909" s="27"/>
      <c r="AS1909" s="27"/>
      <c r="AT1909" s="27"/>
      <c r="AU1909" s="27"/>
      <c r="AV1909" s="27"/>
      <c r="AW1909" s="27"/>
      <c r="AX1909" s="27"/>
      <c r="AY1909" s="27"/>
      <c r="AZ1909" s="27"/>
      <c r="BA1909" s="27"/>
      <c r="BB1909" s="27"/>
      <c r="BC1909" s="27"/>
      <c r="BD1909" s="27"/>
      <c r="BE1909" s="27"/>
      <c r="BF1909" s="27"/>
      <c r="BG1909" s="27"/>
      <c r="BH1909" s="27"/>
      <c r="BI1909" s="27"/>
    </row>
    <row r="1910" spans="1:61" s="39" customFormat="1" ht="21.95" customHeight="1">
      <c r="A1910" s="40"/>
      <c r="B1910" s="40"/>
      <c r="C1910" s="40"/>
      <c r="D1910" s="40"/>
      <c r="F1910" s="40"/>
      <c r="G1910" s="40"/>
      <c r="H1910" s="40"/>
      <c r="AG1910" s="24"/>
      <c r="AH1910" s="24"/>
      <c r="AI1910" s="24"/>
      <c r="AL1910" s="27"/>
      <c r="AM1910" s="27"/>
      <c r="AN1910" s="27"/>
      <c r="AO1910" s="27"/>
      <c r="AP1910" s="27"/>
      <c r="AQ1910" s="27"/>
      <c r="AR1910" s="27"/>
      <c r="AS1910" s="27"/>
      <c r="AT1910" s="27"/>
      <c r="AU1910" s="27"/>
      <c r="AV1910" s="27"/>
      <c r="AW1910" s="27"/>
      <c r="AX1910" s="27"/>
      <c r="AY1910" s="27"/>
      <c r="AZ1910" s="27"/>
      <c r="BA1910" s="27"/>
      <c r="BB1910" s="27"/>
      <c r="BC1910" s="27"/>
      <c r="BD1910" s="27"/>
      <c r="BE1910" s="27"/>
      <c r="BF1910" s="27"/>
      <c r="BG1910" s="27"/>
      <c r="BH1910" s="27"/>
      <c r="BI1910" s="27"/>
    </row>
    <row r="1911" spans="1:61" s="39" customFormat="1" ht="24">
      <c r="A1911" s="18"/>
      <c r="B1911" s="18"/>
      <c r="C1911" s="18"/>
      <c r="D1911" s="18"/>
      <c r="E1911" s="38"/>
      <c r="F1911" s="19"/>
      <c r="G1911" s="19"/>
      <c r="H1911" s="19"/>
      <c r="I1911" s="38"/>
      <c r="J1911" s="38"/>
      <c r="K1911" s="38"/>
      <c r="L1911" s="38"/>
      <c r="M1911" s="38"/>
      <c r="N1911" s="38"/>
      <c r="O1911" s="38"/>
      <c r="P1911" s="38"/>
      <c r="Q1911" s="38"/>
      <c r="R1911" s="38"/>
      <c r="S1911" s="38"/>
      <c r="T1911" s="38"/>
      <c r="U1911" s="38"/>
      <c r="V1911" s="38"/>
      <c r="W1911" s="38"/>
      <c r="X1911" s="38"/>
      <c r="Y1911" s="38"/>
      <c r="Z1911" s="38"/>
      <c r="AA1911" s="38"/>
      <c r="AB1911" s="38"/>
      <c r="AC1911" s="38"/>
      <c r="AD1911" s="38"/>
      <c r="AE1911" s="38"/>
      <c r="AF1911" s="38"/>
      <c r="AG1911" s="24"/>
      <c r="AH1911" s="24"/>
      <c r="AI1911" s="24"/>
      <c r="AL1911" s="27"/>
      <c r="AM1911" s="27"/>
      <c r="AN1911" s="27"/>
      <c r="AO1911" s="27"/>
      <c r="AP1911" s="27"/>
      <c r="AQ1911" s="27"/>
      <c r="AR1911" s="27"/>
      <c r="AS1911" s="27"/>
      <c r="AT1911" s="27"/>
      <c r="AU1911" s="27"/>
      <c r="AV1911" s="27"/>
      <c r="AW1911" s="27"/>
      <c r="AX1911" s="27"/>
      <c r="AY1911" s="27"/>
      <c r="AZ1911" s="27"/>
      <c r="BA1911" s="27"/>
      <c r="BB1911" s="27"/>
      <c r="BC1911" s="27"/>
      <c r="BD1911" s="27"/>
      <c r="BE1911" s="27"/>
      <c r="BF1911" s="27"/>
      <c r="BG1911" s="27"/>
      <c r="BH1911" s="27"/>
      <c r="BI1911" s="27"/>
    </row>
    <row r="1912" spans="1:61" s="39" customFormat="1" ht="24">
      <c r="A1912" s="40"/>
      <c r="B1912" s="40"/>
      <c r="C1912" s="18"/>
      <c r="D1912" s="18"/>
      <c r="E1912" s="38"/>
      <c r="F1912" s="41"/>
      <c r="G1912" s="41"/>
      <c r="H1912" s="41"/>
      <c r="I1912" s="38"/>
      <c r="J1912" s="38"/>
      <c r="K1912" s="38"/>
      <c r="L1912" s="38"/>
      <c r="M1912" s="38"/>
      <c r="N1912" s="38"/>
      <c r="O1912" s="38"/>
      <c r="P1912" s="38"/>
      <c r="Q1912" s="38"/>
      <c r="R1912" s="38"/>
      <c r="S1912" s="38"/>
      <c r="T1912" s="38"/>
      <c r="U1912" s="38"/>
      <c r="V1912" s="38"/>
      <c r="W1912" s="38"/>
      <c r="X1912" s="38"/>
      <c r="Y1912" s="38"/>
      <c r="Z1912" s="38"/>
      <c r="AA1912" s="38"/>
      <c r="AB1912" s="38"/>
      <c r="AC1912" s="38"/>
      <c r="AD1912" s="38"/>
      <c r="AE1912" s="38"/>
      <c r="AF1912" s="38"/>
      <c r="AG1912" s="24"/>
      <c r="AH1912" s="24"/>
      <c r="AI1912" s="24"/>
      <c r="AL1912" s="27"/>
      <c r="AM1912" s="27"/>
      <c r="AN1912" s="27"/>
      <c r="AO1912" s="27"/>
      <c r="AP1912" s="27"/>
      <c r="AQ1912" s="27"/>
      <c r="AR1912" s="27"/>
      <c r="AS1912" s="27"/>
      <c r="AT1912" s="27"/>
      <c r="AU1912" s="27"/>
      <c r="AV1912" s="27"/>
      <c r="AW1912" s="27"/>
      <c r="AX1912" s="27"/>
      <c r="AY1912" s="27"/>
      <c r="AZ1912" s="27"/>
      <c r="BA1912" s="27"/>
      <c r="BB1912" s="27"/>
      <c r="BC1912" s="27"/>
      <c r="BD1912" s="27"/>
      <c r="BE1912" s="27"/>
      <c r="BF1912" s="27"/>
      <c r="BG1912" s="27"/>
      <c r="BH1912" s="27"/>
      <c r="BI1912" s="27"/>
    </row>
    <row r="1913" spans="1:61" s="39" customFormat="1" ht="24">
      <c r="A1913" s="40"/>
      <c r="B1913" s="40"/>
      <c r="C1913" s="40"/>
      <c r="D1913" s="40"/>
      <c r="F1913" s="40"/>
      <c r="G1913" s="40"/>
      <c r="H1913" s="40"/>
      <c r="AG1913" s="24"/>
      <c r="AH1913" s="24"/>
      <c r="AI1913" s="24"/>
      <c r="AL1913" s="27"/>
      <c r="AM1913" s="27"/>
      <c r="AN1913" s="27"/>
      <c r="AO1913" s="27"/>
      <c r="AP1913" s="27"/>
      <c r="AQ1913" s="27"/>
      <c r="AR1913" s="27"/>
      <c r="AS1913" s="27"/>
      <c r="AT1913" s="27"/>
      <c r="AU1913" s="27"/>
      <c r="AV1913" s="27"/>
      <c r="AW1913" s="27"/>
      <c r="AX1913" s="27"/>
      <c r="AY1913" s="27"/>
      <c r="AZ1913" s="27"/>
      <c r="BA1913" s="27"/>
      <c r="BB1913" s="27"/>
      <c r="BC1913" s="27"/>
      <c r="BD1913" s="27"/>
      <c r="BE1913" s="27"/>
      <c r="BF1913" s="27"/>
      <c r="BG1913" s="27"/>
      <c r="BH1913" s="27"/>
      <c r="BI1913" s="27"/>
    </row>
    <row r="1914" spans="1:61" s="39" customFormat="1" ht="24">
      <c r="A1914" s="18"/>
      <c r="B1914" s="18"/>
      <c r="C1914" s="18"/>
      <c r="D1914" s="18"/>
      <c r="E1914" s="38"/>
      <c r="F1914" s="19"/>
      <c r="G1914" s="19"/>
      <c r="H1914" s="19"/>
      <c r="I1914" s="38"/>
      <c r="J1914" s="38"/>
      <c r="K1914" s="38"/>
      <c r="L1914" s="38"/>
      <c r="M1914" s="38"/>
      <c r="N1914" s="38"/>
      <c r="O1914" s="38"/>
      <c r="P1914" s="38"/>
      <c r="Q1914" s="38"/>
      <c r="R1914" s="38"/>
      <c r="S1914" s="38"/>
      <c r="T1914" s="38"/>
      <c r="U1914" s="38"/>
      <c r="V1914" s="38"/>
      <c r="W1914" s="38"/>
      <c r="X1914" s="38"/>
      <c r="Y1914" s="38"/>
      <c r="Z1914" s="38"/>
      <c r="AA1914" s="38"/>
      <c r="AB1914" s="38"/>
      <c r="AC1914" s="38"/>
      <c r="AD1914" s="38"/>
      <c r="AE1914" s="38"/>
      <c r="AF1914" s="38"/>
      <c r="AG1914" s="24"/>
      <c r="AH1914" s="24"/>
      <c r="AI1914" s="24"/>
      <c r="AL1914" s="27"/>
      <c r="AM1914" s="27"/>
      <c r="AN1914" s="27"/>
      <c r="AO1914" s="27"/>
      <c r="AP1914" s="27"/>
      <c r="AQ1914" s="27"/>
      <c r="AR1914" s="27"/>
      <c r="AS1914" s="27"/>
      <c r="AT1914" s="27"/>
      <c r="AU1914" s="27"/>
      <c r="AV1914" s="27"/>
      <c r="AW1914" s="27"/>
      <c r="AX1914" s="27"/>
      <c r="AY1914" s="27"/>
      <c r="AZ1914" s="27"/>
      <c r="BA1914" s="27"/>
      <c r="BB1914" s="27"/>
      <c r="BC1914" s="27"/>
      <c r="BD1914" s="27"/>
      <c r="BE1914" s="27"/>
      <c r="BF1914" s="27"/>
      <c r="BG1914" s="27"/>
      <c r="BH1914" s="27"/>
      <c r="BI1914" s="27"/>
    </row>
    <row r="1915" spans="1:61" s="39" customFormat="1" ht="24">
      <c r="A1915" s="40"/>
      <c r="B1915" s="40"/>
      <c r="C1915" s="18"/>
      <c r="D1915" s="18"/>
      <c r="E1915" s="38"/>
      <c r="F1915" s="41"/>
      <c r="G1915" s="41"/>
      <c r="H1915" s="41"/>
      <c r="I1915" s="38"/>
      <c r="J1915" s="38"/>
      <c r="K1915" s="38"/>
      <c r="L1915" s="38"/>
      <c r="M1915" s="38"/>
      <c r="N1915" s="38"/>
      <c r="O1915" s="38"/>
      <c r="P1915" s="38"/>
      <c r="Q1915" s="38"/>
      <c r="R1915" s="38"/>
      <c r="S1915" s="38"/>
      <c r="T1915" s="38"/>
      <c r="U1915" s="38"/>
      <c r="V1915" s="38"/>
      <c r="W1915" s="38"/>
      <c r="X1915" s="38"/>
      <c r="Y1915" s="38"/>
      <c r="Z1915" s="38"/>
      <c r="AA1915" s="38"/>
      <c r="AB1915" s="38"/>
      <c r="AC1915" s="38"/>
      <c r="AD1915" s="38"/>
      <c r="AE1915" s="38"/>
      <c r="AF1915" s="38"/>
      <c r="AG1915" s="24"/>
      <c r="AH1915" s="24"/>
      <c r="AI1915" s="24"/>
      <c r="AL1915" s="27"/>
      <c r="AM1915" s="27"/>
      <c r="AN1915" s="27"/>
      <c r="AO1915" s="27"/>
      <c r="AP1915" s="27"/>
      <c r="AQ1915" s="27"/>
      <c r="AR1915" s="27"/>
      <c r="AS1915" s="27"/>
      <c r="AT1915" s="27"/>
      <c r="AU1915" s="27"/>
      <c r="AV1915" s="27"/>
      <c r="AW1915" s="27"/>
      <c r="AX1915" s="27"/>
      <c r="AY1915" s="27"/>
      <c r="AZ1915" s="27"/>
      <c r="BA1915" s="27"/>
      <c r="BB1915" s="27"/>
      <c r="BC1915" s="27"/>
      <c r="BD1915" s="27"/>
      <c r="BE1915" s="27"/>
      <c r="BF1915" s="27"/>
      <c r="BG1915" s="27"/>
      <c r="BH1915" s="27"/>
      <c r="BI1915" s="27"/>
    </row>
    <row r="1916" spans="1:61" s="39" customFormat="1" ht="24">
      <c r="A1916" s="40"/>
      <c r="B1916" s="40"/>
      <c r="C1916" s="40"/>
      <c r="D1916" s="40"/>
      <c r="F1916" s="40"/>
      <c r="G1916" s="40"/>
      <c r="H1916" s="40"/>
      <c r="AG1916" s="24"/>
      <c r="AH1916" s="24"/>
      <c r="AI1916" s="24"/>
      <c r="AL1916" s="27"/>
      <c r="AM1916" s="27"/>
      <c r="AN1916" s="27"/>
      <c r="AO1916" s="27"/>
      <c r="AP1916" s="27"/>
      <c r="AQ1916" s="27"/>
      <c r="AR1916" s="27"/>
      <c r="AS1916" s="27"/>
      <c r="AT1916" s="27"/>
      <c r="AU1916" s="27"/>
      <c r="AV1916" s="27"/>
      <c r="AW1916" s="27"/>
      <c r="AX1916" s="27"/>
      <c r="AY1916" s="27"/>
      <c r="AZ1916" s="27"/>
      <c r="BA1916" s="27"/>
      <c r="BB1916" s="27"/>
      <c r="BC1916" s="27"/>
      <c r="BD1916" s="27"/>
      <c r="BE1916" s="27"/>
      <c r="BF1916" s="27"/>
      <c r="BG1916" s="27"/>
      <c r="BH1916" s="27"/>
      <c r="BI1916" s="27"/>
    </row>
    <row r="1917" spans="1:61" s="39" customFormat="1" ht="24">
      <c r="A1917" s="18"/>
      <c r="B1917" s="18"/>
      <c r="C1917" s="18"/>
      <c r="D1917" s="18"/>
      <c r="E1917" s="38"/>
      <c r="F1917" s="19"/>
      <c r="G1917" s="19"/>
      <c r="H1917" s="19"/>
      <c r="I1917" s="38"/>
      <c r="J1917" s="38"/>
      <c r="K1917" s="38"/>
      <c r="L1917" s="38"/>
      <c r="M1917" s="38"/>
      <c r="N1917" s="38"/>
      <c r="O1917" s="38"/>
      <c r="P1917" s="38"/>
      <c r="Q1917" s="38"/>
      <c r="R1917" s="38"/>
      <c r="S1917" s="38"/>
      <c r="T1917" s="38"/>
      <c r="U1917" s="38"/>
      <c r="V1917" s="38"/>
      <c r="W1917" s="38"/>
      <c r="X1917" s="38"/>
      <c r="Y1917" s="38"/>
      <c r="Z1917" s="38"/>
      <c r="AA1917" s="38"/>
      <c r="AB1917" s="38"/>
      <c r="AC1917" s="38"/>
      <c r="AD1917" s="38"/>
      <c r="AE1917" s="38"/>
      <c r="AF1917" s="38"/>
      <c r="AG1917" s="24"/>
      <c r="AH1917" s="24"/>
      <c r="AI1917" s="24"/>
      <c r="AL1917" s="27"/>
      <c r="AM1917" s="27"/>
      <c r="AN1917" s="27"/>
      <c r="AO1917" s="27"/>
      <c r="AP1917" s="27"/>
      <c r="AQ1917" s="27"/>
      <c r="AR1917" s="27"/>
      <c r="AS1917" s="27"/>
      <c r="AT1917" s="27"/>
      <c r="AU1917" s="27"/>
      <c r="AV1917" s="27"/>
      <c r="AW1917" s="27"/>
      <c r="AX1917" s="27"/>
      <c r="AY1917" s="27"/>
      <c r="AZ1917" s="27"/>
      <c r="BA1917" s="27"/>
      <c r="BB1917" s="27"/>
      <c r="BC1917" s="27"/>
      <c r="BD1917" s="27"/>
      <c r="BE1917" s="27"/>
      <c r="BF1917" s="27"/>
      <c r="BG1917" s="27"/>
      <c r="BH1917" s="27"/>
      <c r="BI1917" s="27"/>
    </row>
    <row r="1918" spans="1:61" s="39" customFormat="1" ht="24">
      <c r="A1918" s="40"/>
      <c r="B1918" s="40"/>
      <c r="C1918" s="40"/>
      <c r="D1918" s="40"/>
      <c r="E1918" s="40"/>
      <c r="F1918" s="40"/>
      <c r="G1918" s="40"/>
      <c r="H1918" s="40"/>
      <c r="AG1918" s="24"/>
      <c r="AH1918" s="24"/>
      <c r="AI1918" s="24"/>
      <c r="AL1918" s="27"/>
      <c r="AM1918" s="27"/>
      <c r="AN1918" s="27"/>
      <c r="AO1918" s="27"/>
      <c r="AP1918" s="27"/>
      <c r="AQ1918" s="27"/>
      <c r="AR1918" s="27"/>
      <c r="AS1918" s="27"/>
      <c r="AT1918" s="27"/>
      <c r="AU1918" s="27"/>
      <c r="AV1918" s="27"/>
      <c r="AW1918" s="27"/>
      <c r="AX1918" s="27"/>
      <c r="AY1918" s="27"/>
      <c r="AZ1918" s="27"/>
      <c r="BA1918" s="27"/>
      <c r="BB1918" s="27"/>
      <c r="BC1918" s="27"/>
      <c r="BD1918" s="27"/>
      <c r="BE1918" s="27"/>
      <c r="BF1918" s="27"/>
      <c r="BG1918" s="27"/>
      <c r="BH1918" s="27"/>
      <c r="BI1918" s="27"/>
    </row>
    <row r="1919" spans="1:61" s="39" customFormat="1" ht="24">
      <c r="A1919" s="5"/>
      <c r="B1919" s="38"/>
      <c r="C1919" s="38"/>
      <c r="D1919" s="38"/>
      <c r="E1919" s="38"/>
      <c r="F1919" s="38"/>
      <c r="G1919" s="38"/>
      <c r="H1919" s="38"/>
      <c r="I1919" s="38"/>
      <c r="J1919" s="38"/>
      <c r="K1919" s="38"/>
      <c r="L1919" s="38"/>
      <c r="M1919" s="38"/>
      <c r="N1919" s="38"/>
      <c r="O1919" s="38"/>
      <c r="P1919" s="38"/>
      <c r="Q1919" s="38"/>
      <c r="R1919" s="38"/>
      <c r="S1919" s="38"/>
      <c r="T1919" s="38"/>
      <c r="U1919" s="38"/>
      <c r="V1919" s="38"/>
      <c r="W1919" s="38"/>
      <c r="X1919" s="38"/>
      <c r="Y1919" s="38"/>
      <c r="Z1919" s="38"/>
      <c r="AA1919" s="38"/>
      <c r="AB1919" s="38"/>
      <c r="AC1919" s="38"/>
      <c r="AD1919" s="38"/>
      <c r="AE1919" s="38"/>
      <c r="AF1919" s="38"/>
      <c r="AG1919" s="24"/>
      <c r="AH1919" s="24"/>
      <c r="AI1919" s="24"/>
      <c r="AL1919" s="27"/>
      <c r="AM1919" s="27"/>
      <c r="AN1919" s="27"/>
      <c r="AO1919" s="27"/>
      <c r="AP1919" s="27"/>
      <c r="AQ1919" s="27"/>
      <c r="AR1919" s="27"/>
      <c r="AS1919" s="27"/>
      <c r="AT1919" s="27"/>
      <c r="AU1919" s="27"/>
      <c r="AV1919" s="27"/>
      <c r="AW1919" s="27"/>
      <c r="AX1919" s="27"/>
      <c r="AY1919" s="27"/>
      <c r="AZ1919" s="27"/>
      <c r="BA1919" s="27"/>
      <c r="BB1919" s="27"/>
      <c r="BC1919" s="27"/>
      <c r="BD1919" s="27"/>
      <c r="BE1919" s="27"/>
      <c r="BF1919" s="27"/>
      <c r="BG1919" s="27"/>
      <c r="BH1919" s="27"/>
      <c r="BI1919" s="27"/>
    </row>
    <row r="1920" spans="1:61" s="39" customFormat="1" ht="15.6" customHeight="1">
      <c r="AG1920" s="24"/>
      <c r="AH1920" s="24"/>
      <c r="AI1920" s="24"/>
      <c r="AL1920" s="27"/>
      <c r="AM1920" s="27"/>
      <c r="AN1920" s="27"/>
      <c r="AO1920" s="27"/>
      <c r="AP1920" s="27"/>
      <c r="AQ1920" s="27"/>
      <c r="AR1920" s="27"/>
      <c r="AS1920" s="27"/>
      <c r="AT1920" s="27"/>
      <c r="AU1920" s="27"/>
      <c r="AV1920" s="27"/>
      <c r="AW1920" s="27"/>
      <c r="AX1920" s="27"/>
      <c r="AY1920" s="27"/>
      <c r="AZ1920" s="27"/>
      <c r="BA1920" s="27"/>
      <c r="BB1920" s="27"/>
      <c r="BC1920" s="27"/>
      <c r="BD1920" s="27"/>
      <c r="BE1920" s="27"/>
      <c r="BF1920" s="27"/>
      <c r="BG1920" s="27"/>
      <c r="BH1920" s="27"/>
      <c r="BI1920" s="27"/>
    </row>
    <row r="1921" spans="1:61" s="39" customFormat="1" ht="24">
      <c r="A1921" s="7"/>
      <c r="B1921" s="38"/>
      <c r="C1921" s="38"/>
      <c r="D1921" s="38"/>
      <c r="E1921" s="38"/>
      <c r="F1921" s="38"/>
      <c r="G1921" s="38"/>
      <c r="H1921" s="38"/>
      <c r="I1921" s="38"/>
      <c r="J1921" s="38"/>
      <c r="K1921" s="38"/>
      <c r="L1921" s="38"/>
      <c r="M1921" s="38"/>
      <c r="N1921" s="38"/>
      <c r="O1921" s="38"/>
      <c r="P1921" s="38"/>
      <c r="Q1921" s="38"/>
      <c r="R1921" s="38"/>
      <c r="S1921" s="38"/>
      <c r="T1921" s="38"/>
      <c r="U1921" s="38"/>
      <c r="V1921" s="38"/>
      <c r="W1921" s="38"/>
      <c r="X1921" s="38"/>
      <c r="Y1921" s="38"/>
      <c r="Z1921" s="38"/>
      <c r="AA1921" s="38"/>
      <c r="AB1921" s="38"/>
      <c r="AC1921" s="38"/>
      <c r="AD1921" s="38"/>
      <c r="AE1921" s="38"/>
      <c r="AF1921" s="38"/>
      <c r="AG1921" s="24"/>
      <c r="AH1921" s="24"/>
      <c r="AI1921" s="24"/>
      <c r="AL1921" s="27"/>
      <c r="AM1921" s="27"/>
      <c r="AN1921" s="27"/>
      <c r="AO1921" s="27"/>
      <c r="AP1921" s="27"/>
      <c r="AQ1921" s="27"/>
      <c r="AR1921" s="27"/>
      <c r="AS1921" s="27"/>
      <c r="AT1921" s="27"/>
      <c r="AU1921" s="27"/>
      <c r="AV1921" s="27"/>
      <c r="AW1921" s="27"/>
      <c r="AX1921" s="27"/>
      <c r="AY1921" s="27"/>
      <c r="AZ1921" s="27"/>
      <c r="BA1921" s="27"/>
      <c r="BB1921" s="27"/>
      <c r="BC1921" s="27"/>
      <c r="BD1921" s="27"/>
      <c r="BE1921" s="27"/>
      <c r="BF1921" s="27"/>
      <c r="BG1921" s="27"/>
      <c r="BH1921" s="27"/>
      <c r="BI1921" s="27"/>
    </row>
    <row r="1922" spans="1:61" s="39" customFormat="1" ht="17.649999999999999" customHeight="1">
      <c r="A1922" s="5"/>
      <c r="B1922" s="5"/>
      <c r="C1922" s="5"/>
      <c r="D1922" s="5"/>
      <c r="E1922" s="5"/>
      <c r="F1922" s="38"/>
      <c r="G1922" s="38"/>
      <c r="H1922" s="38"/>
      <c r="I1922" s="38"/>
      <c r="J1922" s="38"/>
      <c r="K1922" s="38"/>
      <c r="L1922" s="38"/>
      <c r="M1922" s="38"/>
      <c r="N1922" s="38"/>
      <c r="O1922" s="38"/>
      <c r="P1922" s="38"/>
      <c r="Q1922" s="38"/>
      <c r="R1922" s="38"/>
      <c r="S1922" s="38"/>
      <c r="T1922" s="38"/>
      <c r="U1922" s="38"/>
      <c r="V1922" s="38"/>
      <c r="W1922" s="38"/>
      <c r="X1922" s="38"/>
      <c r="Y1922" s="38"/>
      <c r="Z1922" s="38"/>
      <c r="AA1922" s="38"/>
      <c r="AB1922" s="38"/>
      <c r="AC1922" s="38"/>
      <c r="AD1922" s="38"/>
      <c r="AE1922" s="38"/>
      <c r="AF1922" s="38"/>
      <c r="AG1922" s="24"/>
      <c r="AH1922" s="24"/>
      <c r="AI1922" s="24"/>
      <c r="AL1922" s="27"/>
      <c r="AM1922" s="27"/>
      <c r="AN1922" s="27"/>
      <c r="AO1922" s="27"/>
      <c r="AP1922" s="27"/>
      <c r="AQ1922" s="27"/>
      <c r="AR1922" s="27"/>
      <c r="AS1922" s="27"/>
      <c r="AT1922" s="27"/>
      <c r="AU1922" s="27"/>
      <c r="AV1922" s="27"/>
      <c r="AW1922" s="27"/>
      <c r="AX1922" s="27"/>
      <c r="AY1922" s="27"/>
      <c r="AZ1922" s="27"/>
      <c r="BA1922" s="27"/>
      <c r="BB1922" s="27"/>
      <c r="BC1922" s="27"/>
      <c r="BD1922" s="27"/>
      <c r="BE1922" s="27"/>
      <c r="BF1922" s="27"/>
      <c r="BG1922" s="27"/>
      <c r="BH1922" s="27"/>
      <c r="BI1922" s="27"/>
    </row>
    <row r="1923" spans="1:61" s="39" customFormat="1" ht="24">
      <c r="A1923" s="40"/>
      <c r="B1923" s="40"/>
      <c r="C1923" s="5"/>
      <c r="D1923" s="5"/>
      <c r="E1923" s="41"/>
      <c r="F1923" s="38"/>
      <c r="G1923" s="38"/>
      <c r="H1923" s="38"/>
      <c r="I1923" s="38"/>
      <c r="J1923" s="38"/>
      <c r="K1923" s="38"/>
      <c r="L1923" s="38"/>
      <c r="M1923" s="38"/>
      <c r="N1923" s="38"/>
      <c r="O1923" s="38"/>
      <c r="P1923" s="38"/>
      <c r="Q1923" s="38"/>
      <c r="R1923" s="38"/>
      <c r="S1923" s="38"/>
      <c r="T1923" s="38"/>
      <c r="U1923" s="38"/>
      <c r="V1923" s="38"/>
      <c r="W1923" s="38"/>
      <c r="X1923" s="38"/>
      <c r="Y1923" s="38"/>
      <c r="Z1923" s="38"/>
      <c r="AA1923" s="38"/>
      <c r="AB1923" s="38"/>
      <c r="AC1923" s="38"/>
      <c r="AD1923" s="38"/>
      <c r="AE1923" s="38"/>
      <c r="AF1923" s="38"/>
      <c r="AG1923" s="24"/>
      <c r="AH1923" s="24"/>
      <c r="AI1923" s="24"/>
      <c r="AL1923" s="27"/>
      <c r="AM1923" s="27"/>
      <c r="AN1923" s="27"/>
      <c r="AO1923" s="27"/>
      <c r="AP1923" s="27"/>
      <c r="AQ1923" s="27"/>
      <c r="AR1923" s="27"/>
      <c r="AS1923" s="27"/>
      <c r="AT1923" s="27"/>
      <c r="AU1923" s="27"/>
      <c r="AV1923" s="27"/>
      <c r="AW1923" s="27"/>
      <c r="AX1923" s="27"/>
      <c r="AY1923" s="27"/>
      <c r="AZ1923" s="27"/>
      <c r="BA1923" s="27"/>
      <c r="BB1923" s="27"/>
      <c r="BC1923" s="27"/>
      <c r="BD1923" s="27"/>
      <c r="BE1923" s="27"/>
      <c r="BF1923" s="27"/>
      <c r="BG1923" s="27"/>
      <c r="BH1923" s="27"/>
      <c r="BI1923" s="27"/>
    </row>
    <row r="1924" spans="1:61" s="39" customFormat="1" ht="24">
      <c r="A1924" s="40"/>
      <c r="B1924" s="40"/>
      <c r="C1924" s="40"/>
      <c r="D1924" s="40"/>
      <c r="E1924" s="40"/>
      <c r="AG1924" s="24"/>
      <c r="AH1924" s="24"/>
      <c r="AI1924" s="24"/>
      <c r="AL1924" s="27"/>
      <c r="AM1924" s="27"/>
      <c r="AN1924" s="27"/>
      <c r="AO1924" s="27"/>
      <c r="AP1924" s="27"/>
      <c r="AQ1924" s="27"/>
      <c r="AR1924" s="27"/>
      <c r="AS1924" s="27"/>
      <c r="AT1924" s="27"/>
      <c r="AU1924" s="27"/>
      <c r="AV1924" s="27"/>
      <c r="AW1924" s="27"/>
      <c r="AX1924" s="27"/>
      <c r="AY1924" s="27"/>
      <c r="AZ1924" s="27"/>
      <c r="BA1924" s="27"/>
      <c r="BB1924" s="27"/>
      <c r="BC1924" s="27"/>
      <c r="BD1924" s="27"/>
      <c r="BE1924" s="27"/>
      <c r="BF1924" s="27"/>
      <c r="BG1924" s="27"/>
      <c r="BH1924" s="27"/>
      <c r="BI1924" s="27"/>
    </row>
    <row r="1925" spans="1:61" s="39" customFormat="1" ht="17.649999999999999" customHeight="1">
      <c r="A1925" s="40"/>
      <c r="B1925" s="40"/>
      <c r="C1925" s="5"/>
      <c r="D1925" s="5"/>
      <c r="E1925" s="5"/>
      <c r="F1925" s="38"/>
      <c r="G1925" s="38"/>
      <c r="H1925" s="38"/>
      <c r="I1925" s="38"/>
      <c r="J1925" s="38"/>
      <c r="K1925" s="38"/>
      <c r="L1925" s="38"/>
      <c r="M1925" s="38"/>
      <c r="N1925" s="38"/>
      <c r="O1925" s="38"/>
      <c r="P1925" s="38"/>
      <c r="Q1925" s="38"/>
      <c r="R1925" s="38"/>
      <c r="S1925" s="38"/>
      <c r="T1925" s="38"/>
      <c r="U1925" s="38"/>
      <c r="V1925" s="38"/>
      <c r="W1925" s="38"/>
      <c r="X1925" s="38"/>
      <c r="Y1925" s="38"/>
      <c r="Z1925" s="38"/>
      <c r="AA1925" s="38"/>
      <c r="AB1925" s="38"/>
      <c r="AC1925" s="38"/>
      <c r="AD1925" s="38"/>
      <c r="AE1925" s="38"/>
      <c r="AF1925" s="38"/>
      <c r="AG1925" s="24"/>
      <c r="AH1925" s="24"/>
      <c r="AI1925" s="24"/>
      <c r="AL1925" s="27"/>
      <c r="AM1925" s="27"/>
      <c r="AN1925" s="27"/>
      <c r="AO1925" s="27"/>
      <c r="AP1925" s="27"/>
      <c r="AQ1925" s="27"/>
      <c r="AR1925" s="27"/>
      <c r="AS1925" s="27"/>
      <c r="AT1925" s="27"/>
      <c r="AU1925" s="27"/>
      <c r="AV1925" s="27"/>
      <c r="AW1925" s="27"/>
      <c r="AX1925" s="27"/>
      <c r="AY1925" s="27"/>
      <c r="AZ1925" s="27"/>
      <c r="BA1925" s="27"/>
      <c r="BB1925" s="27"/>
      <c r="BC1925" s="27"/>
      <c r="BD1925" s="27"/>
      <c r="BE1925" s="27"/>
      <c r="BF1925" s="27"/>
      <c r="BG1925" s="27"/>
      <c r="BH1925" s="27"/>
      <c r="BI1925" s="27"/>
    </row>
    <row r="1926" spans="1:61" s="39" customFormat="1" ht="24">
      <c r="A1926" s="40"/>
      <c r="B1926" s="40"/>
      <c r="C1926" s="7"/>
      <c r="D1926" s="7"/>
      <c r="E1926" s="7"/>
      <c r="F1926" s="38"/>
      <c r="G1926" s="38"/>
      <c r="H1926" s="38"/>
      <c r="I1926" s="38"/>
      <c r="J1926" s="38"/>
      <c r="K1926" s="38"/>
      <c r="L1926" s="38"/>
      <c r="M1926" s="38"/>
      <c r="N1926" s="38"/>
      <c r="O1926" s="38"/>
      <c r="P1926" s="38"/>
      <c r="Q1926" s="38"/>
      <c r="R1926" s="38"/>
      <c r="S1926" s="38"/>
      <c r="T1926" s="38"/>
      <c r="U1926" s="38"/>
      <c r="V1926" s="38"/>
      <c r="W1926" s="38"/>
      <c r="X1926" s="38"/>
      <c r="Y1926" s="38"/>
      <c r="Z1926" s="38"/>
      <c r="AA1926" s="38"/>
      <c r="AB1926" s="38"/>
      <c r="AC1926" s="38"/>
      <c r="AD1926" s="38"/>
      <c r="AE1926" s="38"/>
      <c r="AF1926" s="38"/>
      <c r="AG1926" s="24"/>
      <c r="AH1926" s="24"/>
      <c r="AI1926" s="24"/>
      <c r="AL1926" s="27"/>
      <c r="AM1926" s="27"/>
      <c r="AN1926" s="27"/>
      <c r="AO1926" s="27"/>
      <c r="AP1926" s="27"/>
      <c r="AQ1926" s="27"/>
      <c r="AR1926" s="27"/>
      <c r="AS1926" s="27"/>
      <c r="AT1926" s="27"/>
      <c r="AU1926" s="27"/>
      <c r="AV1926" s="27"/>
      <c r="AW1926" s="27"/>
      <c r="AX1926" s="27"/>
      <c r="AY1926" s="27"/>
      <c r="AZ1926" s="27"/>
      <c r="BA1926" s="27"/>
      <c r="BB1926" s="27"/>
      <c r="BC1926" s="27"/>
      <c r="BD1926" s="27"/>
      <c r="BE1926" s="27"/>
      <c r="BF1926" s="27"/>
      <c r="BG1926" s="27"/>
      <c r="BH1926" s="27"/>
      <c r="BI1926" s="27"/>
    </row>
    <row r="1927" spans="1:61" s="39" customFormat="1" ht="24">
      <c r="A1927" s="40"/>
      <c r="B1927" s="40"/>
      <c r="C1927" s="40"/>
      <c r="D1927" s="40"/>
      <c r="E1927" s="40"/>
      <c r="AG1927" s="24"/>
      <c r="AH1927" s="24"/>
      <c r="AI1927" s="24"/>
      <c r="AL1927" s="27"/>
      <c r="AM1927" s="27"/>
      <c r="AN1927" s="27"/>
      <c r="AO1927" s="27"/>
      <c r="AP1927" s="27"/>
      <c r="AQ1927" s="27"/>
      <c r="AR1927" s="27"/>
      <c r="AS1927" s="27"/>
      <c r="AT1927" s="27"/>
      <c r="AU1927" s="27"/>
      <c r="AV1927" s="27"/>
      <c r="AW1927" s="27"/>
      <c r="AX1927" s="27"/>
      <c r="AY1927" s="27"/>
      <c r="AZ1927" s="27"/>
      <c r="BA1927" s="27"/>
      <c r="BB1927" s="27"/>
      <c r="BC1927" s="27"/>
      <c r="BD1927" s="27"/>
      <c r="BE1927" s="27"/>
      <c r="BF1927" s="27"/>
      <c r="BG1927" s="27"/>
      <c r="BH1927" s="27"/>
      <c r="BI1927" s="27"/>
    </row>
    <row r="1928" spans="1:61" s="39" customFormat="1" ht="17.649999999999999" customHeight="1">
      <c r="A1928" s="5"/>
      <c r="B1928" s="5"/>
      <c r="C1928" s="5"/>
      <c r="D1928" s="5"/>
      <c r="E1928" s="5"/>
      <c r="F1928" s="38"/>
      <c r="G1928" s="38"/>
      <c r="H1928" s="38"/>
      <c r="I1928" s="38"/>
      <c r="J1928" s="38"/>
      <c r="K1928" s="38"/>
      <c r="L1928" s="38"/>
      <c r="M1928" s="38"/>
      <c r="N1928" s="38"/>
      <c r="O1928" s="38"/>
      <c r="P1928" s="38"/>
      <c r="Q1928" s="38"/>
      <c r="R1928" s="38"/>
      <c r="S1928" s="38"/>
      <c r="T1928" s="38"/>
      <c r="U1928" s="38"/>
      <c r="V1928" s="38"/>
      <c r="W1928" s="38"/>
      <c r="X1928" s="38"/>
      <c r="Y1928" s="38"/>
      <c r="Z1928" s="38"/>
      <c r="AA1928" s="38"/>
      <c r="AB1928" s="38"/>
      <c r="AC1928" s="38"/>
      <c r="AD1928" s="38"/>
      <c r="AE1928" s="38"/>
      <c r="AF1928" s="38"/>
      <c r="AG1928" s="24"/>
      <c r="AH1928" s="24"/>
      <c r="AI1928" s="24"/>
      <c r="AL1928" s="27"/>
      <c r="AM1928" s="27"/>
      <c r="AN1928" s="27"/>
      <c r="AO1928" s="27"/>
      <c r="AP1928" s="27"/>
      <c r="AQ1928" s="27"/>
      <c r="AR1928" s="27"/>
      <c r="AS1928" s="27"/>
      <c r="AT1928" s="27"/>
      <c r="AU1928" s="27"/>
      <c r="AV1928" s="27"/>
      <c r="AW1928" s="27"/>
      <c r="AX1928" s="27"/>
      <c r="AY1928" s="27"/>
      <c r="AZ1928" s="27"/>
      <c r="BA1928" s="27"/>
      <c r="BB1928" s="27"/>
      <c r="BC1928" s="27"/>
      <c r="BD1928" s="27"/>
      <c r="BE1928" s="27"/>
      <c r="BF1928" s="27"/>
      <c r="BG1928" s="27"/>
      <c r="BH1928" s="27"/>
      <c r="BI1928" s="27"/>
    </row>
    <row r="1929" spans="1:61" s="39" customFormat="1" ht="24">
      <c r="A1929" s="40"/>
      <c r="B1929" s="40"/>
      <c r="C1929" s="5"/>
      <c r="D1929" s="5"/>
      <c r="E1929" s="41"/>
      <c r="F1929" s="38"/>
      <c r="G1929" s="38"/>
      <c r="H1929" s="38"/>
      <c r="I1929" s="38"/>
      <c r="J1929" s="38"/>
      <c r="K1929" s="38"/>
      <c r="L1929" s="38"/>
      <c r="M1929" s="38"/>
      <c r="N1929" s="38"/>
      <c r="O1929" s="38"/>
      <c r="P1929" s="38"/>
      <c r="Q1929" s="38"/>
      <c r="R1929" s="38"/>
      <c r="S1929" s="38"/>
      <c r="T1929" s="38"/>
      <c r="U1929" s="38"/>
      <c r="V1929" s="38"/>
      <c r="W1929" s="38"/>
      <c r="X1929" s="38"/>
      <c r="Y1929" s="38"/>
      <c r="Z1929" s="38"/>
      <c r="AA1929" s="38"/>
      <c r="AB1929" s="38"/>
      <c r="AC1929" s="38"/>
      <c r="AD1929" s="38"/>
      <c r="AE1929" s="38"/>
      <c r="AF1929" s="38"/>
      <c r="AG1929" s="24"/>
      <c r="AH1929" s="24"/>
      <c r="AI1929" s="24"/>
      <c r="AL1929" s="27"/>
      <c r="AM1929" s="27"/>
      <c r="AN1929" s="27"/>
      <c r="AO1929" s="27"/>
      <c r="AP1929" s="27"/>
      <c r="AQ1929" s="27"/>
      <c r="AR1929" s="27"/>
      <c r="AS1929" s="27"/>
      <c r="AT1929" s="27"/>
      <c r="AU1929" s="27"/>
      <c r="AV1929" s="27"/>
      <c r="AW1929" s="27"/>
      <c r="AX1929" s="27"/>
      <c r="AY1929" s="27"/>
      <c r="AZ1929" s="27"/>
      <c r="BA1929" s="27"/>
      <c r="BB1929" s="27"/>
      <c r="BC1929" s="27"/>
      <c r="BD1929" s="27"/>
      <c r="BE1929" s="27"/>
      <c r="BF1929" s="27"/>
      <c r="BG1929" s="27"/>
      <c r="BH1929" s="27"/>
      <c r="BI1929" s="27"/>
    </row>
    <row r="1930" spans="1:61" s="39" customFormat="1" ht="24">
      <c r="A1930" s="40"/>
      <c r="B1930" s="40"/>
      <c r="C1930" s="40"/>
      <c r="D1930" s="40"/>
      <c r="E1930" s="40"/>
      <c r="AG1930" s="24"/>
      <c r="AH1930" s="24"/>
      <c r="AI1930" s="24"/>
      <c r="AL1930" s="27"/>
      <c r="AM1930" s="27"/>
      <c r="AN1930" s="27"/>
      <c r="AO1930" s="27"/>
      <c r="AP1930" s="27"/>
      <c r="AQ1930" s="27"/>
      <c r="AR1930" s="27"/>
      <c r="AS1930" s="27"/>
      <c r="AT1930" s="27"/>
      <c r="AU1930" s="27"/>
      <c r="AV1930" s="27"/>
      <c r="AW1930" s="27"/>
      <c r="AX1930" s="27"/>
      <c r="AY1930" s="27"/>
      <c r="AZ1930" s="27"/>
      <c r="BA1930" s="27"/>
      <c r="BB1930" s="27"/>
      <c r="BC1930" s="27"/>
      <c r="BD1930" s="27"/>
      <c r="BE1930" s="27"/>
      <c r="BF1930" s="27"/>
      <c r="BG1930" s="27"/>
      <c r="BH1930" s="27"/>
      <c r="BI1930" s="27"/>
    </row>
    <row r="1931" spans="1:61" s="39" customFormat="1" ht="17.649999999999999" customHeight="1">
      <c r="A1931" s="5"/>
      <c r="B1931" s="5"/>
      <c r="C1931" s="5"/>
      <c r="D1931" s="5"/>
      <c r="E1931" s="38"/>
      <c r="F1931" s="38"/>
      <c r="G1931" s="38"/>
      <c r="H1931" s="38"/>
      <c r="I1931" s="38"/>
      <c r="J1931" s="38"/>
      <c r="K1931" s="38"/>
      <c r="L1931" s="38"/>
      <c r="M1931" s="38"/>
      <c r="N1931" s="38"/>
      <c r="O1931" s="38"/>
      <c r="P1931" s="38"/>
      <c r="Q1931" s="38"/>
      <c r="R1931" s="38"/>
      <c r="S1931" s="38"/>
      <c r="T1931" s="38"/>
      <c r="U1931" s="38"/>
      <c r="V1931" s="38"/>
      <c r="W1931" s="38"/>
      <c r="X1931" s="38"/>
      <c r="Y1931" s="38"/>
      <c r="Z1931" s="38"/>
      <c r="AA1931" s="38"/>
      <c r="AB1931" s="38"/>
      <c r="AC1931" s="38"/>
      <c r="AD1931" s="38"/>
      <c r="AE1931" s="5"/>
      <c r="AF1931" s="38"/>
      <c r="AG1931" s="24"/>
      <c r="AH1931" s="24"/>
      <c r="AI1931" s="24"/>
      <c r="AL1931" s="27"/>
      <c r="AM1931" s="27"/>
      <c r="AN1931" s="27"/>
      <c r="AO1931" s="27"/>
      <c r="AP1931" s="27"/>
      <c r="AQ1931" s="27"/>
      <c r="AR1931" s="27"/>
      <c r="AS1931" s="27"/>
      <c r="AT1931" s="27"/>
      <c r="AU1931" s="27"/>
      <c r="AV1931" s="27"/>
      <c r="AW1931" s="27"/>
      <c r="AX1931" s="27"/>
      <c r="AY1931" s="27"/>
      <c r="AZ1931" s="27"/>
      <c r="BA1931" s="27"/>
      <c r="BB1931" s="27"/>
      <c r="BC1931" s="27"/>
      <c r="BD1931" s="27"/>
      <c r="BE1931" s="27"/>
      <c r="BF1931" s="27"/>
      <c r="BG1931" s="27"/>
      <c r="BH1931" s="27"/>
      <c r="BI1931" s="27"/>
    </row>
    <row r="1932" spans="1:61" s="39" customFormat="1" ht="24">
      <c r="A1932" s="40"/>
      <c r="B1932" s="40"/>
      <c r="C1932" s="5"/>
      <c r="D1932" s="5"/>
      <c r="E1932" s="38"/>
      <c r="F1932" s="38"/>
      <c r="G1932" s="38"/>
      <c r="H1932" s="38"/>
      <c r="I1932" s="38"/>
      <c r="J1932" s="38"/>
      <c r="K1932" s="38"/>
      <c r="L1932" s="38"/>
      <c r="M1932" s="38"/>
      <c r="N1932" s="38"/>
      <c r="O1932" s="38"/>
      <c r="P1932" s="38"/>
      <c r="Q1932" s="38"/>
      <c r="R1932" s="38"/>
      <c r="S1932" s="38"/>
      <c r="T1932" s="38"/>
      <c r="U1932" s="38"/>
      <c r="V1932" s="38"/>
      <c r="W1932" s="38"/>
      <c r="X1932" s="38"/>
      <c r="Y1932" s="38"/>
      <c r="Z1932" s="38"/>
      <c r="AA1932" s="38"/>
      <c r="AB1932" s="38"/>
      <c r="AC1932" s="38"/>
      <c r="AD1932" s="38"/>
      <c r="AE1932" s="41"/>
      <c r="AF1932" s="38"/>
      <c r="AG1932" s="24"/>
      <c r="AH1932" s="24"/>
      <c r="AI1932" s="24"/>
      <c r="AL1932" s="27"/>
      <c r="AM1932" s="27"/>
      <c r="AN1932" s="27"/>
      <c r="AO1932" s="27"/>
      <c r="AP1932" s="27"/>
      <c r="AQ1932" s="27"/>
      <c r="AR1932" s="27"/>
      <c r="AS1932" s="27"/>
      <c r="AT1932" s="27"/>
      <c r="AU1932" s="27"/>
      <c r="AV1932" s="27"/>
      <c r="AW1932" s="27"/>
      <c r="AX1932" s="27"/>
      <c r="AY1932" s="27"/>
      <c r="AZ1932" s="27"/>
      <c r="BA1932" s="27"/>
      <c r="BB1932" s="27"/>
      <c r="BC1932" s="27"/>
      <c r="BD1932" s="27"/>
      <c r="BE1932" s="27"/>
      <c r="BF1932" s="27"/>
      <c r="BG1932" s="27"/>
      <c r="BH1932" s="27"/>
      <c r="BI1932" s="27"/>
    </row>
    <row r="1933" spans="1:61" s="39" customFormat="1" ht="24">
      <c r="A1933" s="40"/>
      <c r="B1933" s="40"/>
      <c r="C1933" s="5"/>
      <c r="D1933" s="5"/>
      <c r="E1933" s="38"/>
      <c r="F1933" s="38"/>
      <c r="G1933" s="38"/>
      <c r="H1933" s="38"/>
      <c r="I1933" s="38"/>
      <c r="J1933" s="38"/>
      <c r="K1933" s="38"/>
      <c r="L1933" s="38"/>
      <c r="M1933" s="38"/>
      <c r="N1933" s="38"/>
      <c r="O1933" s="38"/>
      <c r="P1933" s="38"/>
      <c r="Q1933" s="38"/>
      <c r="R1933" s="38"/>
      <c r="S1933" s="38"/>
      <c r="T1933" s="38"/>
      <c r="U1933" s="38"/>
      <c r="V1933" s="38"/>
      <c r="W1933" s="38"/>
      <c r="X1933" s="38"/>
      <c r="Y1933" s="38"/>
      <c r="Z1933" s="38"/>
      <c r="AA1933" s="38"/>
      <c r="AB1933" s="38"/>
      <c r="AC1933" s="38"/>
      <c r="AD1933" s="38"/>
      <c r="AE1933" s="41"/>
      <c r="AF1933" s="38"/>
      <c r="AG1933" s="24"/>
      <c r="AH1933" s="24"/>
      <c r="AI1933" s="24"/>
      <c r="AL1933" s="27"/>
      <c r="AM1933" s="27"/>
      <c r="AN1933" s="27"/>
      <c r="AO1933" s="27"/>
      <c r="AP1933" s="27"/>
      <c r="AQ1933" s="27"/>
      <c r="AR1933" s="27"/>
      <c r="AS1933" s="27"/>
      <c r="AT1933" s="27"/>
      <c r="AU1933" s="27"/>
      <c r="AV1933" s="27"/>
      <c r="AW1933" s="27"/>
      <c r="AX1933" s="27"/>
      <c r="AY1933" s="27"/>
      <c r="AZ1933" s="27"/>
      <c r="BA1933" s="27"/>
      <c r="BB1933" s="27"/>
      <c r="BC1933" s="27"/>
      <c r="BD1933" s="27"/>
      <c r="BE1933" s="27"/>
      <c r="BF1933" s="27"/>
      <c r="BG1933" s="27"/>
      <c r="BH1933" s="27"/>
      <c r="BI1933" s="27"/>
    </row>
    <row r="1934" spans="1:61" s="39" customFormat="1" ht="24">
      <c r="A1934" s="40"/>
      <c r="B1934" s="40"/>
      <c r="C1934" s="40"/>
      <c r="D1934" s="40"/>
      <c r="AE1934" s="40"/>
      <c r="AG1934" s="24"/>
      <c r="AH1934" s="24"/>
      <c r="AI1934" s="24"/>
      <c r="AL1934" s="27"/>
      <c r="AM1934" s="27"/>
      <c r="AN1934" s="27"/>
      <c r="AO1934" s="27"/>
      <c r="AP1934" s="27"/>
      <c r="AQ1934" s="27"/>
      <c r="AR1934" s="27"/>
      <c r="AS1934" s="27"/>
      <c r="AT1934" s="27"/>
      <c r="AU1934" s="27"/>
      <c r="AV1934" s="27"/>
      <c r="AW1934" s="27"/>
      <c r="AX1934" s="27"/>
      <c r="AY1934" s="27"/>
      <c r="AZ1934" s="27"/>
      <c r="BA1934" s="27"/>
      <c r="BB1934" s="27"/>
      <c r="BC1934" s="27"/>
      <c r="BD1934" s="27"/>
      <c r="BE1934" s="27"/>
      <c r="BF1934" s="27"/>
      <c r="BG1934" s="27"/>
      <c r="BH1934" s="27"/>
      <c r="BI1934" s="27"/>
    </row>
    <row r="1935" spans="1:61" s="39" customFormat="1" ht="17.649999999999999" customHeight="1">
      <c r="A1935" s="5"/>
      <c r="B1935" s="5"/>
      <c r="C1935" s="5"/>
      <c r="D1935" s="5"/>
      <c r="E1935" s="38"/>
      <c r="F1935" s="38"/>
      <c r="G1935" s="38"/>
      <c r="H1935" s="38"/>
      <c r="I1935" s="38"/>
      <c r="J1935" s="38"/>
      <c r="K1935" s="38"/>
      <c r="L1935" s="38"/>
      <c r="M1935" s="38"/>
      <c r="N1935" s="38"/>
      <c r="O1935" s="38"/>
      <c r="P1935" s="38"/>
      <c r="Q1935" s="38"/>
      <c r="R1935" s="38"/>
      <c r="S1935" s="38"/>
      <c r="T1935" s="38"/>
      <c r="U1935" s="38"/>
      <c r="V1935" s="38"/>
      <c r="W1935" s="38"/>
      <c r="X1935" s="38"/>
      <c r="Y1935" s="38"/>
      <c r="Z1935" s="38"/>
      <c r="AA1935" s="38"/>
      <c r="AB1935" s="38"/>
      <c r="AC1935" s="38"/>
      <c r="AD1935" s="38"/>
      <c r="AE1935" s="5"/>
      <c r="AF1935" s="38"/>
      <c r="AG1935" s="24"/>
      <c r="AH1935" s="24"/>
      <c r="AI1935" s="24"/>
      <c r="AL1935" s="27"/>
      <c r="AM1935" s="27"/>
      <c r="AN1935" s="27"/>
      <c r="AO1935" s="27"/>
      <c r="AP1935" s="27"/>
      <c r="AQ1935" s="27"/>
      <c r="AR1935" s="27"/>
      <c r="AS1935" s="27"/>
      <c r="AT1935" s="27"/>
      <c r="AU1935" s="27"/>
      <c r="AV1935" s="27"/>
      <c r="AW1935" s="27"/>
      <c r="AX1935" s="27"/>
      <c r="AY1935" s="27"/>
      <c r="AZ1935" s="27"/>
      <c r="BA1935" s="27"/>
      <c r="BB1935" s="27"/>
      <c r="BC1935" s="27"/>
      <c r="BD1935" s="27"/>
      <c r="BE1935" s="27"/>
      <c r="BF1935" s="27"/>
      <c r="BG1935" s="27"/>
      <c r="BH1935" s="27"/>
      <c r="BI1935" s="27"/>
    </row>
    <row r="1936" spans="1:61" s="39" customFormat="1" ht="24">
      <c r="A1936" s="40"/>
      <c r="B1936" s="40"/>
      <c r="C1936" s="5"/>
      <c r="D1936" s="5"/>
      <c r="E1936" s="41"/>
      <c r="F1936" s="38"/>
      <c r="G1936" s="38"/>
      <c r="H1936" s="38"/>
      <c r="I1936" s="38"/>
      <c r="J1936" s="38"/>
      <c r="K1936" s="38"/>
      <c r="L1936" s="38"/>
      <c r="M1936" s="38"/>
      <c r="N1936" s="38"/>
      <c r="O1936" s="38"/>
      <c r="P1936" s="38"/>
      <c r="Q1936" s="38"/>
      <c r="R1936" s="38"/>
      <c r="S1936" s="38"/>
      <c r="T1936" s="38"/>
      <c r="U1936" s="38"/>
      <c r="V1936" s="38"/>
      <c r="W1936" s="38"/>
      <c r="X1936" s="38"/>
      <c r="Y1936" s="38"/>
      <c r="Z1936" s="38"/>
      <c r="AA1936" s="38"/>
      <c r="AB1936" s="38"/>
      <c r="AC1936" s="38"/>
      <c r="AD1936" s="38"/>
      <c r="AE1936" s="38"/>
      <c r="AF1936" s="38"/>
      <c r="AG1936" s="24"/>
      <c r="AH1936" s="24"/>
      <c r="AI1936" s="24"/>
      <c r="AL1936" s="27"/>
      <c r="AM1936" s="27"/>
      <c r="AN1936" s="27"/>
      <c r="AO1936" s="27"/>
      <c r="AP1936" s="27"/>
      <c r="AQ1936" s="27"/>
      <c r="AR1936" s="27"/>
      <c r="AS1936" s="27"/>
      <c r="AT1936" s="27"/>
      <c r="AU1936" s="27"/>
      <c r="AV1936" s="27"/>
      <c r="AW1936" s="27"/>
      <c r="AX1936" s="27"/>
      <c r="AY1936" s="27"/>
      <c r="AZ1936" s="27"/>
      <c r="BA1936" s="27"/>
      <c r="BB1936" s="27"/>
      <c r="BC1936" s="27"/>
      <c r="BD1936" s="27"/>
      <c r="BE1936" s="27"/>
      <c r="BF1936" s="27"/>
      <c r="BG1936" s="27"/>
      <c r="BH1936" s="27"/>
      <c r="BI1936" s="27"/>
    </row>
    <row r="1937" spans="1:61" s="39" customFormat="1" ht="24">
      <c r="A1937" s="40"/>
      <c r="B1937" s="40"/>
      <c r="C1937" s="40"/>
      <c r="D1937" s="40"/>
      <c r="E1937" s="40"/>
      <c r="AG1937" s="24"/>
      <c r="AH1937" s="24"/>
      <c r="AI1937" s="24"/>
      <c r="AL1937" s="27"/>
      <c r="AM1937" s="27"/>
      <c r="AN1937" s="27"/>
      <c r="AO1937" s="27"/>
      <c r="AP1937" s="27"/>
      <c r="AQ1937" s="27"/>
      <c r="AR1937" s="27"/>
      <c r="AS1937" s="27"/>
      <c r="AT1937" s="27"/>
      <c r="AU1937" s="27"/>
      <c r="AV1937" s="27"/>
      <c r="AW1937" s="27"/>
      <c r="AX1937" s="27"/>
      <c r="AY1937" s="27"/>
      <c r="AZ1937" s="27"/>
      <c r="BA1937" s="27"/>
      <c r="BB1937" s="27"/>
      <c r="BC1937" s="27"/>
      <c r="BD1937" s="27"/>
      <c r="BE1937" s="27"/>
      <c r="BF1937" s="27"/>
      <c r="BG1937" s="27"/>
      <c r="BH1937" s="27"/>
      <c r="BI1937" s="27"/>
    </row>
  </sheetData>
  <mergeCells count="1736">
    <mergeCell ref="H18:I18"/>
    <mergeCell ref="B1519:B1521"/>
    <mergeCell ref="C1519:AF1519"/>
    <mergeCell ref="AG1519:AI1521"/>
    <mergeCell ref="D1520:G1520"/>
    <mergeCell ref="H1520:AF1520"/>
    <mergeCell ref="D1521:G1521"/>
    <mergeCell ref="H1521:AF1521"/>
    <mergeCell ref="C1522:AF1522"/>
    <mergeCell ref="AG1522:AI1522"/>
    <mergeCell ref="B1509:B1511"/>
    <mergeCell ref="AG1509:AI1511"/>
    <mergeCell ref="D1510:G1510"/>
    <mergeCell ref="D1511:G1511"/>
    <mergeCell ref="AG1512:AI1512"/>
    <mergeCell ref="C1502:AF1502"/>
    <mergeCell ref="C1503:AF1503"/>
    <mergeCell ref="C1509:AF1509"/>
    <mergeCell ref="C1512:AF1512"/>
    <mergeCell ref="H1504:AF1504"/>
    <mergeCell ref="H1505:AF1505"/>
    <mergeCell ref="H1507:AF1507"/>
    <mergeCell ref="H1508:AF1508"/>
    <mergeCell ref="H1510:AF1510"/>
    <mergeCell ref="H1511:AF1511"/>
    <mergeCell ref="B1516:B1518"/>
    <mergeCell ref="AG1516:AI1518"/>
    <mergeCell ref="D1517:G1517"/>
    <mergeCell ref="H1517:AF1517"/>
    <mergeCell ref="D1518:G1518"/>
    <mergeCell ref="H1518:AF1518"/>
    <mergeCell ref="AG1502:AI1502"/>
    <mergeCell ref="B1503:B1505"/>
    <mergeCell ref="AG1503:AI1505"/>
    <mergeCell ref="D1504:G1504"/>
    <mergeCell ref="D1505:G1505"/>
    <mergeCell ref="B1506:B1508"/>
    <mergeCell ref="AG1506:AI1508"/>
    <mergeCell ref="D1507:G1507"/>
    <mergeCell ref="D1508:G1508"/>
    <mergeCell ref="C1487:AF1487"/>
    <mergeCell ref="B1488:B1490"/>
    <mergeCell ref="C1488:AF1488"/>
    <mergeCell ref="AG1488:AI1490"/>
    <mergeCell ref="D1489:G1489"/>
    <mergeCell ref="H1489:AF1489"/>
    <mergeCell ref="D1490:G1490"/>
    <mergeCell ref="H1490:AF1490"/>
    <mergeCell ref="B1491:B1493"/>
    <mergeCell ref="C1491:AF1491"/>
    <mergeCell ref="AG1491:AI1493"/>
    <mergeCell ref="D1492:G1492"/>
    <mergeCell ref="H1492:AF1492"/>
    <mergeCell ref="D1493:G1493"/>
    <mergeCell ref="H1493:AF1493"/>
    <mergeCell ref="B1494:B1496"/>
    <mergeCell ref="C1494:AF1494"/>
    <mergeCell ref="C1475:AF1475"/>
    <mergeCell ref="C1478:AF1478"/>
    <mergeCell ref="C1481:AF1481"/>
    <mergeCell ref="C1482:AF1482"/>
    <mergeCell ref="C1483:AF1483"/>
    <mergeCell ref="C1484:AF1484"/>
    <mergeCell ref="H1473:AF1473"/>
    <mergeCell ref="H1474:AF1474"/>
    <mergeCell ref="H1476:AF1476"/>
    <mergeCell ref="H1477:AF1477"/>
    <mergeCell ref="H1479:AF1479"/>
    <mergeCell ref="H1480:AF1480"/>
    <mergeCell ref="C1497:AF1497"/>
    <mergeCell ref="AG1497:AI1497"/>
    <mergeCell ref="C1498:AF1498"/>
    <mergeCell ref="AG1498:AI1498"/>
    <mergeCell ref="C1499:AF1499"/>
    <mergeCell ref="AG1499:AI1499"/>
    <mergeCell ref="B1472:B1474"/>
    <mergeCell ref="D1473:G1473"/>
    <mergeCell ref="D1474:G1474"/>
    <mergeCell ref="B1475:B1477"/>
    <mergeCell ref="D1476:G1476"/>
    <mergeCell ref="D1477:G1477"/>
    <mergeCell ref="B1478:B1480"/>
    <mergeCell ref="D1479:G1479"/>
    <mergeCell ref="D1480:G1480"/>
    <mergeCell ref="AL1275:AP1275"/>
    <mergeCell ref="W679:X679"/>
    <mergeCell ref="AG975:AI975"/>
    <mergeCell ref="AG976:AI976"/>
    <mergeCell ref="C926:AF926"/>
    <mergeCell ref="AG915:AI915"/>
    <mergeCell ref="AG912:AI912"/>
    <mergeCell ref="C764:AF764"/>
    <mergeCell ref="AG764:AI764"/>
    <mergeCell ref="B753:B761"/>
    <mergeCell ref="C903:AF903"/>
    <mergeCell ref="AG824:AI824"/>
    <mergeCell ref="AG777:AI777"/>
    <mergeCell ref="B854:B869"/>
    <mergeCell ref="AG886:AI886"/>
    <mergeCell ref="C878:AF881"/>
    <mergeCell ref="C973:AF973"/>
    <mergeCell ref="B941:B943"/>
    <mergeCell ref="C844:AF844"/>
    <mergeCell ref="AG845:AI845"/>
    <mergeCell ref="AG848:AI848"/>
    <mergeCell ref="C845:AF845"/>
    <mergeCell ref="AG875:AI877"/>
    <mergeCell ref="B951:B953"/>
    <mergeCell ref="C773:AF773"/>
    <mergeCell ref="C829:AF829"/>
    <mergeCell ref="C887:AF887"/>
    <mergeCell ref="Y679:Z679"/>
    <mergeCell ref="AA679:AB679"/>
    <mergeCell ref="C698:AF699"/>
    <mergeCell ref="D784:AF784"/>
    <mergeCell ref="C770:AF770"/>
    <mergeCell ref="AG770:AI770"/>
    <mergeCell ref="C716:AF716"/>
    <mergeCell ref="AG716:AI716"/>
    <mergeCell ref="C717:AF717"/>
    <mergeCell ref="AG717:AI717"/>
    <mergeCell ref="C720:AF720"/>
    <mergeCell ref="AG720:AI720"/>
    <mergeCell ref="C721:AF721"/>
    <mergeCell ref="AG721:AI721"/>
    <mergeCell ref="C718:AF718"/>
    <mergeCell ref="AG718:AI718"/>
    <mergeCell ref="D826:AF827"/>
    <mergeCell ref="C745:AF745"/>
    <mergeCell ref="AG753:AI761"/>
    <mergeCell ref="C719:AF719"/>
    <mergeCell ref="AG719:AI719"/>
    <mergeCell ref="C854:AF857"/>
    <mergeCell ref="AG762:AI762"/>
    <mergeCell ref="C762:AF762"/>
    <mergeCell ref="AG766:AI766"/>
    <mergeCell ref="C766:AF766"/>
    <mergeCell ref="AG763:AI763"/>
    <mergeCell ref="AG1114:AI1114"/>
    <mergeCell ref="AG1108:AI1108"/>
    <mergeCell ref="D1404:E1408"/>
    <mergeCell ref="V1379:W1383"/>
    <mergeCell ref="N1379:O1383"/>
    <mergeCell ref="H1379:I1383"/>
    <mergeCell ref="D1379:E1383"/>
    <mergeCell ref="AG1129:AI1129"/>
    <mergeCell ref="AG1148:AI1148"/>
    <mergeCell ref="C1183:AF1184"/>
    <mergeCell ref="AG1187:AI1188"/>
    <mergeCell ref="C1163:AF1163"/>
    <mergeCell ref="AG1133:AI1133"/>
    <mergeCell ref="AG1144:AI1144"/>
    <mergeCell ref="C1321:AF1322"/>
    <mergeCell ref="AB1396:AC1398"/>
    <mergeCell ref="F1374:G1378"/>
    <mergeCell ref="AB1374:AC1378"/>
    <mergeCell ref="C1533:AF1535"/>
    <mergeCell ref="R1422:S1424"/>
    <mergeCell ref="Z1422:AA1424"/>
    <mergeCell ref="C1189:AF1189"/>
    <mergeCell ref="AG1189:AI1189"/>
    <mergeCell ref="AG1361:AI1361"/>
    <mergeCell ref="AG1128:AI1128"/>
    <mergeCell ref="AG1157:AI1157"/>
    <mergeCell ref="AG1158:AI1158"/>
    <mergeCell ref="AG1159:AI1159"/>
    <mergeCell ref="C1172:AF1172"/>
    <mergeCell ref="AG1175:AI1179"/>
    <mergeCell ref="AG1142:AI1142"/>
    <mergeCell ref="AG1196:AI1196"/>
    <mergeCell ref="AG1197:AI1197"/>
    <mergeCell ref="C1133:AF1133"/>
    <mergeCell ref="C1130:AF1130"/>
    <mergeCell ref="AG1494:AI1496"/>
    <mergeCell ref="D1495:G1495"/>
    <mergeCell ref="H1495:AF1495"/>
    <mergeCell ref="D1496:G1496"/>
    <mergeCell ref="H1496:AF1496"/>
    <mergeCell ref="AG1471:AI1471"/>
    <mergeCell ref="AG1472:AI1474"/>
    <mergeCell ref="AG1475:AI1477"/>
    <mergeCell ref="AG1478:AI1480"/>
    <mergeCell ref="AG1481:AI1481"/>
    <mergeCell ref="AG1482:AI1482"/>
    <mergeCell ref="AG1483:AI1483"/>
    <mergeCell ref="AG1484:AI1484"/>
    <mergeCell ref="C1471:AF1471"/>
    <mergeCell ref="C1472:AF1472"/>
    <mergeCell ref="D1445:P1445"/>
    <mergeCell ref="AB1399:AC1403"/>
    <mergeCell ref="C1440:AI1440"/>
    <mergeCell ref="V1454:W1458"/>
    <mergeCell ref="C1442:AF1442"/>
    <mergeCell ref="C1443:AF1443"/>
    <mergeCell ref="N1449:O1453"/>
    <mergeCell ref="V1449:W1453"/>
    <mergeCell ref="AD1449:AE1453"/>
    <mergeCell ref="N1404:O1408"/>
    <mergeCell ref="P1404:Q1408"/>
    <mergeCell ref="AD1399:AE1403"/>
    <mergeCell ref="F1422:G1424"/>
    <mergeCell ref="L1425:M1427"/>
    <mergeCell ref="Z1446:AA1448"/>
    <mergeCell ref="F1446:G1448"/>
    <mergeCell ref="AD1446:AE1448"/>
    <mergeCell ref="H1422:I1424"/>
    <mergeCell ref="T1422:U1424"/>
    <mergeCell ref="V1422:W1424"/>
    <mergeCell ref="AG1461:AI1467"/>
    <mergeCell ref="C1465:AF1465"/>
    <mergeCell ref="T1449:U1453"/>
    <mergeCell ref="N1425:O1427"/>
    <mergeCell ref="P1425:Q1427"/>
    <mergeCell ref="R1425:S1427"/>
    <mergeCell ref="T1425:U1427"/>
    <mergeCell ref="L1446:M1448"/>
    <mergeCell ref="D1433:AF1434"/>
    <mergeCell ref="C1435:AF1435"/>
    <mergeCell ref="C1437:AF1437"/>
    <mergeCell ref="H1454:I1458"/>
    <mergeCell ref="H1399:I1403"/>
    <mergeCell ref="AB1449:AC1453"/>
    <mergeCell ref="P1449:Q1453"/>
    <mergeCell ref="F1454:G1458"/>
    <mergeCell ref="R1454:S1458"/>
    <mergeCell ref="J1454:K1458"/>
    <mergeCell ref="AD1454:AE1458"/>
    <mergeCell ref="AB1454:AC1458"/>
    <mergeCell ref="C1464:AF1464"/>
    <mergeCell ref="J1449:K1453"/>
    <mergeCell ref="X1446:Y1448"/>
    <mergeCell ref="AG1411:AI1416"/>
    <mergeCell ref="J1446:K1448"/>
    <mergeCell ref="C1467:AF1467"/>
    <mergeCell ref="Z1454:AA1458"/>
    <mergeCell ref="X1449:Y1453"/>
    <mergeCell ref="H1404:I1408"/>
    <mergeCell ref="C1436:AF1436"/>
    <mergeCell ref="AB1446:AC1448"/>
    <mergeCell ref="P1446:Q1448"/>
    <mergeCell ref="B1557:B1558"/>
    <mergeCell ref="B1559:B1560"/>
    <mergeCell ref="B1561:B1562"/>
    <mergeCell ref="B1563:B1564"/>
    <mergeCell ref="C1553:AF1553"/>
    <mergeCell ref="C1539:AF1539"/>
    <mergeCell ref="AG1552:AI1552"/>
    <mergeCell ref="AG1539:AI1539"/>
    <mergeCell ref="C1532:AF1532"/>
    <mergeCell ref="C1557:AF1558"/>
    <mergeCell ref="AG1525:AI1528"/>
    <mergeCell ref="C1525:AF1528"/>
    <mergeCell ref="C1615:AF1616"/>
    <mergeCell ref="AG1613:AI1616"/>
    <mergeCell ref="AG1619:AI1622"/>
    <mergeCell ref="B1556:S1556"/>
    <mergeCell ref="B1565:B1566"/>
    <mergeCell ref="AG1557:AI1558"/>
    <mergeCell ref="AG1559:AI1560"/>
    <mergeCell ref="AG1550:AI1550"/>
    <mergeCell ref="C1613:AF1614"/>
    <mergeCell ref="C1619:AF1620"/>
    <mergeCell ref="B1533:B1537"/>
    <mergeCell ref="C1531:AF1531"/>
    <mergeCell ref="C1552:AF1552"/>
    <mergeCell ref="C1551:AF1551"/>
    <mergeCell ref="C1550:AF1550"/>
    <mergeCell ref="B1525:B1528"/>
    <mergeCell ref="B1546:B1549"/>
    <mergeCell ref="AG1553:AI1553"/>
    <mergeCell ref="C1542:AF1542"/>
    <mergeCell ref="AG1542:AI1542"/>
    <mergeCell ref="C1633:AF1633"/>
    <mergeCell ref="AG1633:AI1633"/>
    <mergeCell ref="C1515:AF1515"/>
    <mergeCell ref="C1516:AF1516"/>
    <mergeCell ref="AG1515:AI1515"/>
    <mergeCell ref="AG1546:AI1549"/>
    <mergeCell ref="C1543:AF1543"/>
    <mergeCell ref="AG1543:AI1543"/>
    <mergeCell ref="C1538:AF1538"/>
    <mergeCell ref="AG1538:AI1538"/>
    <mergeCell ref="AG1531:AI1531"/>
    <mergeCell ref="C1626:AF1626"/>
    <mergeCell ref="AG1551:AI1551"/>
    <mergeCell ref="AG1626:AI1626"/>
    <mergeCell ref="AG1468:AI1468"/>
    <mergeCell ref="C1627:AF1627"/>
    <mergeCell ref="C1554:AF1554"/>
    <mergeCell ref="AG1554:AI1554"/>
    <mergeCell ref="C1559:AF1560"/>
    <mergeCell ref="C1546:AF1549"/>
    <mergeCell ref="C1601:AF1604"/>
    <mergeCell ref="C1506:AF1506"/>
    <mergeCell ref="C1468:AF1468"/>
    <mergeCell ref="AG1627:AI1627"/>
    <mergeCell ref="C1628:AF1628"/>
    <mergeCell ref="AG1628:AI1628"/>
    <mergeCell ref="C1629:AF1629"/>
    <mergeCell ref="AG1629:AI1629"/>
    <mergeCell ref="C1632:AF1632"/>
    <mergeCell ref="AG1632:AI1632"/>
    <mergeCell ref="AG1533:AI1537"/>
    <mergeCell ref="AG1532:AI1532"/>
    <mergeCell ref="B1124:B1127"/>
    <mergeCell ref="B1167:T1167"/>
    <mergeCell ref="C1175:AF1179"/>
    <mergeCell ref="C1187:AF1188"/>
    <mergeCell ref="C1191:AF1191"/>
    <mergeCell ref="C1193:AF1193"/>
    <mergeCell ref="C1169:AF1169"/>
    <mergeCell ref="AG1163:AI1163"/>
    <mergeCell ref="C1120:AF1120"/>
    <mergeCell ref="C1129:AF1129"/>
    <mergeCell ref="C1143:AF1143"/>
    <mergeCell ref="C1147:AF1147"/>
    <mergeCell ref="C1165:AF1165"/>
    <mergeCell ref="AG1143:AI1143"/>
    <mergeCell ref="AG1183:AI1184"/>
    <mergeCell ref="AG1193:AI1193"/>
    <mergeCell ref="AG1309:AI1309"/>
    <mergeCell ref="B1209:B1212"/>
    <mergeCell ref="C1273:AF1273"/>
    <mergeCell ref="C1234:AF1237"/>
    <mergeCell ref="C1213:AF1213"/>
    <mergeCell ref="AG1195:AI1195"/>
    <mergeCell ref="C1263:AF1263"/>
    <mergeCell ref="C1269:AF1269"/>
    <mergeCell ref="B1234:B1237"/>
    <mergeCell ref="B1255:B1256"/>
    <mergeCell ref="AG1254:AI1254"/>
    <mergeCell ref="AG1165:AI1165"/>
    <mergeCell ref="AG1150:AI1150"/>
    <mergeCell ref="C1171:AF1171"/>
    <mergeCell ref="C1121:AF1123"/>
    <mergeCell ref="AG1192:AI1192"/>
    <mergeCell ref="B1187:B1188"/>
    <mergeCell ref="AG1180:AI1180"/>
    <mergeCell ref="C1152:AF1152"/>
    <mergeCell ref="AG1152:AI1152"/>
    <mergeCell ref="C1153:AF1153"/>
    <mergeCell ref="AG1191:AI1191"/>
    <mergeCell ref="AG1164:AI1164"/>
    <mergeCell ref="AG1147:AI1147"/>
    <mergeCell ref="AG1149:AI1149"/>
    <mergeCell ref="AG1121:AI1123"/>
    <mergeCell ref="AG1138:AI1138"/>
    <mergeCell ref="B1134:B1135"/>
    <mergeCell ref="AG1130:AI1130"/>
    <mergeCell ref="AG1169:AI1169"/>
    <mergeCell ref="C1190:AF1190"/>
    <mergeCell ref="AG1085:AI1085"/>
    <mergeCell ref="C994:AF994"/>
    <mergeCell ref="C1012:AF1012"/>
    <mergeCell ref="C1014:AF1014"/>
    <mergeCell ref="AG1068:AI1069"/>
    <mergeCell ref="B1049:B1052"/>
    <mergeCell ref="B1000:B1002"/>
    <mergeCell ref="AG1009:AI1011"/>
    <mergeCell ref="C1000:AF1002"/>
    <mergeCell ref="C1003:AF1008"/>
    <mergeCell ref="B1003:B1008"/>
    <mergeCell ref="AG1046:AI1046"/>
    <mergeCell ref="C1021:AF1021"/>
    <mergeCell ref="AG1079:AI1080"/>
    <mergeCell ref="C1107:AF1107"/>
    <mergeCell ref="C1117:AF1117"/>
    <mergeCell ref="AG1124:AI1127"/>
    <mergeCell ref="AG980:AI983"/>
    <mergeCell ref="AG973:AI973"/>
    <mergeCell ref="AG1078:AI1078"/>
    <mergeCell ref="C1081:AF1081"/>
    <mergeCell ref="C1074:AF1075"/>
    <mergeCell ref="C1073:AF1073"/>
    <mergeCell ref="AG1015:AI1015"/>
    <mergeCell ref="AG1016:AI1018"/>
    <mergeCell ref="C974:AF974"/>
    <mergeCell ref="C975:AF975"/>
    <mergeCell ref="C1093:AF1093"/>
    <mergeCell ref="C1112:AF1112"/>
    <mergeCell ref="C1102:AF1102"/>
    <mergeCell ref="C1097:AF1097"/>
    <mergeCell ref="C1101:AF1101"/>
    <mergeCell ref="AG1099:AI1099"/>
    <mergeCell ref="C1099:AF1099"/>
    <mergeCell ref="C1094:AF1094"/>
    <mergeCell ref="AG1094:AI1094"/>
    <mergeCell ref="AG1104:AI1104"/>
    <mergeCell ref="C980:AF983"/>
    <mergeCell ref="C1033:AF1034"/>
    <mergeCell ref="AG1030:AI1032"/>
    <mergeCell ref="AG1033:AI1034"/>
    <mergeCell ref="C1067:AF1067"/>
    <mergeCell ref="C1066:AF1066"/>
    <mergeCell ref="C1049:AF1052"/>
    <mergeCell ref="AG1000:AI1002"/>
    <mergeCell ref="C988:AF990"/>
    <mergeCell ref="C1045:AF1045"/>
    <mergeCell ref="AG1045:AI1045"/>
    <mergeCell ref="C1084:AF1084"/>
    <mergeCell ref="AG991:AI992"/>
    <mergeCell ref="AG1044:AI1044"/>
    <mergeCell ref="AG1021:AI1021"/>
    <mergeCell ref="AG1049:AI1052"/>
    <mergeCell ref="C1068:AF1069"/>
    <mergeCell ref="C1055:AF1055"/>
    <mergeCell ref="AG1055:AI1055"/>
    <mergeCell ref="C1053:AF1053"/>
    <mergeCell ref="C1054:AF1054"/>
    <mergeCell ref="AG1067:AI1067"/>
    <mergeCell ref="AG1038:AI1039"/>
    <mergeCell ref="C1030:AF1032"/>
    <mergeCell ref="C940:AF940"/>
    <mergeCell ref="AG959:AI959"/>
    <mergeCell ref="B682:B683"/>
    <mergeCell ref="D678:I678"/>
    <mergeCell ref="W678:X678"/>
    <mergeCell ref="B676:B679"/>
    <mergeCell ref="B684:B685"/>
    <mergeCell ref="B698:B699"/>
    <mergeCell ref="AG944:AI944"/>
    <mergeCell ref="AG993:AI993"/>
    <mergeCell ref="C893:AF893"/>
    <mergeCell ref="AG893:AI893"/>
    <mergeCell ref="C890:AF890"/>
    <mergeCell ref="AG890:AI890"/>
    <mergeCell ref="D862:AF863"/>
    <mergeCell ref="B964:B966"/>
    <mergeCell ref="C875:AF877"/>
    <mergeCell ref="C931:AF931"/>
    <mergeCell ref="AG897:AI897"/>
    <mergeCell ref="C825:AF825"/>
    <mergeCell ref="B1121:B1123"/>
    <mergeCell ref="AG1134:AI1135"/>
    <mergeCell ref="B1033:B1034"/>
    <mergeCell ref="AG1014:AI1014"/>
    <mergeCell ref="AG994:AI994"/>
    <mergeCell ref="B980:B983"/>
    <mergeCell ref="AG906:AI906"/>
    <mergeCell ref="B1068:B1069"/>
    <mergeCell ref="B988:B990"/>
    <mergeCell ref="B984:B985"/>
    <mergeCell ref="C991:AF992"/>
    <mergeCell ref="C776:AF776"/>
    <mergeCell ref="C938:AF938"/>
    <mergeCell ref="AG874:AI874"/>
    <mergeCell ref="B837:B839"/>
    <mergeCell ref="B954:B956"/>
    <mergeCell ref="C932:AF932"/>
    <mergeCell ref="C941:AF943"/>
    <mergeCell ref="AG937:AI937"/>
    <mergeCell ref="AG1042:AI1043"/>
    <mergeCell ref="B919:Y919"/>
    <mergeCell ref="AG1019:AI1019"/>
    <mergeCell ref="AG1020:AI1020"/>
    <mergeCell ref="C1019:AF1019"/>
    <mergeCell ref="B934:B936"/>
    <mergeCell ref="AG898:AI898"/>
    <mergeCell ref="B875:B877"/>
    <mergeCell ref="C899:AF899"/>
    <mergeCell ref="AG916:AI916"/>
    <mergeCell ref="B878:B881"/>
    <mergeCell ref="C920:AF920"/>
    <mergeCell ref="AG887:AI887"/>
    <mergeCell ref="A1:AJ1"/>
    <mergeCell ref="A2:AJ2"/>
    <mergeCell ref="C75:AH76"/>
    <mergeCell ref="C185:AI185"/>
    <mergeCell ref="F221:T224"/>
    <mergeCell ref="C734:AF734"/>
    <mergeCell ref="B730:B733"/>
    <mergeCell ref="AG727:AI727"/>
    <mergeCell ref="AG646:AI646"/>
    <mergeCell ref="AG396:AI396"/>
    <mergeCell ref="B304:E306"/>
    <mergeCell ref="AG388:AI388"/>
    <mergeCell ref="C447:AF447"/>
    <mergeCell ref="Y677:Z677"/>
    <mergeCell ref="E866:AF869"/>
    <mergeCell ref="C885:AF885"/>
    <mergeCell ref="AG882:AI882"/>
    <mergeCell ref="AG884:AI884"/>
    <mergeCell ref="AG883:AI883"/>
    <mergeCell ref="AG885:AI885"/>
    <mergeCell ref="E864:AF865"/>
    <mergeCell ref="B825:B827"/>
    <mergeCell ref="AG799:AI799"/>
    <mergeCell ref="AG825:AI827"/>
    <mergeCell ref="C843:AF843"/>
    <mergeCell ref="B746:B750"/>
    <mergeCell ref="C763:AF763"/>
    <mergeCell ref="AG851:AI851"/>
    <mergeCell ref="D859:AF861"/>
    <mergeCell ref="AG853:AI853"/>
    <mergeCell ref="AG847:AI847"/>
    <mergeCell ref="C847:AF847"/>
    <mergeCell ref="C984:AF985"/>
    <mergeCell ref="C874:AF874"/>
    <mergeCell ref="C840:AF840"/>
    <mergeCell ref="AG840:AI840"/>
    <mergeCell ref="C828:AF828"/>
    <mergeCell ref="C835:AF835"/>
    <mergeCell ref="C834:AF834"/>
    <mergeCell ref="C944:AF944"/>
    <mergeCell ref="C726:AF726"/>
    <mergeCell ref="AG726:AI726"/>
    <mergeCell ref="C722:AF722"/>
    <mergeCell ref="AG779:AI782"/>
    <mergeCell ref="AG783:AI789"/>
    <mergeCell ref="B810:AJ812"/>
    <mergeCell ref="B1248:B1250"/>
    <mergeCell ref="B1315:B1316"/>
    <mergeCell ref="B1317:B1318"/>
    <mergeCell ref="B1306:B1307"/>
    <mergeCell ref="C1284:AF1284"/>
    <mergeCell ref="C1280:AF1280"/>
    <mergeCell ref="D1293:AF1293"/>
    <mergeCell ref="AG1213:AI1213"/>
    <mergeCell ref="AG1284:AI1284"/>
    <mergeCell ref="AG1273:AI1273"/>
    <mergeCell ref="C1297:AF1297"/>
    <mergeCell ref="B1238:B1240"/>
    <mergeCell ref="AG1286:AI1286"/>
    <mergeCell ref="B1296:U1296"/>
    <mergeCell ref="B1291:B1294"/>
    <mergeCell ref="C1291:AF1291"/>
    <mergeCell ref="B1300:B1301"/>
    <mergeCell ref="C1312:AF1312"/>
    <mergeCell ref="B1289:W1289"/>
    <mergeCell ref="C1290:AF1290"/>
    <mergeCell ref="B1310:B1311"/>
    <mergeCell ref="B1355:B1356"/>
    <mergeCell ref="C686:AF687"/>
    <mergeCell ref="C905:AF905"/>
    <mergeCell ref="AG911:AI911"/>
    <mergeCell ref="B894:B896"/>
    <mergeCell ref="Y678:Z678"/>
    <mergeCell ref="C753:AF761"/>
    <mergeCell ref="C884:AF884"/>
    <mergeCell ref="C873:AF873"/>
    <mergeCell ref="AG878:AI881"/>
    <mergeCell ref="C882:AF882"/>
    <mergeCell ref="C886:AF886"/>
    <mergeCell ref="W677:X677"/>
    <mergeCell ref="C682:AF683"/>
    <mergeCell ref="C684:AF685"/>
    <mergeCell ref="AG684:AI685"/>
    <mergeCell ref="AG934:AI936"/>
    <mergeCell ref="C897:AF897"/>
    <mergeCell ref="AG894:AI896"/>
    <mergeCell ref="C907:AF907"/>
    <mergeCell ref="AG925:AI925"/>
    <mergeCell ref="AG932:AI932"/>
    <mergeCell ref="AG923:AI923"/>
    <mergeCell ref="AG924:AI924"/>
    <mergeCell ref="AG902:AI902"/>
    <mergeCell ref="AG899:AI899"/>
    <mergeCell ref="AG904:AI904"/>
    <mergeCell ref="C900:AF900"/>
    <mergeCell ref="AG742:AI742"/>
    <mergeCell ref="AG639:AI639"/>
    <mergeCell ref="AG640:AI640"/>
    <mergeCell ref="AG670:AI671"/>
    <mergeCell ref="AG672:AI673"/>
    <mergeCell ref="AG674:AI675"/>
    <mergeCell ref="C639:AF639"/>
    <mergeCell ref="B686:B687"/>
    <mergeCell ref="C911:AF911"/>
    <mergeCell ref="D838:AE838"/>
    <mergeCell ref="AG837:AI839"/>
    <mergeCell ref="C765:AF765"/>
    <mergeCell ref="AG765:AI765"/>
    <mergeCell ref="AG734:AI734"/>
    <mergeCell ref="AG722:AI722"/>
    <mergeCell ref="C672:D673"/>
    <mergeCell ref="E672:AF673"/>
    <mergeCell ref="AG737:AI741"/>
    <mergeCell ref="B737:B741"/>
    <mergeCell ref="AG745:AI745"/>
    <mergeCell ref="C742:AF742"/>
    <mergeCell ref="C727:AF727"/>
    <mergeCell ref="AG773:AI773"/>
    <mergeCell ref="C730:AF733"/>
    <mergeCell ref="AG829:AI829"/>
    <mergeCell ref="AG730:AI733"/>
    <mergeCell ref="C737:AF741"/>
    <mergeCell ref="AG746:AI750"/>
    <mergeCell ref="C777:AF777"/>
    <mergeCell ref="C778:AF778"/>
    <mergeCell ref="AG776:AI776"/>
    <mergeCell ref="AG686:AI687"/>
    <mergeCell ref="AA677:AB677"/>
    <mergeCell ref="C647:AF647"/>
    <mergeCell ref="AG647:AI647"/>
    <mergeCell ref="B666:B673"/>
    <mergeCell ref="C666:D667"/>
    <mergeCell ref="B655:B657"/>
    <mergeCell ref="C655:AF657"/>
    <mergeCell ref="AG655:AI657"/>
    <mergeCell ref="E666:AF667"/>
    <mergeCell ref="C668:D669"/>
    <mergeCell ref="C674:AF675"/>
    <mergeCell ref="E668:AF669"/>
    <mergeCell ref="B659:B661"/>
    <mergeCell ref="C659:AF661"/>
    <mergeCell ref="AG659:AI661"/>
    <mergeCell ref="C670:D671"/>
    <mergeCell ref="E670:AF671"/>
    <mergeCell ref="AG666:AI667"/>
    <mergeCell ref="B664:B665"/>
    <mergeCell ref="C664:AF665"/>
    <mergeCell ref="C650:AF650"/>
    <mergeCell ref="AG650:AI650"/>
    <mergeCell ref="AG668:AI669"/>
    <mergeCell ref="B658:AI658"/>
    <mergeCell ref="B417:B419"/>
    <mergeCell ref="B409:B410"/>
    <mergeCell ref="AG541:AI543"/>
    <mergeCell ref="C549:AF554"/>
    <mergeCell ref="AG549:AI554"/>
    <mergeCell ref="C521:AF522"/>
    <mergeCell ref="C523:AF524"/>
    <mergeCell ref="C491:AF493"/>
    <mergeCell ref="AG491:AI493"/>
    <mergeCell ref="AG445:AI445"/>
    <mergeCell ref="B557:AI557"/>
    <mergeCell ref="B411:B413"/>
    <mergeCell ref="C399:AF399"/>
    <mergeCell ref="B430:B432"/>
    <mergeCell ref="B469:B471"/>
    <mergeCell ref="B433:B435"/>
    <mergeCell ref="AG638:AI638"/>
    <mergeCell ref="C637:AF637"/>
    <mergeCell ref="B455:AI455"/>
    <mergeCell ref="C454:AF454"/>
    <mergeCell ref="AG459:AI461"/>
    <mergeCell ref="AG451:AI453"/>
    <mergeCell ref="C459:AF461"/>
    <mergeCell ref="C536:AF538"/>
    <mergeCell ref="AG529:AI530"/>
    <mergeCell ref="B521:B522"/>
    <mergeCell ref="AG502:AI502"/>
    <mergeCell ref="B494:B496"/>
    <mergeCell ref="C494:AF496"/>
    <mergeCell ref="C469:AF471"/>
    <mergeCell ref="C465:AF467"/>
    <mergeCell ref="AG469:AI471"/>
    <mergeCell ref="AG362:AI362"/>
    <mergeCell ref="AG360:AI360"/>
    <mergeCell ref="C384:AF384"/>
    <mergeCell ref="AG391:AI391"/>
    <mergeCell ref="C391:AF391"/>
    <mergeCell ref="C389:AF389"/>
    <mergeCell ref="B385:B386"/>
    <mergeCell ref="AG385:AI386"/>
    <mergeCell ref="C385:AF386"/>
    <mergeCell ref="AG394:AI394"/>
    <mergeCell ref="C382:AF382"/>
    <mergeCell ref="W392:AI392"/>
    <mergeCell ref="B420:B422"/>
    <mergeCell ref="C393:AF393"/>
    <mergeCell ref="B414:B416"/>
    <mergeCell ref="C414:AF416"/>
    <mergeCell ref="C403:AF405"/>
    <mergeCell ref="AG420:AI422"/>
    <mergeCell ref="C417:AF419"/>
    <mergeCell ref="AG417:AI419"/>
    <mergeCell ref="C409:AF410"/>
    <mergeCell ref="AG409:AI410"/>
    <mergeCell ref="AG393:AI393"/>
    <mergeCell ref="C397:AF397"/>
    <mergeCell ref="AG383:AI383"/>
    <mergeCell ref="C360:AF360"/>
    <mergeCell ref="AG390:AI390"/>
    <mergeCell ref="C394:AF394"/>
    <mergeCell ref="AG395:AI395"/>
    <mergeCell ref="C411:AF413"/>
    <mergeCell ref="AG389:AI389"/>
    <mergeCell ref="AG399:AI399"/>
    <mergeCell ref="AA66:AB66"/>
    <mergeCell ref="B232:B233"/>
    <mergeCell ref="Y66:Z66"/>
    <mergeCell ref="B203:B204"/>
    <mergeCell ref="C176:C177"/>
    <mergeCell ref="C200:C201"/>
    <mergeCell ref="D200:AH201"/>
    <mergeCell ref="AC65:AH65"/>
    <mergeCell ref="B180:B181"/>
    <mergeCell ref="C183:AI183"/>
    <mergeCell ref="D289:AH292"/>
    <mergeCell ref="AG357:AI357"/>
    <mergeCell ref="B242:B243"/>
    <mergeCell ref="B353:B356"/>
    <mergeCell ref="C353:AF356"/>
    <mergeCell ref="A343:AJ345"/>
    <mergeCell ref="F304:R306"/>
    <mergeCell ref="F296:R297"/>
    <mergeCell ref="C299:C301"/>
    <mergeCell ref="C258:C259"/>
    <mergeCell ref="C278:AH278"/>
    <mergeCell ref="D132:AH134"/>
    <mergeCell ref="D258:AH260"/>
    <mergeCell ref="C180:AI181"/>
    <mergeCell ref="I67:AH68"/>
    <mergeCell ref="C357:AF357"/>
    <mergeCell ref="C226:AH228"/>
    <mergeCell ref="C104:C106"/>
    <mergeCell ref="A78:AK78"/>
    <mergeCell ref="D107:AH110"/>
    <mergeCell ref="C132:C133"/>
    <mergeCell ref="C67:H68"/>
    <mergeCell ref="E34:N36"/>
    <mergeCell ref="D299:AH301"/>
    <mergeCell ref="B264:E265"/>
    <mergeCell ref="C289:C292"/>
    <mergeCell ref="B296:E297"/>
    <mergeCell ref="D216:AH218"/>
    <mergeCell ref="G64:H64"/>
    <mergeCell ref="E64:F64"/>
    <mergeCell ref="I69:AH70"/>
    <mergeCell ref="D176:AH178"/>
    <mergeCell ref="I66:J66"/>
    <mergeCell ref="G66:H66"/>
    <mergeCell ref="AC66:AH66"/>
    <mergeCell ref="U66:V66"/>
    <mergeCell ref="W65:X65"/>
    <mergeCell ref="A45:J47"/>
    <mergeCell ref="Y65:Z65"/>
    <mergeCell ref="B84:E85"/>
    <mergeCell ref="D104:AH106"/>
    <mergeCell ref="F84:R85"/>
    <mergeCell ref="C242:AH243"/>
    <mergeCell ref="B58:AK59"/>
    <mergeCell ref="C270:AH272"/>
    <mergeCell ref="F264:R265"/>
    <mergeCell ref="C206:AI206"/>
    <mergeCell ref="C203:AI204"/>
    <mergeCell ref="M66:N66"/>
    <mergeCell ref="O66:P66"/>
    <mergeCell ref="O34:R36"/>
    <mergeCell ref="S34:V36"/>
    <mergeCell ref="AC64:AH64"/>
    <mergeCell ref="C40:AJ43"/>
    <mergeCell ref="B57:AJ57"/>
    <mergeCell ref="C64:D64"/>
    <mergeCell ref="B226:B228"/>
    <mergeCell ref="C275:AH275"/>
    <mergeCell ref="I65:J65"/>
    <mergeCell ref="Q65:R65"/>
    <mergeCell ref="E65:F65"/>
    <mergeCell ref="D154:AH157"/>
    <mergeCell ref="C154:C157"/>
    <mergeCell ref="Q66:R66"/>
    <mergeCell ref="B221:E224"/>
    <mergeCell ref="I230:AI230"/>
    <mergeCell ref="W66:X66"/>
    <mergeCell ref="D111:AH112"/>
    <mergeCell ref="B115:E117"/>
    <mergeCell ref="C111:C112"/>
    <mergeCell ref="I229:AI229"/>
    <mergeCell ref="D197:AH199"/>
    <mergeCell ref="C239:AH239"/>
    <mergeCell ref="C69:H70"/>
    <mergeCell ref="F115:R117"/>
    <mergeCell ref="C71:AH74"/>
    <mergeCell ref="B80:AK81"/>
    <mergeCell ref="K66:L66"/>
    <mergeCell ref="K65:L65"/>
    <mergeCell ref="AA65:AB65"/>
    <mergeCell ref="S65:T65"/>
    <mergeCell ref="U65:V65"/>
    <mergeCell ref="C66:D66"/>
    <mergeCell ref="S66:T66"/>
    <mergeCell ref="C90:AG90"/>
    <mergeCell ref="E66:F66"/>
    <mergeCell ref="AG353:AI356"/>
    <mergeCell ref="AG358:AI358"/>
    <mergeCell ref="AG384:AI384"/>
    <mergeCell ref="C392:V392"/>
    <mergeCell ref="AG361:AI361"/>
    <mergeCell ref="AG363:AI366"/>
    <mergeCell ref="AG379:AI381"/>
    <mergeCell ref="C359:AF359"/>
    <mergeCell ref="AG369:AI370"/>
    <mergeCell ref="C383:AF383"/>
    <mergeCell ref="C387:AF387"/>
    <mergeCell ref="AH318:AJ318"/>
    <mergeCell ref="B320:AJ322"/>
    <mergeCell ref="AH317:AJ317"/>
    <mergeCell ref="C308:C310"/>
    <mergeCell ref="C267:AH267"/>
    <mergeCell ref="A340:J342"/>
    <mergeCell ref="C317:AG317"/>
    <mergeCell ref="C358:AF358"/>
    <mergeCell ref="AG359:AI359"/>
    <mergeCell ref="C318:AG318"/>
    <mergeCell ref="D308:AH310"/>
    <mergeCell ref="C379:AF381"/>
    <mergeCell ref="B363:B366"/>
    <mergeCell ref="C375:AF376"/>
    <mergeCell ref="AG382:AI382"/>
    <mergeCell ref="C369:AF370"/>
    <mergeCell ref="C371:AF372"/>
    <mergeCell ref="C373:AF374"/>
    <mergeCell ref="AG371:AI372"/>
    <mergeCell ref="AG373:AI374"/>
    <mergeCell ref="C361:AF361"/>
    <mergeCell ref="A4:G4"/>
    <mergeCell ref="C13:F14"/>
    <mergeCell ref="AC11:AD12"/>
    <mergeCell ref="P5:AJ7"/>
    <mergeCell ref="A5:O7"/>
    <mergeCell ref="O64:P64"/>
    <mergeCell ref="C11:N12"/>
    <mergeCell ref="W11:X12"/>
    <mergeCell ref="Y11:Z12"/>
    <mergeCell ref="C19:F19"/>
    <mergeCell ref="B403:B405"/>
    <mergeCell ref="C388:AF388"/>
    <mergeCell ref="AG387:AI387"/>
    <mergeCell ref="C396:AF396"/>
    <mergeCell ref="C362:AF362"/>
    <mergeCell ref="B379:B381"/>
    <mergeCell ref="C363:AF366"/>
    <mergeCell ref="C236:AH236"/>
    <mergeCell ref="C197:C198"/>
    <mergeCell ref="AI11:AJ12"/>
    <mergeCell ref="S11:T12"/>
    <mergeCell ref="G13:AJ14"/>
    <mergeCell ref="AE11:AF12"/>
    <mergeCell ref="U11:V12"/>
    <mergeCell ref="C164:AI164"/>
    <mergeCell ref="C187:AI187"/>
    <mergeCell ref="B373:B374"/>
    <mergeCell ref="B375:B376"/>
    <mergeCell ref="G21:J22"/>
    <mergeCell ref="K21:U22"/>
    <mergeCell ref="C23:F24"/>
    <mergeCell ref="C390:AF390"/>
    <mergeCell ref="AG375:AI376"/>
    <mergeCell ref="AG402:AI402"/>
    <mergeCell ref="AG414:AI416"/>
    <mergeCell ref="C420:AF422"/>
    <mergeCell ref="AG433:AI435"/>
    <mergeCell ref="C446:AF446"/>
    <mergeCell ref="C443:AF443"/>
    <mergeCell ref="C426:AF429"/>
    <mergeCell ref="AG423:AI423"/>
    <mergeCell ref="C442:AF442"/>
    <mergeCell ref="C438:AF438"/>
    <mergeCell ref="C445:AF445"/>
    <mergeCell ref="AG411:AI413"/>
    <mergeCell ref="C395:AF395"/>
    <mergeCell ref="AG403:AI405"/>
    <mergeCell ref="C406:AF406"/>
    <mergeCell ref="AG430:AI432"/>
    <mergeCell ref="C423:AF423"/>
    <mergeCell ref="AG439:AI439"/>
    <mergeCell ref="AG438:AI438"/>
    <mergeCell ref="C439:AF439"/>
    <mergeCell ref="AG442:AI442"/>
    <mergeCell ref="AG444:AI444"/>
    <mergeCell ref="C430:AF432"/>
    <mergeCell ref="AG426:AI429"/>
    <mergeCell ref="C433:AF435"/>
    <mergeCell ref="AG397:AI397"/>
    <mergeCell ref="C398:AF398"/>
    <mergeCell ref="AG398:AI398"/>
    <mergeCell ref="AG406:AI406"/>
    <mergeCell ref="AG443:AI443"/>
    <mergeCell ref="C444:AF444"/>
    <mergeCell ref="AG446:AI446"/>
    <mergeCell ref="AG450:AI450"/>
    <mergeCell ref="C456:AF458"/>
    <mergeCell ref="C486:AF490"/>
    <mergeCell ref="AG486:AI490"/>
    <mergeCell ref="B512:B514"/>
    <mergeCell ref="C512:AF514"/>
    <mergeCell ref="AG512:AI514"/>
    <mergeCell ref="A516:AD516"/>
    <mergeCell ref="B517:B520"/>
    <mergeCell ref="C450:AF450"/>
    <mergeCell ref="B459:B461"/>
    <mergeCell ref="AG454:AI454"/>
    <mergeCell ref="B451:B453"/>
    <mergeCell ref="C451:AF453"/>
    <mergeCell ref="AG456:AI458"/>
    <mergeCell ref="B491:B493"/>
    <mergeCell ref="B456:B458"/>
    <mergeCell ref="B608:B610"/>
    <mergeCell ref="C598:AF598"/>
    <mergeCell ref="AG598:AI598"/>
    <mergeCell ref="B531:B535"/>
    <mergeCell ref="B527:B528"/>
    <mergeCell ref="C527:AF528"/>
    <mergeCell ref="AG527:AI528"/>
    <mergeCell ref="C544:AF547"/>
    <mergeCell ref="AG544:AI547"/>
    <mergeCell ref="C548:AF548"/>
    <mergeCell ref="AG548:AI548"/>
    <mergeCell ref="C517:AF520"/>
    <mergeCell ref="AG517:AI520"/>
    <mergeCell ref="AG521:AI522"/>
    <mergeCell ref="B541:B543"/>
    <mergeCell ref="C462:AF462"/>
    <mergeCell ref="AG462:AI462"/>
    <mergeCell ref="C468:AF468"/>
    <mergeCell ref="AG468:AI468"/>
    <mergeCell ref="B465:B467"/>
    <mergeCell ref="AG465:AI467"/>
    <mergeCell ref="C573:AF573"/>
    <mergeCell ref="AG571:AI571"/>
    <mergeCell ref="C541:AF543"/>
    <mergeCell ref="AG558:AI560"/>
    <mergeCell ref="C555:AF555"/>
    <mergeCell ref="AG494:AI496"/>
    <mergeCell ref="B499:B501"/>
    <mergeCell ref="C615:AF615"/>
    <mergeCell ref="AG615:AI615"/>
    <mergeCell ref="C608:AF610"/>
    <mergeCell ref="B585:AI585"/>
    <mergeCell ref="AG601:AI605"/>
    <mergeCell ref="C607:AF607"/>
    <mergeCell ref="C569:AF569"/>
    <mergeCell ref="AG569:AI569"/>
    <mergeCell ref="AG608:AI610"/>
    <mergeCell ref="C614:AF614"/>
    <mergeCell ref="AG614:AI614"/>
    <mergeCell ref="B613:AI613"/>
    <mergeCell ref="B601:B605"/>
    <mergeCell ref="C601:AF605"/>
    <mergeCell ref="B561:B564"/>
    <mergeCell ref="C508:AF510"/>
    <mergeCell ref="B478:B480"/>
    <mergeCell ref="C478:AF480"/>
    <mergeCell ref="AG478:AI480"/>
    <mergeCell ref="C483:AF483"/>
    <mergeCell ref="AG483:AI483"/>
    <mergeCell ref="C502:AF502"/>
    <mergeCell ref="C503:AF507"/>
    <mergeCell ref="AG565:AI565"/>
    <mergeCell ref="C568:AF568"/>
    <mergeCell ref="AG568:AI568"/>
    <mergeCell ref="C499:AF501"/>
    <mergeCell ref="AG499:AI501"/>
    <mergeCell ref="C531:AF535"/>
    <mergeCell ref="AG555:AI555"/>
    <mergeCell ref="C556:AF556"/>
    <mergeCell ref="AG556:AI556"/>
    <mergeCell ref="C529:AF530"/>
    <mergeCell ref="B486:B490"/>
    <mergeCell ref="C833:AF833"/>
    <mergeCell ref="C475:AF477"/>
    <mergeCell ref="AG475:AI477"/>
    <mergeCell ref="C473:AF473"/>
    <mergeCell ref="AG473:AI473"/>
    <mergeCell ref="C474:AF474"/>
    <mergeCell ref="AG474:AI474"/>
    <mergeCell ref="C472:AF472"/>
    <mergeCell ref="AG472:AI472"/>
    <mergeCell ref="C652:AF652"/>
    <mergeCell ref="AG652:AI652"/>
    <mergeCell ref="AG664:AI665"/>
    <mergeCell ref="AG698:AI699"/>
    <mergeCell ref="B814:AJ816"/>
    <mergeCell ref="C824:AF824"/>
    <mergeCell ref="AG511:AI511"/>
    <mergeCell ref="AG503:AI507"/>
    <mergeCell ref="B503:B507"/>
    <mergeCell ref="B549:B554"/>
    <mergeCell ref="B544:B547"/>
    <mergeCell ref="B529:B530"/>
    <mergeCell ref="AG693:AI697"/>
    <mergeCell ref="AG828:AI828"/>
    <mergeCell ref="D677:I677"/>
    <mergeCell ref="AG833:AI833"/>
    <mergeCell ref="B595:B597"/>
    <mergeCell ref="C595:AF597"/>
    <mergeCell ref="AG531:AI535"/>
    <mergeCell ref="AG536:AI538"/>
    <mergeCell ref="AG561:AI564"/>
    <mergeCell ref="B475:B477"/>
    <mergeCell ref="C574:AF574"/>
    <mergeCell ref="AG941:AI943"/>
    <mergeCell ref="AG905:AI905"/>
    <mergeCell ref="B945:B950"/>
    <mergeCell ref="AG940:AI940"/>
    <mergeCell ref="C934:AF936"/>
    <mergeCell ref="AG1255:AI1256"/>
    <mergeCell ref="AG1445:AI1460"/>
    <mergeCell ref="H1446:I1448"/>
    <mergeCell ref="L1396:M1398"/>
    <mergeCell ref="R1395:AE1395"/>
    <mergeCell ref="P1396:Q1398"/>
    <mergeCell ref="AG1066:AI1066"/>
    <mergeCell ref="AG939:AI939"/>
    <mergeCell ref="AG938:AI938"/>
    <mergeCell ref="AG977:AI977"/>
    <mergeCell ref="AG1087:AI1087"/>
    <mergeCell ref="D1460:X1460"/>
    <mergeCell ref="V1446:W1448"/>
    <mergeCell ref="R1445:AE1445"/>
    <mergeCell ref="N1428:O1430"/>
    <mergeCell ref="C1438:AF1438"/>
    <mergeCell ref="T1446:U1448"/>
    <mergeCell ref="D1454:E1458"/>
    <mergeCell ref="AD1422:AE1424"/>
    <mergeCell ref="C1444:AF1444"/>
    <mergeCell ref="D1449:E1453"/>
    <mergeCell ref="T1454:U1458"/>
    <mergeCell ref="B1201:B1204"/>
    <mergeCell ref="C1201:AF1204"/>
    <mergeCell ref="C1364:AI1364"/>
    <mergeCell ref="D1409:J1409"/>
    <mergeCell ref="AG1355:AI1356"/>
    <mergeCell ref="B1569:B1571"/>
    <mergeCell ref="B1584:B1586"/>
    <mergeCell ref="C1573:AF1573"/>
    <mergeCell ref="C1587:AF1587"/>
    <mergeCell ref="C1584:AF1586"/>
    <mergeCell ref="C1607:AF1610"/>
    <mergeCell ref="AG1579:AI1579"/>
    <mergeCell ref="AG1576:AI1577"/>
    <mergeCell ref="AG1601:AI1604"/>
    <mergeCell ref="C1569:AF1571"/>
    <mergeCell ref="AG1587:AI1587"/>
    <mergeCell ref="C1578:AF1578"/>
    <mergeCell ref="AG1578:AI1578"/>
    <mergeCell ref="AG1569:AI1571"/>
    <mergeCell ref="C1572:AF1572"/>
    <mergeCell ref="AG1572:AI1572"/>
    <mergeCell ref="C1579:AF1579"/>
    <mergeCell ref="B1594:B1598"/>
    <mergeCell ref="C1594:AF1598"/>
    <mergeCell ref="AG1594:AI1598"/>
    <mergeCell ref="B1619:B1622"/>
    <mergeCell ref="AG1588:AI1591"/>
    <mergeCell ref="AG1573:AI1573"/>
    <mergeCell ref="AG1584:AI1586"/>
    <mergeCell ref="B1613:B1616"/>
    <mergeCell ref="O65:P65"/>
    <mergeCell ref="AG1054:AI1054"/>
    <mergeCell ref="AG1022:AI1022"/>
    <mergeCell ref="C65:D65"/>
    <mergeCell ref="G65:H65"/>
    <mergeCell ref="AG1070:AI1072"/>
    <mergeCell ref="C1413:AF1413"/>
    <mergeCell ref="C1414:AF1414"/>
    <mergeCell ref="C1415:AF1415"/>
    <mergeCell ref="D1446:E1448"/>
    <mergeCell ref="R1446:S1448"/>
    <mergeCell ref="C1417:AI1417"/>
    <mergeCell ref="M65:N65"/>
    <mergeCell ref="C159:AI160"/>
    <mergeCell ref="C166:AI166"/>
    <mergeCell ref="C162:AI162"/>
    <mergeCell ref="B426:B429"/>
    <mergeCell ref="C796:AF796"/>
    <mergeCell ref="C676:AF676"/>
    <mergeCell ref="B1601:B1604"/>
    <mergeCell ref="AG576:AI576"/>
    <mergeCell ref="B1607:B1610"/>
    <mergeCell ref="AG1607:AI1610"/>
    <mergeCell ref="B1588:B1591"/>
    <mergeCell ref="C1588:AF1591"/>
    <mergeCell ref="B1576:B1577"/>
    <mergeCell ref="C1576:AF1577"/>
    <mergeCell ref="G25:L27"/>
    <mergeCell ref="O11:P12"/>
    <mergeCell ref="Q64:R64"/>
    <mergeCell ref="I64:J64"/>
    <mergeCell ref="C21:F22"/>
    <mergeCell ref="Q11:R12"/>
    <mergeCell ref="G19:AJ20"/>
    <mergeCell ref="G15:AJ17"/>
    <mergeCell ref="Z25:AJ27"/>
    <mergeCell ref="M25:U27"/>
    <mergeCell ref="AA64:AB64"/>
    <mergeCell ref="U64:V64"/>
    <mergeCell ref="M64:N64"/>
    <mergeCell ref="C29:AJ30"/>
    <mergeCell ref="C38:AJ39"/>
    <mergeCell ref="W34:AF36"/>
    <mergeCell ref="A34:D36"/>
    <mergeCell ref="V21:Z22"/>
    <mergeCell ref="AA21:AJ22"/>
    <mergeCell ref="A11:B27"/>
    <mergeCell ref="AG11:AH12"/>
    <mergeCell ref="AA11:AB12"/>
    <mergeCell ref="C16:F16"/>
    <mergeCell ref="S64:T64"/>
    <mergeCell ref="Y64:Z64"/>
    <mergeCell ref="K64:L64"/>
    <mergeCell ref="W64:X64"/>
    <mergeCell ref="G23:J24"/>
    <mergeCell ref="V25:Y27"/>
    <mergeCell ref="K23:AJ24"/>
    <mergeCell ref="AG34:AJ36"/>
    <mergeCell ref="AG790:AI795"/>
    <mergeCell ref="AG796:AI796"/>
    <mergeCell ref="C799:AF799"/>
    <mergeCell ref="C635:AF635"/>
    <mergeCell ref="B616:B618"/>
    <mergeCell ref="C616:AF618"/>
    <mergeCell ref="AG607:AI607"/>
    <mergeCell ref="C606:AF606"/>
    <mergeCell ref="AG606:AI606"/>
    <mergeCell ref="C583:AF583"/>
    <mergeCell ref="C619:AF619"/>
    <mergeCell ref="AG637:AI637"/>
    <mergeCell ref="C636:AF636"/>
    <mergeCell ref="AG636:AI636"/>
    <mergeCell ref="C620:AF620"/>
    <mergeCell ref="AG620:AI620"/>
    <mergeCell ref="C640:AF640"/>
    <mergeCell ref="C584:AF584"/>
    <mergeCell ref="AG584:AI584"/>
    <mergeCell ref="AG635:AI635"/>
    <mergeCell ref="AG641:AI643"/>
    <mergeCell ref="AG619:AI619"/>
    <mergeCell ref="B586:B589"/>
    <mergeCell ref="C586:AF589"/>
    <mergeCell ref="AG586:AI589"/>
    <mergeCell ref="B592:AI594"/>
    <mergeCell ref="AG595:AI597"/>
    <mergeCell ref="B674:B675"/>
    <mergeCell ref="C645:AF645"/>
    <mergeCell ref="AG645:AI645"/>
    <mergeCell ref="B641:B643"/>
    <mergeCell ref="C641:AF643"/>
    <mergeCell ref="C651:AF651"/>
    <mergeCell ref="AG651:AI651"/>
    <mergeCell ref="B644:AI644"/>
    <mergeCell ref="C646:AF646"/>
    <mergeCell ref="C232:AH233"/>
    <mergeCell ref="B558:B560"/>
    <mergeCell ref="C558:AF560"/>
    <mergeCell ref="AA678:AB678"/>
    <mergeCell ref="D679:K679"/>
    <mergeCell ref="C746:AF750"/>
    <mergeCell ref="AG682:AI683"/>
    <mergeCell ref="B580:B582"/>
    <mergeCell ref="C576:AF576"/>
    <mergeCell ref="AG583:AI583"/>
    <mergeCell ref="B623:B632"/>
    <mergeCell ref="C623:AF632"/>
    <mergeCell ref="AG623:AI632"/>
    <mergeCell ref="B523:B524"/>
    <mergeCell ref="B536:B538"/>
    <mergeCell ref="C511:AF511"/>
    <mergeCell ref="AG577:AI578"/>
    <mergeCell ref="A526:AE526"/>
    <mergeCell ref="C565:AF565"/>
    <mergeCell ref="C561:AF564"/>
    <mergeCell ref="C570:AF570"/>
    <mergeCell ref="AG580:AI582"/>
    <mergeCell ref="B577:B578"/>
    <mergeCell ref="C577:AF578"/>
    <mergeCell ref="AG570:AI570"/>
    <mergeCell ref="C571:AF571"/>
    <mergeCell ref="AG574:AI574"/>
    <mergeCell ref="AG573:AI573"/>
    <mergeCell ref="Z1449:AA1453"/>
    <mergeCell ref="H1449:I1453"/>
    <mergeCell ref="P1428:Q1430"/>
    <mergeCell ref="R1428:S1430"/>
    <mergeCell ref="T1428:U1430"/>
    <mergeCell ref="C402:AF402"/>
    <mergeCell ref="B369:B370"/>
    <mergeCell ref="AG447:AI447"/>
    <mergeCell ref="AG778:AI778"/>
    <mergeCell ref="C836:AF836"/>
    <mergeCell ref="C883:AF883"/>
    <mergeCell ref="B371:B372"/>
    <mergeCell ref="AG834:AI834"/>
    <mergeCell ref="C888:AF888"/>
    <mergeCell ref="AG888:AI888"/>
    <mergeCell ref="C889:AF889"/>
    <mergeCell ref="AG889:AI889"/>
    <mergeCell ref="AG836:AI836"/>
    <mergeCell ref="AG835:AI835"/>
    <mergeCell ref="AG843:AI843"/>
    <mergeCell ref="AG852:AI852"/>
    <mergeCell ref="C852:AF852"/>
    <mergeCell ref="AG616:AI618"/>
    <mergeCell ref="AG572:AI572"/>
    <mergeCell ref="C572:AF572"/>
    <mergeCell ref="B575:AI575"/>
    <mergeCell ref="B778:B795"/>
    <mergeCell ref="A807:J809"/>
    <mergeCell ref="AG523:AI524"/>
    <mergeCell ref="B508:B510"/>
    <mergeCell ref="AG508:AI510"/>
    <mergeCell ref="C580:AF582"/>
    <mergeCell ref="AG1419:AI1432"/>
    <mergeCell ref="J1399:K1403"/>
    <mergeCell ref="D1396:E1398"/>
    <mergeCell ref="R1396:S1398"/>
    <mergeCell ref="C1388:AF1388"/>
    <mergeCell ref="N1446:O1448"/>
    <mergeCell ref="L1449:M1453"/>
    <mergeCell ref="D1410:X1410"/>
    <mergeCell ref="C1285:AF1285"/>
    <mergeCell ref="AG1287:AI1287"/>
    <mergeCell ref="J1422:K1424"/>
    <mergeCell ref="L1422:M1424"/>
    <mergeCell ref="X1422:Y1424"/>
    <mergeCell ref="AB1428:AC1430"/>
    <mergeCell ref="AD1428:AE1430"/>
    <mergeCell ref="D1431:K1431"/>
    <mergeCell ref="D1432:V1432"/>
    <mergeCell ref="V1399:W1403"/>
    <mergeCell ref="Z1399:AA1403"/>
    <mergeCell ref="J1404:K1408"/>
    <mergeCell ref="T1404:U1408"/>
    <mergeCell ref="F1379:G1383"/>
    <mergeCell ref="X1404:Y1408"/>
    <mergeCell ref="T1399:U1403"/>
    <mergeCell ref="R1399:S1403"/>
    <mergeCell ref="AB1404:AC1408"/>
    <mergeCell ref="AB1371:AC1373"/>
    <mergeCell ref="D1371:E1373"/>
    <mergeCell ref="H1371:I1373"/>
    <mergeCell ref="C1366:AI1368"/>
    <mergeCell ref="D1419:AF1420"/>
    <mergeCell ref="D1428:E1430"/>
    <mergeCell ref="AG1349:AI1350"/>
    <mergeCell ref="AG1351:AI1352"/>
    <mergeCell ref="B1320:Q1320"/>
    <mergeCell ref="Z1374:AA1378"/>
    <mergeCell ref="C1391:AI1392"/>
    <mergeCell ref="V1428:W1430"/>
    <mergeCell ref="H1428:I1430"/>
    <mergeCell ref="J1428:K1430"/>
    <mergeCell ref="D1421:L1421"/>
    <mergeCell ref="AB1422:AC1424"/>
    <mergeCell ref="C1386:AF1386"/>
    <mergeCell ref="D1399:E1403"/>
    <mergeCell ref="L1399:M1403"/>
    <mergeCell ref="R1421:AE1421"/>
    <mergeCell ref="C1418:AI1418"/>
    <mergeCell ref="X1425:Y1427"/>
    <mergeCell ref="Z1425:AA1427"/>
    <mergeCell ref="AB1425:AC1427"/>
    <mergeCell ref="AD1425:AE1427"/>
    <mergeCell ref="H1425:I1427"/>
    <mergeCell ref="J1425:K1427"/>
    <mergeCell ref="V1425:W1427"/>
    <mergeCell ref="D1425:E1427"/>
    <mergeCell ref="F1425:G1427"/>
    <mergeCell ref="P1422:Q1424"/>
    <mergeCell ref="X1428:Y1430"/>
    <mergeCell ref="Z1428:AA1430"/>
    <mergeCell ref="AD1404:AE1408"/>
    <mergeCell ref="R1404:S1408"/>
    <mergeCell ref="V1396:W1398"/>
    <mergeCell ref="L1404:M1408"/>
    <mergeCell ref="T1396:U1398"/>
    <mergeCell ref="AG1268:AI1268"/>
    <mergeCell ref="AG1269:AI1269"/>
    <mergeCell ref="C1342:AF1343"/>
    <mergeCell ref="C1344:AF1346"/>
    <mergeCell ref="C1347:AF1348"/>
    <mergeCell ref="C1349:AF1350"/>
    <mergeCell ref="C1351:AF1352"/>
    <mergeCell ref="B1337:B1339"/>
    <mergeCell ref="B1340:B1341"/>
    <mergeCell ref="AB1379:AC1383"/>
    <mergeCell ref="C1278:AF1278"/>
    <mergeCell ref="AG1278:AI1278"/>
    <mergeCell ref="C1369:AF1369"/>
    <mergeCell ref="AG1283:AI1283"/>
    <mergeCell ref="X1399:Y1403"/>
    <mergeCell ref="F1404:G1408"/>
    <mergeCell ref="F1399:G1403"/>
    <mergeCell ref="C1389:AF1389"/>
    <mergeCell ref="AG1386:AI1386"/>
    <mergeCell ref="AG1344:AI1346"/>
    <mergeCell ref="N1399:O1403"/>
    <mergeCell ref="AG1387:AI1390"/>
    <mergeCell ref="AG1393:AI1410"/>
    <mergeCell ref="R1371:S1373"/>
    <mergeCell ref="F1371:G1373"/>
    <mergeCell ref="J1379:K1383"/>
    <mergeCell ref="V1374:W1378"/>
    <mergeCell ref="V1404:W1408"/>
    <mergeCell ref="C1315:AF1316"/>
    <mergeCell ref="P1374:Q1378"/>
    <mergeCell ref="AG1315:AI1316"/>
    <mergeCell ref="AG1323:AI1324"/>
    <mergeCell ref="B1359:B1360"/>
    <mergeCell ref="AG1321:AI1322"/>
    <mergeCell ref="AG1359:AI1360"/>
    <mergeCell ref="C1365:AI1365"/>
    <mergeCell ref="AD1374:AE1378"/>
    <mergeCell ref="C1357:AF1358"/>
    <mergeCell ref="P1379:Q1383"/>
    <mergeCell ref="B1417:B1438"/>
    <mergeCell ref="AG1306:AI1307"/>
    <mergeCell ref="C1308:AF1308"/>
    <mergeCell ref="AG1308:AI1308"/>
    <mergeCell ref="N1422:O1424"/>
    <mergeCell ref="F1428:G1430"/>
    <mergeCell ref="B1304:B1305"/>
    <mergeCell ref="Z1396:AA1398"/>
    <mergeCell ref="AG1370:AI1385"/>
    <mergeCell ref="P1399:Q1403"/>
    <mergeCell ref="AD1379:AE1383"/>
    <mergeCell ref="D1370:P1370"/>
    <mergeCell ref="L1428:M1430"/>
    <mergeCell ref="Z1371:AA1373"/>
    <mergeCell ref="R1370:AE1370"/>
    <mergeCell ref="H1396:I1398"/>
    <mergeCell ref="X1396:Y1398"/>
    <mergeCell ref="AG1369:AI1369"/>
    <mergeCell ref="F1396:G1398"/>
    <mergeCell ref="X1371:Y1373"/>
    <mergeCell ref="V1371:W1373"/>
    <mergeCell ref="AD1371:AE1373"/>
    <mergeCell ref="J1396:K1398"/>
    <mergeCell ref="L1371:M1373"/>
    <mergeCell ref="AG1347:AI1348"/>
    <mergeCell ref="C1134:AF1135"/>
    <mergeCell ref="C1154:AF1154"/>
    <mergeCell ref="C1148:AF1148"/>
    <mergeCell ref="C1340:AF1341"/>
    <mergeCell ref="D1294:AF1294"/>
    <mergeCell ref="AG1281:AI1281"/>
    <mergeCell ref="C1317:AF1318"/>
    <mergeCell ref="AG1317:AI1318"/>
    <mergeCell ref="AG1274:AI1275"/>
    <mergeCell ref="B1277:S1277"/>
    <mergeCell ref="AG1200:AI1200"/>
    <mergeCell ref="AG1234:AI1237"/>
    <mergeCell ref="C1225:AF1228"/>
    <mergeCell ref="AG1225:AI1228"/>
    <mergeCell ref="AG1117:AI1117"/>
    <mergeCell ref="B1175:B1179"/>
    <mergeCell ref="AG1172:AI1172"/>
    <mergeCell ref="AG1170:AI1170"/>
    <mergeCell ref="AG1171:AI1171"/>
    <mergeCell ref="AG1119:AI1119"/>
    <mergeCell ref="B1139:B1141"/>
    <mergeCell ref="C1139:AF1141"/>
    <mergeCell ref="AG1139:AI1141"/>
    <mergeCell ref="AG1280:AI1280"/>
    <mergeCell ref="AG1290:AI1290"/>
    <mergeCell ref="AG1291:AI1294"/>
    <mergeCell ref="B1323:B1324"/>
    <mergeCell ref="C1304:AF1305"/>
    <mergeCell ref="C1302:AF1303"/>
    <mergeCell ref="AG1300:AI1301"/>
    <mergeCell ref="AG1302:AI1303"/>
    <mergeCell ref="AG1304:AI1305"/>
    <mergeCell ref="AG1229:AI1231"/>
    <mergeCell ref="C1257:AF1257"/>
    <mergeCell ref="AG1257:AI1257"/>
    <mergeCell ref="C1266:AF1266"/>
    <mergeCell ref="AG1208:AI1208"/>
    <mergeCell ref="C1241:AF1241"/>
    <mergeCell ref="AG1241:AI1241"/>
    <mergeCell ref="AG1209:AI1212"/>
    <mergeCell ref="AG1214:AI1214"/>
    <mergeCell ref="AG1090:AI1090"/>
    <mergeCell ref="C939:AF939"/>
    <mergeCell ref="AG1120:AI1120"/>
    <mergeCell ref="C1119:AF1119"/>
    <mergeCell ref="C1124:AF1127"/>
    <mergeCell ref="AG1154:AI1154"/>
    <mergeCell ref="AG1118:AI1118"/>
    <mergeCell ref="AG1215:AI1215"/>
    <mergeCell ref="C1180:AF1180"/>
    <mergeCell ref="AG1106:AI1106"/>
    <mergeCell ref="AG1105:AI1105"/>
    <mergeCell ref="C1106:AF1106"/>
    <mergeCell ref="C1105:AF1105"/>
    <mergeCell ref="AG1111:AI1111"/>
    <mergeCell ref="AG1190:AI1190"/>
    <mergeCell ref="C1113:AF1113"/>
    <mergeCell ref="C1095:AF1095"/>
    <mergeCell ref="B1156:T1156"/>
    <mergeCell ref="C1090:AF1090"/>
    <mergeCell ref="AG1086:AI1086"/>
    <mergeCell ref="AG1053:AI1053"/>
    <mergeCell ref="C1264:AF1264"/>
    <mergeCell ref="AG1101:AI1101"/>
    <mergeCell ref="C894:AF896"/>
    <mergeCell ref="C910:AF910"/>
    <mergeCell ref="AG930:AI930"/>
    <mergeCell ref="C925:AF925"/>
    <mergeCell ref="C837:AF837"/>
    <mergeCell ref="AG846:AI846"/>
    <mergeCell ref="AG907:AI907"/>
    <mergeCell ref="AG910:AI910"/>
    <mergeCell ref="C904:AF904"/>
    <mergeCell ref="C898:AF898"/>
    <mergeCell ref="N872:AI872"/>
    <mergeCell ref="C923:AF923"/>
    <mergeCell ref="C901:AF901"/>
    <mergeCell ref="AG933:AI933"/>
    <mergeCell ref="AG926:AI926"/>
    <mergeCell ref="C927:AF927"/>
    <mergeCell ref="C930:AF930"/>
    <mergeCell ref="C924:AF924"/>
    <mergeCell ref="C917:AF917"/>
    <mergeCell ref="AG844:AI844"/>
    <mergeCell ref="C846:AF846"/>
    <mergeCell ref="AG901:AI901"/>
    <mergeCell ref="AG922:AI922"/>
    <mergeCell ref="AG873:AI873"/>
    <mergeCell ref="AG854:AI869"/>
    <mergeCell ref="C851:AF851"/>
    <mergeCell ref="AG900:AI900"/>
    <mergeCell ref="C912:AF912"/>
    <mergeCell ref="C848:AF848"/>
    <mergeCell ref="C853:AF853"/>
    <mergeCell ref="C933:AF933"/>
    <mergeCell ref="AG931:AI931"/>
    <mergeCell ref="C906:AF906"/>
    <mergeCell ref="C902:AF902"/>
    <mergeCell ref="AG920:AI920"/>
    <mergeCell ref="AG921:AI921"/>
    <mergeCell ref="C916:AF916"/>
    <mergeCell ref="C921:AF921"/>
    <mergeCell ref="C922:AF922"/>
    <mergeCell ref="AG917:AI917"/>
    <mergeCell ref="C945:AF950"/>
    <mergeCell ref="C1258:AF1258"/>
    <mergeCell ref="AG1263:AI1263"/>
    <mergeCell ref="AG1267:AI1267"/>
    <mergeCell ref="C1254:AF1254"/>
    <mergeCell ref="C1255:AF1256"/>
    <mergeCell ref="AG1194:AI1194"/>
    <mergeCell ref="AG1242:AI1242"/>
    <mergeCell ref="AG1251:AI1251"/>
    <mergeCell ref="AG1238:AI1240"/>
    <mergeCell ref="C1205:AF1205"/>
    <mergeCell ref="C1215:AF1215"/>
    <mergeCell ref="C1248:AF1250"/>
    <mergeCell ref="AG1201:AI1204"/>
    <mergeCell ref="AG1205:AI1205"/>
    <mergeCell ref="AG1097:AI1097"/>
    <mergeCell ref="C1195:AF1195"/>
    <mergeCell ref="B1146:T1146"/>
    <mergeCell ref="C1158:AF1158"/>
    <mergeCell ref="C1159:AF1159"/>
    <mergeCell ref="C1160:AF1160"/>
    <mergeCell ref="C1170:AF1170"/>
    <mergeCell ref="C1114:AF1114"/>
    <mergeCell ref="C1194:AF1194"/>
    <mergeCell ref="C1229:AF1231"/>
    <mergeCell ref="B1183:B1184"/>
    <mergeCell ref="B1040:B1041"/>
    <mergeCell ref="B1030:B1032"/>
    <mergeCell ref="C1042:AF1043"/>
    <mergeCell ref="C1040:AF1041"/>
    <mergeCell ref="C1022:AF1022"/>
    <mergeCell ref="C1020:AF1020"/>
    <mergeCell ref="C1168:AF1168"/>
    <mergeCell ref="C1150:AF1150"/>
    <mergeCell ref="B991:B992"/>
    <mergeCell ref="B1042:B1043"/>
    <mergeCell ref="C976:AF976"/>
    <mergeCell ref="R1374:S1378"/>
    <mergeCell ref="D1411:AF1412"/>
    <mergeCell ref="C1274:AF1275"/>
    <mergeCell ref="C1281:AF1281"/>
    <mergeCell ref="C1279:AF1279"/>
    <mergeCell ref="Z1379:AA1383"/>
    <mergeCell ref="P1371:Q1373"/>
    <mergeCell ref="C1287:AF1287"/>
    <mergeCell ref="C1196:AF1196"/>
    <mergeCell ref="T1371:U1373"/>
    <mergeCell ref="C1192:AF1192"/>
    <mergeCell ref="C1144:AF1144"/>
    <mergeCell ref="C1164:AF1164"/>
    <mergeCell ref="C1149:AF1149"/>
    <mergeCell ref="C1118:AF1118"/>
    <mergeCell ref="C1111:AF1111"/>
    <mergeCell ref="C1128:AF1128"/>
    <mergeCell ref="C723:AF723"/>
    <mergeCell ref="AG723:AI723"/>
    <mergeCell ref="AG954:AI956"/>
    <mergeCell ref="AG927:AI927"/>
    <mergeCell ref="AG676:AI679"/>
    <mergeCell ref="B690:B692"/>
    <mergeCell ref="AG1102:AI1102"/>
    <mergeCell ref="C1222:AF1224"/>
    <mergeCell ref="B986:B987"/>
    <mergeCell ref="C1103:AF1103"/>
    <mergeCell ref="C1108:AF1108"/>
    <mergeCell ref="AG1112:AI1112"/>
    <mergeCell ref="AG1096:AI1096"/>
    <mergeCell ref="C915:AF915"/>
    <mergeCell ref="AG974:AI974"/>
    <mergeCell ref="AG986:AI987"/>
    <mergeCell ref="C1016:AF1018"/>
    <mergeCell ref="AG1040:AI1041"/>
    <mergeCell ref="AG988:AI990"/>
    <mergeCell ref="AG1013:AI1013"/>
    <mergeCell ref="AG1221:AI1221"/>
    <mergeCell ref="C1098:AF1098"/>
    <mergeCell ref="AG1073:AI1073"/>
    <mergeCell ref="B960:B962"/>
    <mergeCell ref="C960:AF962"/>
    <mergeCell ref="C963:AF963"/>
    <mergeCell ref="B968:X968"/>
    <mergeCell ref="C969:AF969"/>
    <mergeCell ref="C1015:AF1015"/>
    <mergeCell ref="B972:X972"/>
    <mergeCell ref="B1009:B1011"/>
    <mergeCell ref="C1104:AF1104"/>
    <mergeCell ref="C638:AF638"/>
    <mergeCell ref="C986:AF987"/>
    <mergeCell ref="AG1082:AI1082"/>
    <mergeCell ref="AG1084:AI1084"/>
    <mergeCell ref="C1082:AF1082"/>
    <mergeCell ref="AG1168:AI1168"/>
    <mergeCell ref="D1292:AF1292"/>
    <mergeCell ref="C1100:AF1100"/>
    <mergeCell ref="AG1074:AI1075"/>
    <mergeCell ref="C954:AF956"/>
    <mergeCell ref="C977:AF977"/>
    <mergeCell ref="C937:AF937"/>
    <mergeCell ref="AG964:AI966"/>
    <mergeCell ref="AG984:AI985"/>
    <mergeCell ref="C1243:AF1247"/>
    <mergeCell ref="C1242:AF1242"/>
    <mergeCell ref="C1085:AF1085"/>
    <mergeCell ref="C1088:AF1088"/>
    <mergeCell ref="C1079:AF1080"/>
    <mergeCell ref="C1046:AF1046"/>
    <mergeCell ref="C1086:AF1086"/>
    <mergeCell ref="AG951:AI953"/>
    <mergeCell ref="AG945:AI950"/>
    <mergeCell ref="C951:AF953"/>
    <mergeCell ref="AG960:AI962"/>
    <mergeCell ref="AG963:AI963"/>
    <mergeCell ref="C1044:AF1044"/>
    <mergeCell ref="AG969:AI969"/>
    <mergeCell ref="C1089:AF1089"/>
    <mergeCell ref="AG1222:AI1224"/>
    <mergeCell ref="C1038:AF1039"/>
    <mergeCell ref="AG1012:AI1012"/>
    <mergeCell ref="C959:AF959"/>
    <mergeCell ref="B1079:B1080"/>
    <mergeCell ref="B1074:B1075"/>
    <mergeCell ref="B1070:B1072"/>
    <mergeCell ref="C1070:AF1072"/>
    <mergeCell ref="C1009:AF1011"/>
    <mergeCell ref="C1060:AF1061"/>
    <mergeCell ref="C1062:AF1063"/>
    <mergeCell ref="AG1060:AI1061"/>
    <mergeCell ref="AG1062:AI1063"/>
    <mergeCell ref="C1218:AF1219"/>
    <mergeCell ref="C1220:AF1220"/>
    <mergeCell ref="B1222:B1224"/>
    <mergeCell ref="B1225:B1228"/>
    <mergeCell ref="AG1258:AI1258"/>
    <mergeCell ref="C1251:AF1251"/>
    <mergeCell ref="AG1029:AI1029"/>
    <mergeCell ref="AG1003:AI1008"/>
    <mergeCell ref="C993:AF993"/>
    <mergeCell ref="C1013:AF1013"/>
    <mergeCell ref="B1218:B1220"/>
    <mergeCell ref="B1016:B1018"/>
    <mergeCell ref="C964:AF966"/>
    <mergeCell ref="B1229:B1231"/>
    <mergeCell ref="C1157:AF1157"/>
    <mergeCell ref="C1096:AF1096"/>
    <mergeCell ref="B1243:B1247"/>
    <mergeCell ref="C1214:AF1214"/>
    <mergeCell ref="C1200:AF1200"/>
    <mergeCell ref="C1197:AF1197"/>
    <mergeCell ref="C1209:AF1212"/>
    <mergeCell ref="C1208:AF1208"/>
    <mergeCell ref="AG1218:AI1220"/>
    <mergeCell ref="AG1153:AI1153"/>
    <mergeCell ref="AG1565:AI1566"/>
    <mergeCell ref="AG1563:AI1564"/>
    <mergeCell ref="B1329:B1330"/>
    <mergeCell ref="B1331:B1332"/>
    <mergeCell ref="B1333:B1334"/>
    <mergeCell ref="C1327:AF1328"/>
    <mergeCell ref="AG700:AI705"/>
    <mergeCell ref="AG706:AI708"/>
    <mergeCell ref="AG709:AI711"/>
    <mergeCell ref="AG712:AI713"/>
    <mergeCell ref="B706:B708"/>
    <mergeCell ref="B693:B697"/>
    <mergeCell ref="C693:AF697"/>
    <mergeCell ref="B712:B713"/>
    <mergeCell ref="C712:AF713"/>
    <mergeCell ref="C706:AF708"/>
    <mergeCell ref="B709:B711"/>
    <mergeCell ref="C709:AF711"/>
    <mergeCell ref="D1459:J1459"/>
    <mergeCell ref="D1536:AF1537"/>
    <mergeCell ref="AG1433:AI1438"/>
    <mergeCell ref="AG970:AI970"/>
    <mergeCell ref="B1060:B1061"/>
    <mergeCell ref="B1062:B1063"/>
    <mergeCell ref="C1025:AF1028"/>
    <mergeCell ref="B1025:B1028"/>
    <mergeCell ref="C1029:AF1029"/>
    <mergeCell ref="AG1025:AI1028"/>
    <mergeCell ref="C1087:AF1087"/>
    <mergeCell ref="AG1081:AI1081"/>
    <mergeCell ref="C690:AF692"/>
    <mergeCell ref="AG690:AI692"/>
    <mergeCell ref="B700:B705"/>
    <mergeCell ref="C700:AF705"/>
    <mergeCell ref="B680:B681"/>
    <mergeCell ref="C680:AF681"/>
    <mergeCell ref="AG680:AI681"/>
    <mergeCell ref="B1642:AI1643"/>
    <mergeCell ref="C1637:AI1638"/>
    <mergeCell ref="C1636:AI1636"/>
    <mergeCell ref="C1621:AF1622"/>
    <mergeCell ref="C1565:AF1566"/>
    <mergeCell ref="C1563:AF1564"/>
    <mergeCell ref="C1561:AF1562"/>
    <mergeCell ref="C1416:AF1416"/>
    <mergeCell ref="C1306:AF1307"/>
    <mergeCell ref="C1265:AF1265"/>
    <mergeCell ref="AG1264:AI1264"/>
    <mergeCell ref="C1259:AF1259"/>
    <mergeCell ref="AG1259:AI1259"/>
    <mergeCell ref="B1327:B1328"/>
    <mergeCell ref="AG1160:AI1160"/>
    <mergeCell ref="C970:AF970"/>
    <mergeCell ref="AG1561:AI1562"/>
    <mergeCell ref="AG1243:AI1247"/>
    <mergeCell ref="C1333:AF1334"/>
    <mergeCell ref="AG1327:AI1328"/>
    <mergeCell ref="AG1329:AI1330"/>
    <mergeCell ref="AG1331:AI1332"/>
    <mergeCell ref="B1272:AA1272"/>
    <mergeCell ref="C1267:AF1267"/>
    <mergeCell ref="C1221:AF1221"/>
    <mergeCell ref="AL1033:AZ1034"/>
    <mergeCell ref="C1151:AF1151"/>
    <mergeCell ref="AG1151:AI1151"/>
    <mergeCell ref="AG1487:AI1487"/>
    <mergeCell ref="AG1088:AI1088"/>
    <mergeCell ref="B1038:B1039"/>
    <mergeCell ref="C1083:AF1083"/>
    <mergeCell ref="AG1083:AI1083"/>
    <mergeCell ref="AG1089:AI1089"/>
    <mergeCell ref="AG1113:AI1113"/>
    <mergeCell ref="AG1095:AI1095"/>
    <mergeCell ref="AG1098:AI1098"/>
    <mergeCell ref="AG1093:AI1093"/>
    <mergeCell ref="AG1100:AI1100"/>
    <mergeCell ref="AG1103:AI1103"/>
    <mergeCell ref="C1078:AF1078"/>
    <mergeCell ref="C1138:AF1138"/>
    <mergeCell ref="C1142:AF1142"/>
    <mergeCell ref="AG1107:AI1107"/>
    <mergeCell ref="B1349:B1350"/>
    <mergeCell ref="AG1282:AI1282"/>
    <mergeCell ref="AG1310:AI1311"/>
    <mergeCell ref="AG1312:AI1312"/>
    <mergeCell ref="C1309:AF1309"/>
    <mergeCell ref="C1310:AF1311"/>
    <mergeCell ref="AG1357:AI1358"/>
    <mergeCell ref="J1374:K1378"/>
    <mergeCell ref="C1282:AF1282"/>
    <mergeCell ref="B1299:S1299"/>
    <mergeCell ref="AG1297:AI1297"/>
    <mergeCell ref="B1274:B1275"/>
    <mergeCell ref="AG1262:AI1262"/>
    <mergeCell ref="B1344:B1346"/>
    <mergeCell ref="B1347:B1348"/>
    <mergeCell ref="B1357:B1358"/>
    <mergeCell ref="C1286:AF1286"/>
    <mergeCell ref="AG1265:AI1265"/>
    <mergeCell ref="AG1248:AI1250"/>
    <mergeCell ref="C1238:AF1240"/>
    <mergeCell ref="B1302:B1303"/>
    <mergeCell ref="B1351:B1352"/>
    <mergeCell ref="AG1337:AI1339"/>
    <mergeCell ref="AG1340:AI1341"/>
    <mergeCell ref="AG1342:AI1343"/>
    <mergeCell ref="D1384:J1384"/>
    <mergeCell ref="B1364:B1416"/>
    <mergeCell ref="C1262:AF1262"/>
    <mergeCell ref="C1390:AF1390"/>
    <mergeCell ref="C1337:AF1339"/>
    <mergeCell ref="B1321:B1322"/>
    <mergeCell ref="AG1266:AI1266"/>
    <mergeCell ref="C1268:AF1268"/>
    <mergeCell ref="B1342:B1343"/>
    <mergeCell ref="N1374:O1378"/>
    <mergeCell ref="D1374:E1378"/>
    <mergeCell ref="T1379:U1383"/>
    <mergeCell ref="X1379:Y1383"/>
    <mergeCell ref="L1379:M1383"/>
    <mergeCell ref="C1355:AF1356"/>
    <mergeCell ref="H1374:I1378"/>
    <mergeCell ref="X1374:Y1378"/>
    <mergeCell ref="C1329:AF1330"/>
    <mergeCell ref="C1331:AF1332"/>
    <mergeCell ref="N1371:O1373"/>
    <mergeCell ref="D1461:AF1463"/>
    <mergeCell ref="X1454:Y1458"/>
    <mergeCell ref="N1454:O1458"/>
    <mergeCell ref="P1454:Q1458"/>
    <mergeCell ref="C1323:AF1324"/>
    <mergeCell ref="L1454:M1458"/>
    <mergeCell ref="C1466:AF1466"/>
    <mergeCell ref="R1449:S1453"/>
    <mergeCell ref="C1439:AF1439"/>
    <mergeCell ref="C1441:W1441"/>
    <mergeCell ref="D1385:X1385"/>
    <mergeCell ref="C1387:AF1387"/>
    <mergeCell ref="AG1270:AI1270"/>
    <mergeCell ref="C1270:AF1270"/>
    <mergeCell ref="AG1285:AI1285"/>
    <mergeCell ref="AG1279:AI1279"/>
    <mergeCell ref="D1422:E1424"/>
    <mergeCell ref="L1374:M1378"/>
    <mergeCell ref="D1393:AF1394"/>
    <mergeCell ref="N1396:O1398"/>
    <mergeCell ref="Z1404:AA1408"/>
    <mergeCell ref="T1374:U1378"/>
    <mergeCell ref="D1395:P1395"/>
    <mergeCell ref="R1379:S1383"/>
    <mergeCell ref="AD1396:AE1398"/>
    <mergeCell ref="J1371:K1373"/>
    <mergeCell ref="C1300:AF1301"/>
    <mergeCell ref="C1359:AF1360"/>
    <mergeCell ref="C1361:AF1361"/>
    <mergeCell ref="AG1333:AI1334"/>
    <mergeCell ref="F1449:G1453"/>
    <mergeCell ref="C1283:AF1283"/>
  </mergeCells>
  <phoneticPr fontId="9"/>
  <conditionalFormatting sqref="C324">
    <cfRule type="iconSet" priority="1">
      <iconSet iconSet="3TrafficLights2">
        <cfvo type="percent" val="0"/>
        <cfvo type="percent" val="33"/>
        <cfvo type="percent" val="67"/>
      </iconSet>
    </cfRule>
  </conditionalFormatting>
  <printOptions horizontalCentered="1"/>
  <pageMargins left="0.47244094488188981" right="0.19685039370078741" top="0.70866141732283472" bottom="0.70866141732283472" header="0" footer="0"/>
  <pageSetup paperSize="9" scale="81" orientation="portrait" r:id="rId1"/>
  <headerFooter scaleWithDoc="0" alignWithMargins="0">
    <oddHeader>&amp;R運営状況点検書（老健・併設短入療）</oddHeader>
    <oddFooter>&amp;C&amp;P</oddFooter>
  </headerFooter>
  <rowBreaks count="52" manualBreakCount="52">
    <brk id="44" max="16383" man="1"/>
    <brk id="82" max="16383" man="1"/>
    <brk id="134" max="35" man="1"/>
    <brk id="179" max="16383" man="1"/>
    <brk id="219" max="16383" man="1"/>
    <brk id="262" max="16383" man="1"/>
    <brk id="302" max="35" man="1"/>
    <brk id="338" max="16383" man="1"/>
    <brk id="377" max="16383" man="1"/>
    <brk id="400" max="35" man="1"/>
    <brk id="436" max="35" man="1"/>
    <brk id="463" max="35" man="1"/>
    <brk id="497" max="35" man="1"/>
    <brk id="539" max="35" man="1"/>
    <brk id="578" max="35" man="1"/>
    <brk id="599" max="16383" man="1"/>
    <brk id="633" max="16383" man="1"/>
    <brk id="662" max="16383" man="1"/>
    <brk id="714" max="16383" man="1"/>
    <brk id="735" max="16383" man="1"/>
    <brk id="766" max="16383" man="1"/>
    <brk id="806" max="16383" man="1"/>
    <brk id="870" max="16383" man="1"/>
    <brk id="891" max="16383" man="1"/>
    <brk id="913" max="35" man="1"/>
    <brk id="927" max="16383" man="1"/>
    <brk id="956" max="16383" man="1"/>
    <brk id="978" max="16383" man="1"/>
    <brk id="998" max="16383" man="1"/>
    <brk id="1035" max="35" man="1"/>
    <brk id="1058" max="35" man="1"/>
    <brk id="1075" max="16383" man="1"/>
    <brk id="1091" max="35" man="1"/>
    <brk id="1115" max="35" man="1"/>
    <brk id="1145" max="35" man="1"/>
    <brk id="1166" max="35" man="1"/>
    <brk id="1198" max="16383" man="1"/>
    <brk id="1232" max="16383" man="1"/>
    <brk id="1252" max="35" man="1"/>
    <brk id="1270" max="16383" man="1"/>
    <brk id="1288" max="35" man="1"/>
    <brk id="1313" max="16383" man="1"/>
    <brk id="1335" max="35" man="1"/>
    <brk id="1362" max="16383" man="1"/>
    <brk id="1416" max="35" man="1"/>
    <brk id="1438" max="16383" man="1"/>
    <brk id="1469" max="35" man="1"/>
    <brk id="1500" max="35" man="1"/>
    <brk id="1529" max="16383" man="1"/>
    <brk id="1555" max="16383" man="1"/>
    <brk id="1580" max="16383" man="1"/>
    <brk id="1623" max="16383" man="1"/>
  </rowBreaks>
  <colBreaks count="1" manualBreakCount="1">
    <brk id="3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Q62"/>
  <sheetViews>
    <sheetView workbookViewId="0"/>
  </sheetViews>
  <sheetFormatPr defaultColWidth="10.28515625" defaultRowHeight="13.5"/>
  <cols>
    <col min="1" max="1" width="2.140625" style="202" customWidth="1"/>
    <col min="2" max="2" width="13.140625" style="202" customWidth="1"/>
    <col min="3" max="17" width="46.42578125" style="202" customWidth="1"/>
    <col min="18" max="16384" width="10.28515625" style="202"/>
  </cols>
  <sheetData>
    <row r="1" spans="2:4" ht="14.25">
      <c r="B1" s="204" t="s">
        <v>895</v>
      </c>
      <c r="C1" s="204"/>
      <c r="D1" s="204"/>
    </row>
    <row r="2" spans="2:4" ht="14.25">
      <c r="B2" s="204"/>
      <c r="C2" s="204"/>
      <c r="D2" s="204"/>
    </row>
    <row r="3" spans="2:4" ht="14.25">
      <c r="B3" s="203" t="s">
        <v>1355</v>
      </c>
      <c r="C3" s="203" t="s">
        <v>896</v>
      </c>
      <c r="D3" s="204"/>
    </row>
    <row r="4" spans="2:4" ht="14.25">
      <c r="B4" s="205">
        <v>1</v>
      </c>
      <c r="C4" s="206" t="s">
        <v>897</v>
      </c>
      <c r="D4" s="204"/>
    </row>
    <row r="5" spans="2:4" ht="14.25">
      <c r="B5" s="205">
        <v>2</v>
      </c>
      <c r="C5" s="206" t="s">
        <v>876</v>
      </c>
      <c r="D5" s="204"/>
    </row>
    <row r="6" spans="2:4" ht="14.25">
      <c r="B6" s="205">
        <v>3</v>
      </c>
      <c r="C6" s="206" t="s">
        <v>898</v>
      </c>
      <c r="D6" s="204"/>
    </row>
    <row r="7" spans="2:4" ht="14.25">
      <c r="B7" s="205">
        <v>4</v>
      </c>
      <c r="C7" s="206" t="s">
        <v>899</v>
      </c>
      <c r="D7" s="204"/>
    </row>
    <row r="8" spans="2:4" ht="14.25">
      <c r="B8" s="205">
        <v>5</v>
      </c>
      <c r="C8" s="206" t="s">
        <v>900</v>
      </c>
      <c r="D8" s="204"/>
    </row>
    <row r="9" spans="2:4" ht="14.25">
      <c r="B9" s="205">
        <v>6</v>
      </c>
      <c r="C9" s="206" t="s">
        <v>902</v>
      </c>
    </row>
    <row r="10" spans="2:4" ht="14.25">
      <c r="B10" s="205">
        <v>7</v>
      </c>
      <c r="C10" s="206" t="s">
        <v>903</v>
      </c>
      <c r="D10" s="204"/>
    </row>
    <row r="11" spans="2:4" ht="14.25">
      <c r="B11" s="205">
        <v>8</v>
      </c>
      <c r="C11" s="206" t="s">
        <v>1401</v>
      </c>
      <c r="D11" s="204"/>
    </row>
    <row r="12" spans="2:4" ht="14.25">
      <c r="B12" s="205">
        <v>9</v>
      </c>
      <c r="C12" s="206" t="s">
        <v>1401</v>
      </c>
      <c r="D12" s="204"/>
    </row>
    <row r="13" spans="2:4" ht="14.25">
      <c r="B13" s="205">
        <v>10</v>
      </c>
      <c r="C13" s="206" t="s">
        <v>1399</v>
      </c>
      <c r="D13" s="204"/>
    </row>
    <row r="14" spans="2:4" ht="14.25">
      <c r="B14" s="205">
        <v>11</v>
      </c>
      <c r="C14" s="206" t="s">
        <v>1401</v>
      </c>
      <c r="D14" s="204"/>
    </row>
    <row r="15" spans="2:4" ht="14.25">
      <c r="B15" s="205">
        <v>12</v>
      </c>
      <c r="C15" s="206" t="s">
        <v>1401</v>
      </c>
      <c r="D15" s="204"/>
    </row>
    <row r="16" spans="2:4" ht="14.25">
      <c r="B16" s="205">
        <v>13</v>
      </c>
      <c r="C16" s="206" t="s">
        <v>1399</v>
      </c>
      <c r="D16" s="204"/>
    </row>
    <row r="17" spans="2:17" ht="14.25">
      <c r="B17" s="205">
        <v>14</v>
      </c>
      <c r="C17" s="206" t="s">
        <v>1401</v>
      </c>
      <c r="D17" s="204"/>
    </row>
    <row r="19" spans="2:17" ht="14.25">
      <c r="B19" s="204" t="s">
        <v>904</v>
      </c>
    </row>
    <row r="20" spans="2:17" ht="14.25" thickBot="1"/>
    <row r="21" spans="2:17" ht="15" thickBot="1">
      <c r="B21" s="207" t="s">
        <v>888</v>
      </c>
      <c r="C21" s="385" t="s">
        <v>877</v>
      </c>
      <c r="D21" s="209" t="s">
        <v>878</v>
      </c>
      <c r="E21" s="209" t="s">
        <v>879</v>
      </c>
      <c r="F21" s="209" t="s">
        <v>883</v>
      </c>
      <c r="G21" s="209" t="s">
        <v>885</v>
      </c>
      <c r="H21" s="384" t="s">
        <v>880</v>
      </c>
      <c r="I21" s="384" t="s">
        <v>881</v>
      </c>
      <c r="J21" s="384" t="s">
        <v>889</v>
      </c>
      <c r="K21" s="384" t="s">
        <v>890</v>
      </c>
      <c r="L21" s="383" t="s">
        <v>891</v>
      </c>
      <c r="M21" s="382" t="s">
        <v>882</v>
      </c>
      <c r="N21" s="382" t="s">
        <v>892</v>
      </c>
      <c r="O21" s="382" t="s">
        <v>893</v>
      </c>
      <c r="P21" s="382" t="s">
        <v>894</v>
      </c>
      <c r="Q21" s="381" t="s">
        <v>1400</v>
      </c>
    </row>
    <row r="22" spans="2:17" ht="14.25">
      <c r="B22" s="1421" t="s">
        <v>905</v>
      </c>
      <c r="C22" s="380" t="s">
        <v>1104</v>
      </c>
      <c r="D22" s="379" t="s">
        <v>878</v>
      </c>
      <c r="E22" s="379" t="s">
        <v>879</v>
      </c>
      <c r="F22" s="379" t="s">
        <v>884</v>
      </c>
      <c r="G22" s="379" t="s">
        <v>886</v>
      </c>
      <c r="H22" s="378" t="s">
        <v>1104</v>
      </c>
      <c r="I22" s="378" t="s">
        <v>881</v>
      </c>
      <c r="J22" s="378" t="s">
        <v>889</v>
      </c>
      <c r="K22" s="377" t="s">
        <v>890</v>
      </c>
      <c r="L22" s="376" t="s">
        <v>891</v>
      </c>
      <c r="M22" s="375" t="s">
        <v>882</v>
      </c>
      <c r="N22" s="375" t="s">
        <v>1104</v>
      </c>
      <c r="O22" s="375" t="s">
        <v>1104</v>
      </c>
      <c r="P22" s="375" t="s">
        <v>1104</v>
      </c>
      <c r="Q22" s="374" t="s">
        <v>1104</v>
      </c>
    </row>
    <row r="23" spans="2:17" ht="14.25">
      <c r="B23" s="1422"/>
      <c r="C23" s="218" t="s">
        <v>906</v>
      </c>
      <c r="D23" s="219" t="s">
        <v>1397</v>
      </c>
      <c r="E23" s="219" t="s">
        <v>1397</v>
      </c>
      <c r="F23" s="219" t="s">
        <v>909</v>
      </c>
      <c r="G23" s="219" t="s">
        <v>1104</v>
      </c>
      <c r="H23" s="219" t="s">
        <v>1398</v>
      </c>
      <c r="I23" s="219" t="s">
        <v>906</v>
      </c>
      <c r="J23" s="219" t="s">
        <v>1397</v>
      </c>
      <c r="K23" s="219" t="s">
        <v>1399</v>
      </c>
      <c r="L23" s="219" t="s">
        <v>1398</v>
      </c>
      <c r="M23" s="219" t="s">
        <v>1398</v>
      </c>
      <c r="N23" s="219" t="s">
        <v>906</v>
      </c>
      <c r="O23" s="219" t="s">
        <v>1397</v>
      </c>
      <c r="P23" s="219" t="s">
        <v>1398</v>
      </c>
      <c r="Q23" s="372" t="s">
        <v>1398</v>
      </c>
    </row>
    <row r="24" spans="2:17" ht="14.25">
      <c r="B24" s="1422"/>
      <c r="C24" s="218" t="s">
        <v>906</v>
      </c>
      <c r="D24" s="219" t="s">
        <v>906</v>
      </c>
      <c r="E24" s="219" t="s">
        <v>906</v>
      </c>
      <c r="F24" s="219" t="s">
        <v>1399</v>
      </c>
      <c r="G24" s="219" t="s">
        <v>1398</v>
      </c>
      <c r="H24" s="219" t="s">
        <v>1398</v>
      </c>
      <c r="I24" s="219" t="s">
        <v>906</v>
      </c>
      <c r="J24" s="219" t="s">
        <v>1397</v>
      </c>
      <c r="K24" s="219" t="s">
        <v>906</v>
      </c>
      <c r="L24" s="219" t="s">
        <v>1398</v>
      </c>
      <c r="M24" s="219" t="s">
        <v>1397</v>
      </c>
      <c r="N24" s="219" t="s">
        <v>1397</v>
      </c>
      <c r="O24" s="219" t="s">
        <v>1397</v>
      </c>
      <c r="P24" s="219" t="s">
        <v>1398</v>
      </c>
      <c r="Q24" s="372" t="s">
        <v>906</v>
      </c>
    </row>
    <row r="25" spans="2:17" ht="14.25">
      <c r="B25" s="1422"/>
      <c r="C25" s="218" t="s">
        <v>1398</v>
      </c>
      <c r="D25" s="219" t="s">
        <v>906</v>
      </c>
      <c r="E25" s="219" t="s">
        <v>906</v>
      </c>
      <c r="F25" s="219" t="s">
        <v>906</v>
      </c>
      <c r="G25" s="219" t="s">
        <v>906</v>
      </c>
      <c r="H25" s="219" t="s">
        <v>906</v>
      </c>
      <c r="I25" s="219" t="s">
        <v>1398</v>
      </c>
      <c r="J25" s="219" t="s">
        <v>1398</v>
      </c>
      <c r="K25" s="219" t="s">
        <v>906</v>
      </c>
      <c r="L25" s="219" t="s">
        <v>1398</v>
      </c>
      <c r="M25" s="219" t="s">
        <v>906</v>
      </c>
      <c r="N25" s="219" t="s">
        <v>906</v>
      </c>
      <c r="O25" s="219" t="s">
        <v>1397</v>
      </c>
      <c r="P25" s="219" t="s">
        <v>1397</v>
      </c>
      <c r="Q25" s="372" t="s">
        <v>906</v>
      </c>
    </row>
    <row r="26" spans="2:17" ht="14.25">
      <c r="B26" s="1422"/>
      <c r="C26" s="373" t="s">
        <v>1397</v>
      </c>
      <c r="D26" s="219" t="s">
        <v>906</v>
      </c>
      <c r="E26" s="219" t="s">
        <v>906</v>
      </c>
      <c r="F26" s="219" t="s">
        <v>906</v>
      </c>
      <c r="G26" s="219" t="s">
        <v>1398</v>
      </c>
      <c r="H26" s="219" t="s">
        <v>906</v>
      </c>
      <c r="I26" s="219" t="s">
        <v>1397</v>
      </c>
      <c r="J26" s="219" t="s">
        <v>906</v>
      </c>
      <c r="K26" s="219" t="s">
        <v>1397</v>
      </c>
      <c r="L26" s="219" t="s">
        <v>1397</v>
      </c>
      <c r="M26" s="219" t="s">
        <v>1397</v>
      </c>
      <c r="N26" s="219" t="s">
        <v>906</v>
      </c>
      <c r="O26" s="219" t="s">
        <v>906</v>
      </c>
      <c r="P26" s="219" t="s">
        <v>1397</v>
      </c>
      <c r="Q26" s="372" t="s">
        <v>906</v>
      </c>
    </row>
    <row r="27" spans="2:17" ht="14.25">
      <c r="B27" s="1422"/>
      <c r="C27" s="373" t="s">
        <v>906</v>
      </c>
      <c r="D27" s="219" t="s">
        <v>906</v>
      </c>
      <c r="E27" s="219" t="s">
        <v>906</v>
      </c>
      <c r="F27" s="219" t="s">
        <v>906</v>
      </c>
      <c r="G27" s="219" t="s">
        <v>906</v>
      </c>
      <c r="H27" s="219" t="s">
        <v>906</v>
      </c>
      <c r="I27" s="219" t="s">
        <v>906</v>
      </c>
      <c r="J27" s="219" t="s">
        <v>1398</v>
      </c>
      <c r="K27" s="219" t="s">
        <v>1397</v>
      </c>
      <c r="L27" s="219" t="s">
        <v>1398</v>
      </c>
      <c r="M27" s="219" t="s">
        <v>1397</v>
      </c>
      <c r="N27" s="219" t="s">
        <v>906</v>
      </c>
      <c r="O27" s="219" t="s">
        <v>1398</v>
      </c>
      <c r="P27" s="219" t="s">
        <v>906</v>
      </c>
      <c r="Q27" s="372" t="s">
        <v>906</v>
      </c>
    </row>
    <row r="28" spans="2:17" ht="14.25">
      <c r="B28" s="1422"/>
      <c r="C28" s="373" t="s">
        <v>1398</v>
      </c>
      <c r="D28" s="219" t="s">
        <v>906</v>
      </c>
      <c r="E28" s="219" t="s">
        <v>906</v>
      </c>
      <c r="F28" s="219" t="s">
        <v>1397</v>
      </c>
      <c r="G28" s="219" t="s">
        <v>1397</v>
      </c>
      <c r="H28" s="219" t="s">
        <v>906</v>
      </c>
      <c r="I28" s="219" t="s">
        <v>906</v>
      </c>
      <c r="J28" s="219" t="s">
        <v>1397</v>
      </c>
      <c r="K28" s="219" t="s">
        <v>906</v>
      </c>
      <c r="L28" s="219" t="s">
        <v>1397</v>
      </c>
      <c r="M28" s="219" t="s">
        <v>1397</v>
      </c>
      <c r="N28" s="219" t="s">
        <v>906</v>
      </c>
      <c r="O28" s="219" t="s">
        <v>906</v>
      </c>
      <c r="P28" s="219" t="s">
        <v>906</v>
      </c>
      <c r="Q28" s="372" t="s">
        <v>906</v>
      </c>
    </row>
    <row r="29" spans="2:17" ht="14.25">
      <c r="B29" s="1422"/>
      <c r="C29" s="373" t="s">
        <v>1397</v>
      </c>
      <c r="D29" s="219" t="s">
        <v>1398</v>
      </c>
      <c r="E29" s="219" t="s">
        <v>906</v>
      </c>
      <c r="F29" s="219" t="s">
        <v>906</v>
      </c>
      <c r="G29" s="219" t="s">
        <v>906</v>
      </c>
      <c r="H29" s="219" t="s">
        <v>1397</v>
      </c>
      <c r="I29" s="219" t="s">
        <v>1399</v>
      </c>
      <c r="J29" s="219" t="s">
        <v>906</v>
      </c>
      <c r="K29" s="219" t="s">
        <v>1397</v>
      </c>
      <c r="L29" s="219" t="s">
        <v>1398</v>
      </c>
      <c r="M29" s="219" t="s">
        <v>906</v>
      </c>
      <c r="N29" s="219" t="s">
        <v>1397</v>
      </c>
      <c r="O29" s="219" t="s">
        <v>1397</v>
      </c>
      <c r="P29" s="219" t="s">
        <v>1397</v>
      </c>
      <c r="Q29" s="372" t="s">
        <v>906</v>
      </c>
    </row>
    <row r="30" spans="2:17" ht="14.25">
      <c r="B30" s="1422"/>
      <c r="C30" s="373" t="s">
        <v>1398</v>
      </c>
      <c r="D30" s="219" t="s">
        <v>906</v>
      </c>
      <c r="E30" s="219" t="s">
        <v>1397</v>
      </c>
      <c r="F30" s="219" t="s">
        <v>1397</v>
      </c>
      <c r="G30" s="219" t="s">
        <v>1398</v>
      </c>
      <c r="H30" s="219" t="s">
        <v>906</v>
      </c>
      <c r="I30" s="219" t="s">
        <v>1398</v>
      </c>
      <c r="J30" s="219" t="s">
        <v>906</v>
      </c>
      <c r="K30" s="219" t="s">
        <v>1397</v>
      </c>
      <c r="L30" s="219" t="s">
        <v>906</v>
      </c>
      <c r="M30" s="219" t="s">
        <v>1398</v>
      </c>
      <c r="N30" s="219" t="s">
        <v>906</v>
      </c>
      <c r="O30" s="219" t="s">
        <v>906</v>
      </c>
      <c r="P30" s="219" t="s">
        <v>906</v>
      </c>
      <c r="Q30" s="372" t="s">
        <v>1397</v>
      </c>
    </row>
    <row r="31" spans="2:17" ht="15" thickBot="1">
      <c r="B31" s="1423"/>
      <c r="C31" s="371" t="s">
        <v>1397</v>
      </c>
      <c r="D31" s="370" t="s">
        <v>906</v>
      </c>
      <c r="E31" s="370" t="s">
        <v>1398</v>
      </c>
      <c r="F31" s="370" t="s">
        <v>1397</v>
      </c>
      <c r="G31" s="370" t="s">
        <v>1398</v>
      </c>
      <c r="H31" s="370" t="s">
        <v>1398</v>
      </c>
      <c r="I31" s="370" t="s">
        <v>1398</v>
      </c>
      <c r="J31" s="370" t="s">
        <v>906</v>
      </c>
      <c r="K31" s="370" t="s">
        <v>1398</v>
      </c>
      <c r="L31" s="370" t="s">
        <v>1398</v>
      </c>
      <c r="M31" s="370" t="s">
        <v>906</v>
      </c>
      <c r="N31" s="370" t="s">
        <v>1397</v>
      </c>
      <c r="O31" s="370" t="s">
        <v>1397</v>
      </c>
      <c r="P31" s="370" t="s">
        <v>1397</v>
      </c>
      <c r="Q31" s="369" t="s">
        <v>906</v>
      </c>
    </row>
    <row r="36" spans="3:3">
      <c r="C36" s="202" t="s">
        <v>910</v>
      </c>
    </row>
    <row r="37" spans="3:3">
      <c r="C37" s="202" t="s">
        <v>911</v>
      </c>
    </row>
    <row r="38" spans="3:3">
      <c r="C38" s="202" t="s">
        <v>1396</v>
      </c>
    </row>
    <row r="39" spans="3:3">
      <c r="C39" s="202" t="s">
        <v>913</v>
      </c>
    </row>
    <row r="40" spans="3:3">
      <c r="C40" s="202" t="s">
        <v>914</v>
      </c>
    </row>
    <row r="41" spans="3:3">
      <c r="C41" s="202" t="s">
        <v>915</v>
      </c>
    </row>
    <row r="42" spans="3:3">
      <c r="C42" s="202" t="s">
        <v>916</v>
      </c>
    </row>
    <row r="43" spans="3:3">
      <c r="C43" s="202" t="s">
        <v>917</v>
      </c>
    </row>
    <row r="44" spans="3:3">
      <c r="C44" s="202" t="s">
        <v>918</v>
      </c>
    </row>
    <row r="45" spans="3:3">
      <c r="C45" s="202" t="s">
        <v>919</v>
      </c>
    </row>
    <row r="46" spans="3:3">
      <c r="C46" s="202" t="s">
        <v>920</v>
      </c>
    </row>
    <row r="47" spans="3:3">
      <c r="C47" s="202" t="s">
        <v>921</v>
      </c>
    </row>
    <row r="48" spans="3:3">
      <c r="C48" s="202" t="s">
        <v>922</v>
      </c>
    </row>
    <row r="49" spans="3:3">
      <c r="C49" s="202" t="s">
        <v>923</v>
      </c>
    </row>
    <row r="50" spans="3:3">
      <c r="C50" s="202" t="s">
        <v>924</v>
      </c>
    </row>
    <row r="51" spans="3:3">
      <c r="C51" s="202" t="s">
        <v>925</v>
      </c>
    </row>
    <row r="52" spans="3:3">
      <c r="C52" s="202" t="s">
        <v>926</v>
      </c>
    </row>
    <row r="54" spans="3:3">
      <c r="C54" s="202" t="s">
        <v>927</v>
      </c>
    </row>
    <row r="55" spans="3:3">
      <c r="C55" s="202" t="s">
        <v>928</v>
      </c>
    </row>
    <row r="57" spans="3:3">
      <c r="C57" s="202" t="s">
        <v>1395</v>
      </c>
    </row>
    <row r="58" spans="3:3">
      <c r="C58" s="202" t="s">
        <v>930</v>
      </c>
    </row>
    <row r="59" spans="3:3">
      <c r="C59" s="202" t="s">
        <v>931</v>
      </c>
    </row>
    <row r="60" spans="3:3">
      <c r="C60" s="202" t="s">
        <v>932</v>
      </c>
    </row>
    <row r="61" spans="3:3">
      <c r="C61" s="202" t="s">
        <v>933</v>
      </c>
    </row>
    <row r="62" spans="3:3">
      <c r="C62" s="202" t="s">
        <v>934</v>
      </c>
    </row>
  </sheetData>
  <mergeCells count="1">
    <mergeCell ref="B22:B31"/>
  </mergeCells>
  <phoneticPr fontId="9"/>
  <pageMargins left="0.70866141732283472" right="0.70866141732283472" top="0.74803149606299213" bottom="0.74803149606299213" header="0.31496062992125984" footer="0.31496062992125984"/>
  <pageSetup paperSize="9" scale="1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Q60"/>
  <sheetViews>
    <sheetView workbookViewId="0">
      <selection activeCell="AC152" sqref="AC152"/>
    </sheetView>
  </sheetViews>
  <sheetFormatPr defaultColWidth="9.140625" defaultRowHeight="13.5"/>
  <cols>
    <col min="1" max="1" width="2.140625" style="202" customWidth="1"/>
    <col min="2" max="2" width="13.140625" style="202" customWidth="1"/>
    <col min="3" max="17" width="46.42578125" style="202" customWidth="1"/>
    <col min="18" max="16384" width="9.140625" style="202"/>
  </cols>
  <sheetData>
    <row r="1" spans="2:4" ht="14.25">
      <c r="B1" s="204" t="s">
        <v>895</v>
      </c>
      <c r="C1" s="204"/>
      <c r="D1" s="204"/>
    </row>
    <row r="2" spans="2:4" ht="14.25">
      <c r="B2" s="204"/>
      <c r="C2" s="204"/>
      <c r="D2" s="204"/>
    </row>
    <row r="3" spans="2:4" ht="14.25">
      <c r="B3" s="203" t="s">
        <v>887</v>
      </c>
      <c r="C3" s="203" t="s">
        <v>896</v>
      </c>
      <c r="D3" s="204"/>
    </row>
    <row r="4" spans="2:4" ht="14.25">
      <c r="B4" s="205">
        <v>1</v>
      </c>
      <c r="C4" s="206" t="s">
        <v>897</v>
      </c>
      <c r="D4" s="204"/>
    </row>
    <row r="5" spans="2:4" ht="14.25">
      <c r="B5" s="205">
        <v>2</v>
      </c>
      <c r="C5" s="206" t="s">
        <v>876</v>
      </c>
      <c r="D5" s="204"/>
    </row>
    <row r="6" spans="2:4" ht="14.25">
      <c r="B6" s="205">
        <v>3</v>
      </c>
      <c r="C6" s="206" t="s">
        <v>898</v>
      </c>
      <c r="D6" s="204"/>
    </row>
    <row r="7" spans="2:4" ht="14.25">
      <c r="B7" s="205">
        <v>4</v>
      </c>
      <c r="C7" s="206" t="s">
        <v>899</v>
      </c>
      <c r="D7" s="204"/>
    </row>
    <row r="8" spans="2:4" ht="14.25">
      <c r="B8" s="205">
        <v>5</v>
      </c>
      <c r="C8" s="206" t="s">
        <v>900</v>
      </c>
      <c r="D8" s="204"/>
    </row>
    <row r="9" spans="2:4" ht="14.25">
      <c r="B9" s="205">
        <v>6</v>
      </c>
      <c r="C9" s="206" t="s">
        <v>901</v>
      </c>
    </row>
    <row r="10" spans="2:4" ht="14.25">
      <c r="B10" s="205">
        <v>7</v>
      </c>
      <c r="C10" s="206" t="s">
        <v>902</v>
      </c>
      <c r="D10" s="204"/>
    </row>
    <row r="11" spans="2:4" ht="14.25">
      <c r="B11" s="205">
        <v>8</v>
      </c>
      <c r="C11" s="206" t="s">
        <v>903</v>
      </c>
      <c r="D11" s="204"/>
    </row>
    <row r="12" spans="2:4" ht="14.25">
      <c r="B12" s="205">
        <v>9</v>
      </c>
      <c r="C12" s="206"/>
      <c r="D12" s="204"/>
    </row>
    <row r="13" spans="2:4" ht="14.25">
      <c r="B13" s="205">
        <v>10</v>
      </c>
      <c r="C13" s="206"/>
      <c r="D13" s="204"/>
    </row>
    <row r="14" spans="2:4" ht="14.25">
      <c r="B14" s="205">
        <v>11</v>
      </c>
      <c r="C14" s="206"/>
      <c r="D14" s="204"/>
    </row>
    <row r="15" spans="2:4" ht="14.25">
      <c r="B15" s="205">
        <v>12</v>
      </c>
      <c r="C15" s="206"/>
      <c r="D15" s="204"/>
    </row>
    <row r="17" spans="2:17" ht="14.25">
      <c r="B17" s="204" t="s">
        <v>904</v>
      </c>
    </row>
    <row r="18" spans="2:17" ht="14.25" thickBot="1"/>
    <row r="19" spans="2:17" ht="15" thickBot="1">
      <c r="B19" s="207" t="s">
        <v>888</v>
      </c>
      <c r="C19" s="208" t="s">
        <v>877</v>
      </c>
      <c r="D19" s="209" t="s">
        <v>878</v>
      </c>
      <c r="E19" s="209" t="s">
        <v>879</v>
      </c>
      <c r="F19" s="209" t="s">
        <v>883</v>
      </c>
      <c r="G19" s="209" t="s">
        <v>885</v>
      </c>
      <c r="H19" s="209" t="s">
        <v>880</v>
      </c>
      <c r="I19" s="209" t="s">
        <v>881</v>
      </c>
      <c r="J19" s="209" t="s">
        <v>889</v>
      </c>
      <c r="K19" s="209" t="s">
        <v>890</v>
      </c>
      <c r="L19" s="210" t="s">
        <v>891</v>
      </c>
      <c r="M19" s="210" t="s">
        <v>882</v>
      </c>
      <c r="N19" s="210" t="s">
        <v>892</v>
      </c>
      <c r="O19" s="210" t="s">
        <v>893</v>
      </c>
      <c r="P19" s="210" t="s">
        <v>894</v>
      </c>
      <c r="Q19" s="211"/>
    </row>
    <row r="20" spans="2:17" ht="14.25">
      <c r="B20" s="1421" t="s">
        <v>905</v>
      </c>
      <c r="C20" s="212" t="s">
        <v>906</v>
      </c>
      <c r="D20" s="213" t="s">
        <v>878</v>
      </c>
      <c r="E20" s="213" t="s">
        <v>879</v>
      </c>
      <c r="F20" s="213" t="s">
        <v>884</v>
      </c>
      <c r="G20" s="213" t="s">
        <v>886</v>
      </c>
      <c r="H20" s="214" t="s">
        <v>906</v>
      </c>
      <c r="I20" s="214" t="s">
        <v>881</v>
      </c>
      <c r="J20" s="215" t="s">
        <v>889</v>
      </c>
      <c r="K20" s="215" t="s">
        <v>890</v>
      </c>
      <c r="L20" s="216" t="s">
        <v>891</v>
      </c>
      <c r="M20" s="216" t="s">
        <v>882</v>
      </c>
      <c r="N20" s="216" t="s">
        <v>906</v>
      </c>
      <c r="O20" s="216" t="s">
        <v>907</v>
      </c>
      <c r="P20" s="216" t="s">
        <v>908</v>
      </c>
      <c r="Q20" s="217"/>
    </row>
    <row r="21" spans="2:17" ht="14.25">
      <c r="B21" s="1422"/>
      <c r="C21" s="218"/>
      <c r="D21" s="219"/>
      <c r="E21" s="219"/>
      <c r="F21" s="219" t="s">
        <v>909</v>
      </c>
      <c r="G21" s="219" t="s">
        <v>906</v>
      </c>
      <c r="H21" s="215"/>
      <c r="I21" s="215"/>
      <c r="J21" s="215"/>
      <c r="K21" s="215"/>
      <c r="L21" s="220"/>
      <c r="M21" s="220"/>
      <c r="N21" s="220"/>
      <c r="O21" s="220"/>
      <c r="P21" s="220"/>
      <c r="Q21" s="221"/>
    </row>
    <row r="22" spans="2:17" ht="14.25">
      <c r="B22" s="1422"/>
      <c r="C22" s="218"/>
      <c r="D22" s="219"/>
      <c r="E22" s="219"/>
      <c r="F22" s="219"/>
      <c r="G22" s="219"/>
      <c r="H22" s="215"/>
      <c r="I22" s="215"/>
      <c r="J22" s="215"/>
      <c r="K22" s="215"/>
      <c r="L22" s="220"/>
      <c r="M22" s="220"/>
      <c r="N22" s="220"/>
      <c r="O22" s="220"/>
      <c r="P22" s="220"/>
      <c r="Q22" s="221"/>
    </row>
    <row r="23" spans="2:17" ht="14.25">
      <c r="B23" s="1422"/>
      <c r="C23" s="218"/>
      <c r="D23" s="219"/>
      <c r="E23" s="219"/>
      <c r="F23" s="219"/>
      <c r="G23" s="219"/>
      <c r="H23" s="215"/>
      <c r="I23" s="215"/>
      <c r="J23" s="215"/>
      <c r="K23" s="215"/>
      <c r="L23" s="220"/>
      <c r="M23" s="220"/>
      <c r="N23" s="220"/>
      <c r="O23" s="220"/>
      <c r="P23" s="220"/>
      <c r="Q23" s="221"/>
    </row>
    <row r="24" spans="2:17" ht="14.25">
      <c r="B24" s="1422"/>
      <c r="C24" s="222"/>
      <c r="D24" s="223"/>
      <c r="E24" s="223"/>
      <c r="F24" s="223"/>
      <c r="G24" s="223"/>
      <c r="H24" s="215"/>
      <c r="I24" s="215"/>
      <c r="J24" s="215"/>
      <c r="K24" s="215"/>
      <c r="L24" s="220"/>
      <c r="M24" s="220"/>
      <c r="N24" s="220"/>
      <c r="O24" s="220"/>
      <c r="P24" s="220"/>
      <c r="Q24" s="221"/>
    </row>
    <row r="25" spans="2:17" ht="14.25">
      <c r="B25" s="1422"/>
      <c r="C25" s="222"/>
      <c r="D25" s="223"/>
      <c r="E25" s="223"/>
      <c r="F25" s="223"/>
      <c r="G25" s="223"/>
      <c r="H25" s="215"/>
      <c r="I25" s="215"/>
      <c r="J25" s="215"/>
      <c r="K25" s="215"/>
      <c r="L25" s="220"/>
      <c r="M25" s="220"/>
      <c r="N25" s="220"/>
      <c r="O25" s="220"/>
      <c r="P25" s="220"/>
      <c r="Q25" s="221"/>
    </row>
    <row r="26" spans="2:17" ht="14.25">
      <c r="B26" s="1422"/>
      <c r="C26" s="222"/>
      <c r="D26" s="223"/>
      <c r="E26" s="223"/>
      <c r="F26" s="223"/>
      <c r="G26" s="223"/>
      <c r="H26" s="215"/>
      <c r="I26" s="215"/>
      <c r="J26" s="215"/>
      <c r="K26" s="215"/>
      <c r="L26" s="220"/>
      <c r="M26" s="220"/>
      <c r="N26" s="220"/>
      <c r="O26" s="220"/>
      <c r="P26" s="220"/>
      <c r="Q26" s="221"/>
    </row>
    <row r="27" spans="2:17" ht="14.25">
      <c r="B27" s="1422"/>
      <c r="C27" s="222"/>
      <c r="D27" s="223"/>
      <c r="E27" s="223"/>
      <c r="F27" s="223"/>
      <c r="G27" s="223"/>
      <c r="H27" s="215"/>
      <c r="I27" s="215"/>
      <c r="J27" s="215"/>
      <c r="K27" s="215"/>
      <c r="L27" s="220"/>
      <c r="M27" s="220"/>
      <c r="N27" s="220"/>
      <c r="O27" s="220"/>
      <c r="P27" s="220"/>
      <c r="Q27" s="221"/>
    </row>
    <row r="28" spans="2:17" ht="14.25">
      <c r="B28" s="1422"/>
      <c r="C28" s="222"/>
      <c r="D28" s="223"/>
      <c r="E28" s="223"/>
      <c r="F28" s="223"/>
      <c r="G28" s="223"/>
      <c r="H28" s="215"/>
      <c r="I28" s="215"/>
      <c r="J28" s="215"/>
      <c r="K28" s="215"/>
      <c r="L28" s="220"/>
      <c r="M28" s="220"/>
      <c r="N28" s="220"/>
      <c r="O28" s="220"/>
      <c r="P28" s="220"/>
      <c r="Q28" s="221"/>
    </row>
    <row r="29" spans="2:17" ht="15" thickBot="1">
      <c r="B29" s="1423"/>
      <c r="C29" s="224"/>
      <c r="D29" s="225"/>
      <c r="E29" s="225"/>
      <c r="F29" s="225"/>
      <c r="G29" s="225"/>
      <c r="H29" s="226"/>
      <c r="I29" s="226"/>
      <c r="J29" s="226"/>
      <c r="K29" s="226"/>
      <c r="L29" s="227"/>
      <c r="M29" s="227"/>
      <c r="N29" s="227"/>
      <c r="O29" s="227"/>
      <c r="P29" s="227"/>
      <c r="Q29" s="228"/>
    </row>
    <row r="34" spans="3:3">
      <c r="C34" s="202" t="s">
        <v>910</v>
      </c>
    </row>
    <row r="35" spans="3:3">
      <c r="C35" s="202" t="s">
        <v>911</v>
      </c>
    </row>
    <row r="36" spans="3:3">
      <c r="C36" s="202" t="s">
        <v>912</v>
      </c>
    </row>
    <row r="37" spans="3:3">
      <c r="C37" s="202" t="s">
        <v>913</v>
      </c>
    </row>
    <row r="38" spans="3:3">
      <c r="C38" s="202" t="s">
        <v>914</v>
      </c>
    </row>
    <row r="39" spans="3:3">
      <c r="C39" s="202" t="s">
        <v>915</v>
      </c>
    </row>
    <row r="40" spans="3:3">
      <c r="C40" s="202" t="s">
        <v>916</v>
      </c>
    </row>
    <row r="41" spans="3:3">
      <c r="C41" s="202" t="s">
        <v>917</v>
      </c>
    </row>
    <row r="42" spans="3:3">
      <c r="C42" s="202" t="s">
        <v>918</v>
      </c>
    </row>
    <row r="43" spans="3:3">
      <c r="C43" s="202" t="s">
        <v>919</v>
      </c>
    </row>
    <row r="44" spans="3:3">
      <c r="C44" s="202" t="s">
        <v>920</v>
      </c>
    </row>
    <row r="45" spans="3:3">
      <c r="C45" s="202" t="s">
        <v>921</v>
      </c>
    </row>
    <row r="46" spans="3:3">
      <c r="C46" s="202" t="s">
        <v>922</v>
      </c>
    </row>
    <row r="47" spans="3:3">
      <c r="C47" s="202" t="s">
        <v>923</v>
      </c>
    </row>
    <row r="48" spans="3:3">
      <c r="C48" s="202" t="s">
        <v>924</v>
      </c>
    </row>
    <row r="49" spans="3:3">
      <c r="C49" s="202" t="s">
        <v>925</v>
      </c>
    </row>
    <row r="50" spans="3:3">
      <c r="C50" s="202" t="s">
        <v>926</v>
      </c>
    </row>
    <row r="52" spans="3:3">
      <c r="C52" s="202" t="s">
        <v>927</v>
      </c>
    </row>
    <row r="53" spans="3:3">
      <c r="C53" s="202" t="s">
        <v>928</v>
      </c>
    </row>
    <row r="55" spans="3:3">
      <c r="C55" s="202" t="s">
        <v>929</v>
      </c>
    </row>
    <row r="56" spans="3:3">
      <c r="C56" s="202" t="s">
        <v>930</v>
      </c>
    </row>
    <row r="57" spans="3:3">
      <c r="C57" s="202" t="s">
        <v>931</v>
      </c>
    </row>
    <row r="58" spans="3:3">
      <c r="C58" s="202" t="s">
        <v>932</v>
      </c>
    </row>
    <row r="59" spans="3:3">
      <c r="C59" s="202" t="s">
        <v>933</v>
      </c>
    </row>
    <row r="60" spans="3:3">
      <c r="C60" s="202" t="s">
        <v>934</v>
      </c>
    </row>
  </sheetData>
  <mergeCells count="1">
    <mergeCell ref="B20:B29"/>
  </mergeCells>
  <phoneticPr fontId="9"/>
  <pageMargins left="0.70866141732283472" right="0.70866141732283472" top="0.74803149606299213" bottom="0.74803149606299213" header="0.31496062992125984" footer="0.31496062992125984"/>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8D609-EE61-4ABE-85B9-188006AC07E1}">
  <dimension ref="B1:AK108"/>
  <sheetViews>
    <sheetView view="pageBreakPreview" zoomScale="70" zoomScaleNormal="120" zoomScaleSheetLayoutView="70" workbookViewId="0">
      <selection activeCell="B5" sqref="B5:AD5"/>
    </sheetView>
  </sheetViews>
  <sheetFormatPr defaultColWidth="4" defaultRowHeight="13.5"/>
  <cols>
    <col min="1" max="1" width="2" style="495" customWidth="1"/>
    <col min="2" max="2" width="3.42578125" style="567" customWidth="1"/>
    <col min="3" max="5" width="5.5703125" style="495" customWidth="1"/>
    <col min="6" max="6" width="1.42578125" style="495" customWidth="1"/>
    <col min="7" max="7" width="3" style="495" customWidth="1"/>
    <col min="8" max="13" width="7.140625" style="495" customWidth="1"/>
    <col min="14" max="16" width="6" style="495" customWidth="1"/>
    <col min="17" max="17" width="5.42578125" style="495" customWidth="1"/>
    <col min="18" max="22" width="5.85546875" style="495" customWidth="1"/>
    <col min="23" max="24" width="5.42578125" style="495" customWidth="1"/>
    <col min="25" max="28" width="6" style="495" customWidth="1"/>
    <col min="29" max="31" width="7.5703125" style="495" customWidth="1"/>
    <col min="32" max="32" width="1.42578125" style="495" customWidth="1"/>
    <col min="33" max="33" width="2" style="495" customWidth="1"/>
    <col min="34" max="256" width="4" style="495"/>
    <col min="257" max="257" width="2" style="495" customWidth="1"/>
    <col min="258" max="258" width="3.42578125" style="495" customWidth="1"/>
    <col min="259" max="261" width="5.5703125" style="495" customWidth="1"/>
    <col min="262" max="262" width="1.42578125" style="495" customWidth="1"/>
    <col min="263" max="263" width="3" style="495" customWidth="1"/>
    <col min="264" max="269" width="7.140625" style="495" customWidth="1"/>
    <col min="270" max="272" width="6" style="495" customWidth="1"/>
    <col min="273" max="273" width="5.42578125" style="495" customWidth="1"/>
    <col min="274" max="278" width="5.85546875" style="495" customWidth="1"/>
    <col min="279" max="280" width="5.42578125" style="495" customWidth="1"/>
    <col min="281" max="284" width="6" style="495" customWidth="1"/>
    <col min="285" max="287" width="7.5703125" style="495" customWidth="1"/>
    <col min="288" max="288" width="1.42578125" style="495" customWidth="1"/>
    <col min="289" max="289" width="2" style="495" customWidth="1"/>
    <col min="290" max="512" width="4" style="495"/>
    <col min="513" max="513" width="2" style="495" customWidth="1"/>
    <col min="514" max="514" width="3.42578125" style="495" customWidth="1"/>
    <col min="515" max="517" width="5.5703125" style="495" customWidth="1"/>
    <col min="518" max="518" width="1.42578125" style="495" customWidth="1"/>
    <col min="519" max="519" width="3" style="495" customWidth="1"/>
    <col min="520" max="525" width="7.140625" style="495" customWidth="1"/>
    <col min="526" max="528" width="6" style="495" customWidth="1"/>
    <col min="529" max="529" width="5.42578125" style="495" customWidth="1"/>
    <col min="530" max="534" width="5.85546875" style="495" customWidth="1"/>
    <col min="535" max="536" width="5.42578125" style="495" customWidth="1"/>
    <col min="537" max="540" width="6" style="495" customWidth="1"/>
    <col min="541" max="543" width="7.5703125" style="495" customWidth="1"/>
    <col min="544" max="544" width="1.42578125" style="495" customWidth="1"/>
    <col min="545" max="545" width="2" style="495" customWidth="1"/>
    <col min="546" max="768" width="4" style="495"/>
    <col min="769" max="769" width="2" style="495" customWidth="1"/>
    <col min="770" max="770" width="3.42578125" style="495" customWidth="1"/>
    <col min="771" max="773" width="5.5703125" style="495" customWidth="1"/>
    <col min="774" max="774" width="1.42578125" style="495" customWidth="1"/>
    <col min="775" max="775" width="3" style="495" customWidth="1"/>
    <col min="776" max="781" width="7.140625" style="495" customWidth="1"/>
    <col min="782" max="784" width="6" style="495" customWidth="1"/>
    <col min="785" max="785" width="5.42578125" style="495" customWidth="1"/>
    <col min="786" max="790" width="5.85546875" style="495" customWidth="1"/>
    <col min="791" max="792" width="5.42578125" style="495" customWidth="1"/>
    <col min="793" max="796" width="6" style="495" customWidth="1"/>
    <col min="797" max="799" width="7.5703125" style="495" customWidth="1"/>
    <col min="800" max="800" width="1.42578125" style="495" customWidth="1"/>
    <col min="801" max="801" width="2" style="495" customWidth="1"/>
    <col min="802" max="1024" width="4" style="495"/>
    <col min="1025" max="1025" width="2" style="495" customWidth="1"/>
    <col min="1026" max="1026" width="3.42578125" style="495" customWidth="1"/>
    <col min="1027" max="1029" width="5.5703125" style="495" customWidth="1"/>
    <col min="1030" max="1030" width="1.42578125" style="495" customWidth="1"/>
    <col min="1031" max="1031" width="3" style="495" customWidth="1"/>
    <col min="1032" max="1037" width="7.140625" style="495" customWidth="1"/>
    <col min="1038" max="1040" width="6" style="495" customWidth="1"/>
    <col min="1041" max="1041" width="5.42578125" style="495" customWidth="1"/>
    <col min="1042" max="1046" width="5.85546875" style="495" customWidth="1"/>
    <col min="1047" max="1048" width="5.42578125" style="495" customWidth="1"/>
    <col min="1049" max="1052" width="6" style="495" customWidth="1"/>
    <col min="1053" max="1055" width="7.5703125" style="495" customWidth="1"/>
    <col min="1056" max="1056" width="1.42578125" style="495" customWidth="1"/>
    <col min="1057" max="1057" width="2" style="495" customWidth="1"/>
    <col min="1058" max="1280" width="4" style="495"/>
    <col min="1281" max="1281" width="2" style="495" customWidth="1"/>
    <col min="1282" max="1282" width="3.42578125" style="495" customWidth="1"/>
    <col min="1283" max="1285" width="5.5703125" style="495" customWidth="1"/>
    <col min="1286" max="1286" width="1.42578125" style="495" customWidth="1"/>
    <col min="1287" max="1287" width="3" style="495" customWidth="1"/>
    <col min="1288" max="1293" width="7.140625" style="495" customWidth="1"/>
    <col min="1294" max="1296" width="6" style="495" customWidth="1"/>
    <col min="1297" max="1297" width="5.42578125" style="495" customWidth="1"/>
    <col min="1298" max="1302" width="5.85546875" style="495" customWidth="1"/>
    <col min="1303" max="1304" width="5.42578125" style="495" customWidth="1"/>
    <col min="1305" max="1308" width="6" style="495" customWidth="1"/>
    <col min="1309" max="1311" width="7.5703125" style="495" customWidth="1"/>
    <col min="1312" max="1312" width="1.42578125" style="495" customWidth="1"/>
    <col min="1313" max="1313" width="2" style="495" customWidth="1"/>
    <col min="1314" max="1536" width="4" style="495"/>
    <col min="1537" max="1537" width="2" style="495" customWidth="1"/>
    <col min="1538" max="1538" width="3.42578125" style="495" customWidth="1"/>
    <col min="1539" max="1541" width="5.5703125" style="495" customWidth="1"/>
    <col min="1542" max="1542" width="1.42578125" style="495" customWidth="1"/>
    <col min="1543" max="1543" width="3" style="495" customWidth="1"/>
    <col min="1544" max="1549" width="7.140625" style="495" customWidth="1"/>
    <col min="1550" max="1552" width="6" style="495" customWidth="1"/>
    <col min="1553" max="1553" width="5.42578125" style="495" customWidth="1"/>
    <col min="1554" max="1558" width="5.85546875" style="495" customWidth="1"/>
    <col min="1559" max="1560" width="5.42578125" style="495" customWidth="1"/>
    <col min="1561" max="1564" width="6" style="495" customWidth="1"/>
    <col min="1565" max="1567" width="7.5703125" style="495" customWidth="1"/>
    <col min="1568" max="1568" width="1.42578125" style="495" customWidth="1"/>
    <col min="1569" max="1569" width="2" style="495" customWidth="1"/>
    <col min="1570" max="1792" width="4" style="495"/>
    <col min="1793" max="1793" width="2" style="495" customWidth="1"/>
    <col min="1794" max="1794" width="3.42578125" style="495" customWidth="1"/>
    <col min="1795" max="1797" width="5.5703125" style="495" customWidth="1"/>
    <col min="1798" max="1798" width="1.42578125" style="495" customWidth="1"/>
    <col min="1799" max="1799" width="3" style="495" customWidth="1"/>
    <col min="1800" max="1805" width="7.140625" style="495" customWidth="1"/>
    <col min="1806" max="1808" width="6" style="495" customWidth="1"/>
    <col min="1809" max="1809" width="5.42578125" style="495" customWidth="1"/>
    <col min="1810" max="1814" width="5.85546875" style="495" customWidth="1"/>
    <col min="1815" max="1816" width="5.42578125" style="495" customWidth="1"/>
    <col min="1817" max="1820" width="6" style="495" customWidth="1"/>
    <col min="1821" max="1823" width="7.5703125" style="495" customWidth="1"/>
    <col min="1824" max="1824" width="1.42578125" style="495" customWidth="1"/>
    <col min="1825" max="1825" width="2" style="495" customWidth="1"/>
    <col min="1826" max="2048" width="4" style="495"/>
    <col min="2049" max="2049" width="2" style="495" customWidth="1"/>
    <col min="2050" max="2050" width="3.42578125" style="495" customWidth="1"/>
    <col min="2051" max="2053" width="5.5703125" style="495" customWidth="1"/>
    <col min="2054" max="2054" width="1.42578125" style="495" customWidth="1"/>
    <col min="2055" max="2055" width="3" style="495" customWidth="1"/>
    <col min="2056" max="2061" width="7.140625" style="495" customWidth="1"/>
    <col min="2062" max="2064" width="6" style="495" customWidth="1"/>
    <col min="2065" max="2065" width="5.42578125" style="495" customWidth="1"/>
    <col min="2066" max="2070" width="5.85546875" style="495" customWidth="1"/>
    <col min="2071" max="2072" width="5.42578125" style="495" customWidth="1"/>
    <col min="2073" max="2076" width="6" style="495" customWidth="1"/>
    <col min="2077" max="2079" width="7.5703125" style="495" customWidth="1"/>
    <col min="2080" max="2080" width="1.42578125" style="495" customWidth="1"/>
    <col min="2081" max="2081" width="2" style="495" customWidth="1"/>
    <col min="2082" max="2304" width="4" style="495"/>
    <col min="2305" max="2305" width="2" style="495" customWidth="1"/>
    <col min="2306" max="2306" width="3.42578125" style="495" customWidth="1"/>
    <col min="2307" max="2309" width="5.5703125" style="495" customWidth="1"/>
    <col min="2310" max="2310" width="1.42578125" style="495" customWidth="1"/>
    <col min="2311" max="2311" width="3" style="495" customWidth="1"/>
    <col min="2312" max="2317" width="7.140625" style="495" customWidth="1"/>
    <col min="2318" max="2320" width="6" style="495" customWidth="1"/>
    <col min="2321" max="2321" width="5.42578125" style="495" customWidth="1"/>
    <col min="2322" max="2326" width="5.85546875" style="495" customWidth="1"/>
    <col min="2327" max="2328" width="5.42578125" style="495" customWidth="1"/>
    <col min="2329" max="2332" width="6" style="495" customWidth="1"/>
    <col min="2333" max="2335" width="7.5703125" style="495" customWidth="1"/>
    <col min="2336" max="2336" width="1.42578125" style="495" customWidth="1"/>
    <col min="2337" max="2337" width="2" style="495" customWidth="1"/>
    <col min="2338" max="2560" width="4" style="495"/>
    <col min="2561" max="2561" width="2" style="495" customWidth="1"/>
    <col min="2562" max="2562" width="3.42578125" style="495" customWidth="1"/>
    <col min="2563" max="2565" width="5.5703125" style="495" customWidth="1"/>
    <col min="2566" max="2566" width="1.42578125" style="495" customWidth="1"/>
    <col min="2567" max="2567" width="3" style="495" customWidth="1"/>
    <col min="2568" max="2573" width="7.140625" style="495" customWidth="1"/>
    <col min="2574" max="2576" width="6" style="495" customWidth="1"/>
    <col min="2577" max="2577" width="5.42578125" style="495" customWidth="1"/>
    <col min="2578" max="2582" width="5.85546875" style="495" customWidth="1"/>
    <col min="2583" max="2584" width="5.42578125" style="495" customWidth="1"/>
    <col min="2585" max="2588" width="6" style="495" customWidth="1"/>
    <col min="2589" max="2591" width="7.5703125" style="495" customWidth="1"/>
    <col min="2592" max="2592" width="1.42578125" style="495" customWidth="1"/>
    <col min="2593" max="2593" width="2" style="495" customWidth="1"/>
    <col min="2594" max="2816" width="4" style="495"/>
    <col min="2817" max="2817" width="2" style="495" customWidth="1"/>
    <col min="2818" max="2818" width="3.42578125" style="495" customWidth="1"/>
    <col min="2819" max="2821" width="5.5703125" style="495" customWidth="1"/>
    <col min="2822" max="2822" width="1.42578125" style="495" customWidth="1"/>
    <col min="2823" max="2823" width="3" style="495" customWidth="1"/>
    <col min="2824" max="2829" width="7.140625" style="495" customWidth="1"/>
    <col min="2830" max="2832" width="6" style="495" customWidth="1"/>
    <col min="2833" max="2833" width="5.42578125" style="495" customWidth="1"/>
    <col min="2834" max="2838" width="5.85546875" style="495" customWidth="1"/>
    <col min="2839" max="2840" width="5.42578125" style="495" customWidth="1"/>
    <col min="2841" max="2844" width="6" style="495" customWidth="1"/>
    <col min="2845" max="2847" width="7.5703125" style="495" customWidth="1"/>
    <col min="2848" max="2848" width="1.42578125" style="495" customWidth="1"/>
    <col min="2849" max="2849" width="2" style="495" customWidth="1"/>
    <col min="2850" max="3072" width="4" style="495"/>
    <col min="3073" max="3073" width="2" style="495" customWidth="1"/>
    <col min="3074" max="3074" width="3.42578125" style="495" customWidth="1"/>
    <col min="3075" max="3077" width="5.5703125" style="495" customWidth="1"/>
    <col min="3078" max="3078" width="1.42578125" style="495" customWidth="1"/>
    <col min="3079" max="3079" width="3" style="495" customWidth="1"/>
    <col min="3080" max="3085" width="7.140625" style="495" customWidth="1"/>
    <col min="3086" max="3088" width="6" style="495" customWidth="1"/>
    <col min="3089" max="3089" width="5.42578125" style="495" customWidth="1"/>
    <col min="3090" max="3094" width="5.85546875" style="495" customWidth="1"/>
    <col min="3095" max="3096" width="5.42578125" style="495" customWidth="1"/>
    <col min="3097" max="3100" width="6" style="495" customWidth="1"/>
    <col min="3101" max="3103" width="7.5703125" style="495" customWidth="1"/>
    <col min="3104" max="3104" width="1.42578125" style="495" customWidth="1"/>
    <col min="3105" max="3105" width="2" style="495" customWidth="1"/>
    <col min="3106" max="3328" width="4" style="495"/>
    <col min="3329" max="3329" width="2" style="495" customWidth="1"/>
    <col min="3330" max="3330" width="3.42578125" style="495" customWidth="1"/>
    <col min="3331" max="3333" width="5.5703125" style="495" customWidth="1"/>
    <col min="3334" max="3334" width="1.42578125" style="495" customWidth="1"/>
    <col min="3335" max="3335" width="3" style="495" customWidth="1"/>
    <col min="3336" max="3341" width="7.140625" style="495" customWidth="1"/>
    <col min="3342" max="3344" width="6" style="495" customWidth="1"/>
    <col min="3345" max="3345" width="5.42578125" style="495" customWidth="1"/>
    <col min="3346" max="3350" width="5.85546875" style="495" customWidth="1"/>
    <col min="3351" max="3352" width="5.42578125" style="495" customWidth="1"/>
    <col min="3353" max="3356" width="6" style="495" customWidth="1"/>
    <col min="3357" max="3359" width="7.5703125" style="495" customWidth="1"/>
    <col min="3360" max="3360" width="1.42578125" style="495" customWidth="1"/>
    <col min="3361" max="3361" width="2" style="495" customWidth="1"/>
    <col min="3362" max="3584" width="4" style="495"/>
    <col min="3585" max="3585" width="2" style="495" customWidth="1"/>
    <col min="3586" max="3586" width="3.42578125" style="495" customWidth="1"/>
    <col min="3587" max="3589" width="5.5703125" style="495" customWidth="1"/>
    <col min="3590" max="3590" width="1.42578125" style="495" customWidth="1"/>
    <col min="3591" max="3591" width="3" style="495" customWidth="1"/>
    <col min="3592" max="3597" width="7.140625" style="495" customWidth="1"/>
    <col min="3598" max="3600" width="6" style="495" customWidth="1"/>
    <col min="3601" max="3601" width="5.42578125" style="495" customWidth="1"/>
    <col min="3602" max="3606" width="5.85546875" style="495" customWidth="1"/>
    <col min="3607" max="3608" width="5.42578125" style="495" customWidth="1"/>
    <col min="3609" max="3612" width="6" style="495" customWidth="1"/>
    <col min="3613" max="3615" width="7.5703125" style="495" customWidth="1"/>
    <col min="3616" max="3616" width="1.42578125" style="495" customWidth="1"/>
    <col min="3617" max="3617" width="2" style="495" customWidth="1"/>
    <col min="3618" max="3840" width="4" style="495"/>
    <col min="3841" max="3841" width="2" style="495" customWidth="1"/>
    <col min="3842" max="3842" width="3.42578125" style="495" customWidth="1"/>
    <col min="3843" max="3845" width="5.5703125" style="495" customWidth="1"/>
    <col min="3846" max="3846" width="1.42578125" style="495" customWidth="1"/>
    <col min="3847" max="3847" width="3" style="495" customWidth="1"/>
    <col min="3848" max="3853" width="7.140625" style="495" customWidth="1"/>
    <col min="3854" max="3856" width="6" style="495" customWidth="1"/>
    <col min="3857" max="3857" width="5.42578125" style="495" customWidth="1"/>
    <col min="3858" max="3862" width="5.85546875" style="495" customWidth="1"/>
    <col min="3863" max="3864" width="5.42578125" style="495" customWidth="1"/>
    <col min="3865" max="3868" width="6" style="495" customWidth="1"/>
    <col min="3869" max="3871" width="7.5703125" style="495" customWidth="1"/>
    <col min="3872" max="3872" width="1.42578125" style="495" customWidth="1"/>
    <col min="3873" max="3873" width="2" style="495" customWidth="1"/>
    <col min="3874" max="4096" width="4" style="495"/>
    <col min="4097" max="4097" width="2" style="495" customWidth="1"/>
    <col min="4098" max="4098" width="3.42578125" style="495" customWidth="1"/>
    <col min="4099" max="4101" width="5.5703125" style="495" customWidth="1"/>
    <col min="4102" max="4102" width="1.42578125" style="495" customWidth="1"/>
    <col min="4103" max="4103" width="3" style="495" customWidth="1"/>
    <col min="4104" max="4109" width="7.140625" style="495" customWidth="1"/>
    <col min="4110" max="4112" width="6" style="495" customWidth="1"/>
    <col min="4113" max="4113" width="5.42578125" style="495" customWidth="1"/>
    <col min="4114" max="4118" width="5.85546875" style="495" customWidth="1"/>
    <col min="4119" max="4120" width="5.42578125" style="495" customWidth="1"/>
    <col min="4121" max="4124" width="6" style="495" customWidth="1"/>
    <col min="4125" max="4127" width="7.5703125" style="495" customWidth="1"/>
    <col min="4128" max="4128" width="1.42578125" style="495" customWidth="1"/>
    <col min="4129" max="4129" width="2" style="495" customWidth="1"/>
    <col min="4130" max="4352" width="4" style="495"/>
    <col min="4353" max="4353" width="2" style="495" customWidth="1"/>
    <col min="4354" max="4354" width="3.42578125" style="495" customWidth="1"/>
    <col min="4355" max="4357" width="5.5703125" style="495" customWidth="1"/>
    <col min="4358" max="4358" width="1.42578125" style="495" customWidth="1"/>
    <col min="4359" max="4359" width="3" style="495" customWidth="1"/>
    <col min="4360" max="4365" width="7.140625" style="495" customWidth="1"/>
    <col min="4366" max="4368" width="6" style="495" customWidth="1"/>
    <col min="4369" max="4369" width="5.42578125" style="495" customWidth="1"/>
    <col min="4370" max="4374" width="5.85546875" style="495" customWidth="1"/>
    <col min="4375" max="4376" width="5.42578125" style="495" customWidth="1"/>
    <col min="4377" max="4380" width="6" style="495" customWidth="1"/>
    <col min="4381" max="4383" width="7.5703125" style="495" customWidth="1"/>
    <col min="4384" max="4384" width="1.42578125" style="495" customWidth="1"/>
    <col min="4385" max="4385" width="2" style="495" customWidth="1"/>
    <col min="4386" max="4608" width="4" style="495"/>
    <col min="4609" max="4609" width="2" style="495" customWidth="1"/>
    <col min="4610" max="4610" width="3.42578125" style="495" customWidth="1"/>
    <col min="4611" max="4613" width="5.5703125" style="495" customWidth="1"/>
    <col min="4614" max="4614" width="1.42578125" style="495" customWidth="1"/>
    <col min="4615" max="4615" width="3" style="495" customWidth="1"/>
    <col min="4616" max="4621" width="7.140625" style="495" customWidth="1"/>
    <col min="4622" max="4624" width="6" style="495" customWidth="1"/>
    <col min="4625" max="4625" width="5.42578125" style="495" customWidth="1"/>
    <col min="4626" max="4630" width="5.85546875" style="495" customWidth="1"/>
    <col min="4631" max="4632" width="5.42578125" style="495" customWidth="1"/>
    <col min="4633" max="4636" width="6" style="495" customWidth="1"/>
    <col min="4637" max="4639" width="7.5703125" style="495" customWidth="1"/>
    <col min="4640" max="4640" width="1.42578125" style="495" customWidth="1"/>
    <col min="4641" max="4641" width="2" style="495" customWidth="1"/>
    <col min="4642" max="4864" width="4" style="495"/>
    <col min="4865" max="4865" width="2" style="495" customWidth="1"/>
    <col min="4866" max="4866" width="3.42578125" style="495" customWidth="1"/>
    <col min="4867" max="4869" width="5.5703125" style="495" customWidth="1"/>
    <col min="4870" max="4870" width="1.42578125" style="495" customWidth="1"/>
    <col min="4871" max="4871" width="3" style="495" customWidth="1"/>
    <col min="4872" max="4877" width="7.140625" style="495" customWidth="1"/>
    <col min="4878" max="4880" width="6" style="495" customWidth="1"/>
    <col min="4881" max="4881" width="5.42578125" style="495" customWidth="1"/>
    <col min="4882" max="4886" width="5.85546875" style="495" customWidth="1"/>
    <col min="4887" max="4888" width="5.42578125" style="495" customWidth="1"/>
    <col min="4889" max="4892" width="6" style="495" customWidth="1"/>
    <col min="4893" max="4895" width="7.5703125" style="495" customWidth="1"/>
    <col min="4896" max="4896" width="1.42578125" style="495" customWidth="1"/>
    <col min="4897" max="4897" width="2" style="495" customWidth="1"/>
    <col min="4898" max="5120" width="4" style="495"/>
    <col min="5121" max="5121" width="2" style="495" customWidth="1"/>
    <col min="5122" max="5122" width="3.42578125" style="495" customWidth="1"/>
    <col min="5123" max="5125" width="5.5703125" style="495" customWidth="1"/>
    <col min="5126" max="5126" width="1.42578125" style="495" customWidth="1"/>
    <col min="5127" max="5127" width="3" style="495" customWidth="1"/>
    <col min="5128" max="5133" width="7.140625" style="495" customWidth="1"/>
    <col min="5134" max="5136" width="6" style="495" customWidth="1"/>
    <col min="5137" max="5137" width="5.42578125" style="495" customWidth="1"/>
    <col min="5138" max="5142" width="5.85546875" style="495" customWidth="1"/>
    <col min="5143" max="5144" width="5.42578125" style="495" customWidth="1"/>
    <col min="5145" max="5148" width="6" style="495" customWidth="1"/>
    <col min="5149" max="5151" width="7.5703125" style="495" customWidth="1"/>
    <col min="5152" max="5152" width="1.42578125" style="495" customWidth="1"/>
    <col min="5153" max="5153" width="2" style="495" customWidth="1"/>
    <col min="5154" max="5376" width="4" style="495"/>
    <col min="5377" max="5377" width="2" style="495" customWidth="1"/>
    <col min="5378" max="5378" width="3.42578125" style="495" customWidth="1"/>
    <col min="5379" max="5381" width="5.5703125" style="495" customWidth="1"/>
    <col min="5382" max="5382" width="1.42578125" style="495" customWidth="1"/>
    <col min="5383" max="5383" width="3" style="495" customWidth="1"/>
    <col min="5384" max="5389" width="7.140625" style="495" customWidth="1"/>
    <col min="5390" max="5392" width="6" style="495" customWidth="1"/>
    <col min="5393" max="5393" width="5.42578125" style="495" customWidth="1"/>
    <col min="5394" max="5398" width="5.85546875" style="495" customWidth="1"/>
    <col min="5399" max="5400" width="5.42578125" style="495" customWidth="1"/>
    <col min="5401" max="5404" width="6" style="495" customWidth="1"/>
    <col min="5405" max="5407" width="7.5703125" style="495" customWidth="1"/>
    <col min="5408" max="5408" width="1.42578125" style="495" customWidth="1"/>
    <col min="5409" max="5409" width="2" style="495" customWidth="1"/>
    <col min="5410" max="5632" width="4" style="495"/>
    <col min="5633" max="5633" width="2" style="495" customWidth="1"/>
    <col min="5634" max="5634" width="3.42578125" style="495" customWidth="1"/>
    <col min="5635" max="5637" width="5.5703125" style="495" customWidth="1"/>
    <col min="5638" max="5638" width="1.42578125" style="495" customWidth="1"/>
    <col min="5639" max="5639" width="3" style="495" customWidth="1"/>
    <col min="5640" max="5645" width="7.140625" style="495" customWidth="1"/>
    <col min="5646" max="5648" width="6" style="495" customWidth="1"/>
    <col min="5649" max="5649" width="5.42578125" style="495" customWidth="1"/>
    <col min="5650" max="5654" width="5.85546875" style="495" customWidth="1"/>
    <col min="5655" max="5656" width="5.42578125" style="495" customWidth="1"/>
    <col min="5657" max="5660" width="6" style="495" customWidth="1"/>
    <col min="5661" max="5663" width="7.5703125" style="495" customWidth="1"/>
    <col min="5664" max="5664" width="1.42578125" style="495" customWidth="1"/>
    <col min="5665" max="5665" width="2" style="495" customWidth="1"/>
    <col min="5666" max="5888" width="4" style="495"/>
    <col min="5889" max="5889" width="2" style="495" customWidth="1"/>
    <col min="5890" max="5890" width="3.42578125" style="495" customWidth="1"/>
    <col min="5891" max="5893" width="5.5703125" style="495" customWidth="1"/>
    <col min="5894" max="5894" width="1.42578125" style="495" customWidth="1"/>
    <col min="5895" max="5895" width="3" style="495" customWidth="1"/>
    <col min="5896" max="5901" width="7.140625" style="495" customWidth="1"/>
    <col min="5902" max="5904" width="6" style="495" customWidth="1"/>
    <col min="5905" max="5905" width="5.42578125" style="495" customWidth="1"/>
    <col min="5906" max="5910" width="5.85546875" style="495" customWidth="1"/>
    <col min="5911" max="5912" width="5.42578125" style="495" customWidth="1"/>
    <col min="5913" max="5916" width="6" style="495" customWidth="1"/>
    <col min="5917" max="5919" width="7.5703125" style="495" customWidth="1"/>
    <col min="5920" max="5920" width="1.42578125" style="495" customWidth="1"/>
    <col min="5921" max="5921" width="2" style="495" customWidth="1"/>
    <col min="5922" max="6144" width="4" style="495"/>
    <col min="6145" max="6145" width="2" style="495" customWidth="1"/>
    <col min="6146" max="6146" width="3.42578125" style="495" customWidth="1"/>
    <col min="6147" max="6149" width="5.5703125" style="495" customWidth="1"/>
    <col min="6150" max="6150" width="1.42578125" style="495" customWidth="1"/>
    <col min="6151" max="6151" width="3" style="495" customWidth="1"/>
    <col min="6152" max="6157" width="7.140625" style="495" customWidth="1"/>
    <col min="6158" max="6160" width="6" style="495" customWidth="1"/>
    <col min="6161" max="6161" width="5.42578125" style="495" customWidth="1"/>
    <col min="6162" max="6166" width="5.85546875" style="495" customWidth="1"/>
    <col min="6167" max="6168" width="5.42578125" style="495" customWidth="1"/>
    <col min="6169" max="6172" width="6" style="495" customWidth="1"/>
    <col min="6173" max="6175" width="7.5703125" style="495" customWidth="1"/>
    <col min="6176" max="6176" width="1.42578125" style="495" customWidth="1"/>
    <col min="6177" max="6177" width="2" style="495" customWidth="1"/>
    <col min="6178" max="6400" width="4" style="495"/>
    <col min="6401" max="6401" width="2" style="495" customWidth="1"/>
    <col min="6402" max="6402" width="3.42578125" style="495" customWidth="1"/>
    <col min="6403" max="6405" width="5.5703125" style="495" customWidth="1"/>
    <col min="6406" max="6406" width="1.42578125" style="495" customWidth="1"/>
    <col min="6407" max="6407" width="3" style="495" customWidth="1"/>
    <col min="6408" max="6413" width="7.140625" style="495" customWidth="1"/>
    <col min="6414" max="6416" width="6" style="495" customWidth="1"/>
    <col min="6417" max="6417" width="5.42578125" style="495" customWidth="1"/>
    <col min="6418" max="6422" width="5.85546875" style="495" customWidth="1"/>
    <col min="6423" max="6424" width="5.42578125" style="495" customWidth="1"/>
    <col min="6425" max="6428" width="6" style="495" customWidth="1"/>
    <col min="6429" max="6431" width="7.5703125" style="495" customWidth="1"/>
    <col min="6432" max="6432" width="1.42578125" style="495" customWidth="1"/>
    <col min="6433" max="6433" width="2" style="495" customWidth="1"/>
    <col min="6434" max="6656" width="4" style="495"/>
    <col min="6657" max="6657" width="2" style="495" customWidth="1"/>
    <col min="6658" max="6658" width="3.42578125" style="495" customWidth="1"/>
    <col min="6659" max="6661" width="5.5703125" style="495" customWidth="1"/>
    <col min="6662" max="6662" width="1.42578125" style="495" customWidth="1"/>
    <col min="6663" max="6663" width="3" style="495" customWidth="1"/>
    <col min="6664" max="6669" width="7.140625" style="495" customWidth="1"/>
    <col min="6670" max="6672" width="6" style="495" customWidth="1"/>
    <col min="6673" max="6673" width="5.42578125" style="495" customWidth="1"/>
    <col min="6674" max="6678" width="5.85546875" style="495" customWidth="1"/>
    <col min="6679" max="6680" width="5.42578125" style="495" customWidth="1"/>
    <col min="6681" max="6684" width="6" style="495" customWidth="1"/>
    <col min="6685" max="6687" width="7.5703125" style="495" customWidth="1"/>
    <col min="6688" max="6688" width="1.42578125" style="495" customWidth="1"/>
    <col min="6689" max="6689" width="2" style="495" customWidth="1"/>
    <col min="6690" max="6912" width="4" style="495"/>
    <col min="6913" max="6913" width="2" style="495" customWidth="1"/>
    <col min="6914" max="6914" width="3.42578125" style="495" customWidth="1"/>
    <col min="6915" max="6917" width="5.5703125" style="495" customWidth="1"/>
    <col min="6918" max="6918" width="1.42578125" style="495" customWidth="1"/>
    <col min="6919" max="6919" width="3" style="495" customWidth="1"/>
    <col min="6920" max="6925" width="7.140625" style="495" customWidth="1"/>
    <col min="6926" max="6928" width="6" style="495" customWidth="1"/>
    <col min="6929" max="6929" width="5.42578125" style="495" customWidth="1"/>
    <col min="6930" max="6934" width="5.85546875" style="495" customWidth="1"/>
    <col min="6935" max="6936" width="5.42578125" style="495" customWidth="1"/>
    <col min="6937" max="6940" width="6" style="495" customWidth="1"/>
    <col min="6941" max="6943" width="7.5703125" style="495" customWidth="1"/>
    <col min="6944" max="6944" width="1.42578125" style="495" customWidth="1"/>
    <col min="6945" max="6945" width="2" style="495" customWidth="1"/>
    <col min="6946" max="7168" width="4" style="495"/>
    <col min="7169" max="7169" width="2" style="495" customWidth="1"/>
    <col min="7170" max="7170" width="3.42578125" style="495" customWidth="1"/>
    <col min="7171" max="7173" width="5.5703125" style="495" customWidth="1"/>
    <col min="7174" max="7174" width="1.42578125" style="495" customWidth="1"/>
    <col min="7175" max="7175" width="3" style="495" customWidth="1"/>
    <col min="7176" max="7181" width="7.140625" style="495" customWidth="1"/>
    <col min="7182" max="7184" width="6" style="495" customWidth="1"/>
    <col min="7185" max="7185" width="5.42578125" style="495" customWidth="1"/>
    <col min="7186" max="7190" width="5.85546875" style="495" customWidth="1"/>
    <col min="7191" max="7192" width="5.42578125" style="495" customWidth="1"/>
    <col min="7193" max="7196" width="6" style="495" customWidth="1"/>
    <col min="7197" max="7199" width="7.5703125" style="495" customWidth="1"/>
    <col min="7200" max="7200" width="1.42578125" style="495" customWidth="1"/>
    <col min="7201" max="7201" width="2" style="495" customWidth="1"/>
    <col min="7202" max="7424" width="4" style="495"/>
    <col min="7425" max="7425" width="2" style="495" customWidth="1"/>
    <col min="7426" max="7426" width="3.42578125" style="495" customWidth="1"/>
    <col min="7427" max="7429" width="5.5703125" style="495" customWidth="1"/>
    <col min="7430" max="7430" width="1.42578125" style="495" customWidth="1"/>
    <col min="7431" max="7431" width="3" style="495" customWidth="1"/>
    <col min="7432" max="7437" width="7.140625" style="495" customWidth="1"/>
    <col min="7438" max="7440" width="6" style="495" customWidth="1"/>
    <col min="7441" max="7441" width="5.42578125" style="495" customWidth="1"/>
    <col min="7442" max="7446" width="5.85546875" style="495" customWidth="1"/>
    <col min="7447" max="7448" width="5.42578125" style="495" customWidth="1"/>
    <col min="7449" max="7452" width="6" style="495" customWidth="1"/>
    <col min="7453" max="7455" width="7.5703125" style="495" customWidth="1"/>
    <col min="7456" max="7456" width="1.42578125" style="495" customWidth="1"/>
    <col min="7457" max="7457" width="2" style="495" customWidth="1"/>
    <col min="7458" max="7680" width="4" style="495"/>
    <col min="7681" max="7681" width="2" style="495" customWidth="1"/>
    <col min="7682" max="7682" width="3.42578125" style="495" customWidth="1"/>
    <col min="7683" max="7685" width="5.5703125" style="495" customWidth="1"/>
    <col min="7686" max="7686" width="1.42578125" style="495" customWidth="1"/>
    <col min="7687" max="7687" width="3" style="495" customWidth="1"/>
    <col min="7688" max="7693" width="7.140625" style="495" customWidth="1"/>
    <col min="7694" max="7696" width="6" style="495" customWidth="1"/>
    <col min="7697" max="7697" width="5.42578125" style="495" customWidth="1"/>
    <col min="7698" max="7702" width="5.85546875" style="495" customWidth="1"/>
    <col min="7703" max="7704" width="5.42578125" style="495" customWidth="1"/>
    <col min="7705" max="7708" width="6" style="495" customWidth="1"/>
    <col min="7709" max="7711" width="7.5703125" style="495" customWidth="1"/>
    <col min="7712" max="7712" width="1.42578125" style="495" customWidth="1"/>
    <col min="7713" max="7713" width="2" style="495" customWidth="1"/>
    <col min="7714" max="7936" width="4" style="495"/>
    <col min="7937" max="7937" width="2" style="495" customWidth="1"/>
    <col min="7938" max="7938" width="3.42578125" style="495" customWidth="1"/>
    <col min="7939" max="7941" width="5.5703125" style="495" customWidth="1"/>
    <col min="7942" max="7942" width="1.42578125" style="495" customWidth="1"/>
    <col min="7943" max="7943" width="3" style="495" customWidth="1"/>
    <col min="7944" max="7949" width="7.140625" style="495" customWidth="1"/>
    <col min="7950" max="7952" width="6" style="495" customWidth="1"/>
    <col min="7953" max="7953" width="5.42578125" style="495" customWidth="1"/>
    <col min="7954" max="7958" width="5.85546875" style="495" customWidth="1"/>
    <col min="7959" max="7960" width="5.42578125" style="495" customWidth="1"/>
    <col min="7961" max="7964" width="6" style="495" customWidth="1"/>
    <col min="7965" max="7967" width="7.5703125" style="495" customWidth="1"/>
    <col min="7968" max="7968" width="1.42578125" style="495" customWidth="1"/>
    <col min="7969" max="7969" width="2" style="495" customWidth="1"/>
    <col min="7970" max="8192" width="4" style="495"/>
    <col min="8193" max="8193" width="2" style="495" customWidth="1"/>
    <col min="8194" max="8194" width="3.42578125" style="495" customWidth="1"/>
    <col min="8195" max="8197" width="5.5703125" style="495" customWidth="1"/>
    <col min="8198" max="8198" width="1.42578125" style="495" customWidth="1"/>
    <col min="8199" max="8199" width="3" style="495" customWidth="1"/>
    <col min="8200" max="8205" width="7.140625" style="495" customWidth="1"/>
    <col min="8206" max="8208" width="6" style="495" customWidth="1"/>
    <col min="8209" max="8209" width="5.42578125" style="495" customWidth="1"/>
    <col min="8210" max="8214" width="5.85546875" style="495" customWidth="1"/>
    <col min="8215" max="8216" width="5.42578125" style="495" customWidth="1"/>
    <col min="8217" max="8220" width="6" style="495" customWidth="1"/>
    <col min="8221" max="8223" width="7.5703125" style="495" customWidth="1"/>
    <col min="8224" max="8224" width="1.42578125" style="495" customWidth="1"/>
    <col min="8225" max="8225" width="2" style="495" customWidth="1"/>
    <col min="8226" max="8448" width="4" style="495"/>
    <col min="8449" max="8449" width="2" style="495" customWidth="1"/>
    <col min="8450" max="8450" width="3.42578125" style="495" customWidth="1"/>
    <col min="8451" max="8453" width="5.5703125" style="495" customWidth="1"/>
    <col min="8454" max="8454" width="1.42578125" style="495" customWidth="1"/>
    <col min="8455" max="8455" width="3" style="495" customWidth="1"/>
    <col min="8456" max="8461" width="7.140625" style="495" customWidth="1"/>
    <col min="8462" max="8464" width="6" style="495" customWidth="1"/>
    <col min="8465" max="8465" width="5.42578125" style="495" customWidth="1"/>
    <col min="8466" max="8470" width="5.85546875" style="495" customWidth="1"/>
    <col min="8471" max="8472" width="5.42578125" style="495" customWidth="1"/>
    <col min="8473" max="8476" width="6" style="495" customWidth="1"/>
    <col min="8477" max="8479" width="7.5703125" style="495" customWidth="1"/>
    <col min="8480" max="8480" width="1.42578125" style="495" customWidth="1"/>
    <col min="8481" max="8481" width="2" style="495" customWidth="1"/>
    <col min="8482" max="8704" width="4" style="495"/>
    <col min="8705" max="8705" width="2" style="495" customWidth="1"/>
    <col min="8706" max="8706" width="3.42578125" style="495" customWidth="1"/>
    <col min="8707" max="8709" width="5.5703125" style="495" customWidth="1"/>
    <col min="8710" max="8710" width="1.42578125" style="495" customWidth="1"/>
    <col min="8711" max="8711" width="3" style="495" customWidth="1"/>
    <col min="8712" max="8717" width="7.140625" style="495" customWidth="1"/>
    <col min="8718" max="8720" width="6" style="495" customWidth="1"/>
    <col min="8721" max="8721" width="5.42578125" style="495" customWidth="1"/>
    <col min="8722" max="8726" width="5.85546875" style="495" customWidth="1"/>
    <col min="8727" max="8728" width="5.42578125" style="495" customWidth="1"/>
    <col min="8729" max="8732" width="6" style="495" customWidth="1"/>
    <col min="8733" max="8735" width="7.5703125" style="495" customWidth="1"/>
    <col min="8736" max="8736" width="1.42578125" style="495" customWidth="1"/>
    <col min="8737" max="8737" width="2" style="495" customWidth="1"/>
    <col min="8738" max="8960" width="4" style="495"/>
    <col min="8961" max="8961" width="2" style="495" customWidth="1"/>
    <col min="8962" max="8962" width="3.42578125" style="495" customWidth="1"/>
    <col min="8963" max="8965" width="5.5703125" style="495" customWidth="1"/>
    <col min="8966" max="8966" width="1.42578125" style="495" customWidth="1"/>
    <col min="8967" max="8967" width="3" style="495" customWidth="1"/>
    <col min="8968" max="8973" width="7.140625" style="495" customWidth="1"/>
    <col min="8974" max="8976" width="6" style="495" customWidth="1"/>
    <col min="8977" max="8977" width="5.42578125" style="495" customWidth="1"/>
    <col min="8978" max="8982" width="5.85546875" style="495" customWidth="1"/>
    <col min="8983" max="8984" width="5.42578125" style="495" customWidth="1"/>
    <col min="8985" max="8988" width="6" style="495" customWidth="1"/>
    <col min="8989" max="8991" width="7.5703125" style="495" customWidth="1"/>
    <col min="8992" max="8992" width="1.42578125" style="495" customWidth="1"/>
    <col min="8993" max="8993" width="2" style="495" customWidth="1"/>
    <col min="8994" max="9216" width="4" style="495"/>
    <col min="9217" max="9217" width="2" style="495" customWidth="1"/>
    <col min="9218" max="9218" width="3.42578125" style="495" customWidth="1"/>
    <col min="9219" max="9221" width="5.5703125" style="495" customWidth="1"/>
    <col min="9222" max="9222" width="1.42578125" style="495" customWidth="1"/>
    <col min="9223" max="9223" width="3" style="495" customWidth="1"/>
    <col min="9224" max="9229" width="7.140625" style="495" customWidth="1"/>
    <col min="9230" max="9232" width="6" style="495" customWidth="1"/>
    <col min="9233" max="9233" width="5.42578125" style="495" customWidth="1"/>
    <col min="9234" max="9238" width="5.85546875" style="495" customWidth="1"/>
    <col min="9239" max="9240" width="5.42578125" style="495" customWidth="1"/>
    <col min="9241" max="9244" width="6" style="495" customWidth="1"/>
    <col min="9245" max="9247" width="7.5703125" style="495" customWidth="1"/>
    <col min="9248" max="9248" width="1.42578125" style="495" customWidth="1"/>
    <col min="9249" max="9249" width="2" style="495" customWidth="1"/>
    <col min="9250" max="9472" width="4" style="495"/>
    <col min="9473" max="9473" width="2" style="495" customWidth="1"/>
    <col min="9474" max="9474" width="3.42578125" style="495" customWidth="1"/>
    <col min="9475" max="9477" width="5.5703125" style="495" customWidth="1"/>
    <col min="9478" max="9478" width="1.42578125" style="495" customWidth="1"/>
    <col min="9479" max="9479" width="3" style="495" customWidth="1"/>
    <col min="9480" max="9485" width="7.140625" style="495" customWidth="1"/>
    <col min="9486" max="9488" width="6" style="495" customWidth="1"/>
    <col min="9489" max="9489" width="5.42578125" style="495" customWidth="1"/>
    <col min="9490" max="9494" width="5.85546875" style="495" customWidth="1"/>
    <col min="9495" max="9496" width="5.42578125" style="495" customWidth="1"/>
    <col min="9497" max="9500" width="6" style="495" customWidth="1"/>
    <col min="9501" max="9503" width="7.5703125" style="495" customWidth="1"/>
    <col min="9504" max="9504" width="1.42578125" style="495" customWidth="1"/>
    <col min="9505" max="9505" width="2" style="495" customWidth="1"/>
    <col min="9506" max="9728" width="4" style="495"/>
    <col min="9729" max="9729" width="2" style="495" customWidth="1"/>
    <col min="9730" max="9730" width="3.42578125" style="495" customWidth="1"/>
    <col min="9731" max="9733" width="5.5703125" style="495" customWidth="1"/>
    <col min="9734" max="9734" width="1.42578125" style="495" customWidth="1"/>
    <col min="9735" max="9735" width="3" style="495" customWidth="1"/>
    <col min="9736" max="9741" width="7.140625" style="495" customWidth="1"/>
    <col min="9742" max="9744" width="6" style="495" customWidth="1"/>
    <col min="9745" max="9745" width="5.42578125" style="495" customWidth="1"/>
    <col min="9746" max="9750" width="5.85546875" style="495" customWidth="1"/>
    <col min="9751" max="9752" width="5.42578125" style="495" customWidth="1"/>
    <col min="9753" max="9756" width="6" style="495" customWidth="1"/>
    <col min="9757" max="9759" width="7.5703125" style="495" customWidth="1"/>
    <col min="9760" max="9760" width="1.42578125" style="495" customWidth="1"/>
    <col min="9761" max="9761" width="2" style="495" customWidth="1"/>
    <col min="9762" max="9984" width="4" style="495"/>
    <col min="9985" max="9985" width="2" style="495" customWidth="1"/>
    <col min="9986" max="9986" width="3.42578125" style="495" customWidth="1"/>
    <col min="9987" max="9989" width="5.5703125" style="495" customWidth="1"/>
    <col min="9990" max="9990" width="1.42578125" style="495" customWidth="1"/>
    <col min="9991" max="9991" width="3" style="495" customWidth="1"/>
    <col min="9992" max="9997" width="7.140625" style="495" customWidth="1"/>
    <col min="9998" max="10000" width="6" style="495" customWidth="1"/>
    <col min="10001" max="10001" width="5.42578125" style="495" customWidth="1"/>
    <col min="10002" max="10006" width="5.85546875" style="495" customWidth="1"/>
    <col min="10007" max="10008" width="5.42578125" style="495" customWidth="1"/>
    <col min="10009" max="10012" width="6" style="495" customWidth="1"/>
    <col min="10013" max="10015" width="7.5703125" style="495" customWidth="1"/>
    <col min="10016" max="10016" width="1.42578125" style="495" customWidth="1"/>
    <col min="10017" max="10017" width="2" style="495" customWidth="1"/>
    <col min="10018" max="10240" width="4" style="495"/>
    <col min="10241" max="10241" width="2" style="495" customWidth="1"/>
    <col min="10242" max="10242" width="3.42578125" style="495" customWidth="1"/>
    <col min="10243" max="10245" width="5.5703125" style="495" customWidth="1"/>
    <col min="10246" max="10246" width="1.42578125" style="495" customWidth="1"/>
    <col min="10247" max="10247" width="3" style="495" customWidth="1"/>
    <col min="10248" max="10253" width="7.140625" style="495" customWidth="1"/>
    <col min="10254" max="10256" width="6" style="495" customWidth="1"/>
    <col min="10257" max="10257" width="5.42578125" style="495" customWidth="1"/>
    <col min="10258" max="10262" width="5.85546875" style="495" customWidth="1"/>
    <col min="10263" max="10264" width="5.42578125" style="495" customWidth="1"/>
    <col min="10265" max="10268" width="6" style="495" customWidth="1"/>
    <col min="10269" max="10271" width="7.5703125" style="495" customWidth="1"/>
    <col min="10272" max="10272" width="1.42578125" style="495" customWidth="1"/>
    <col min="10273" max="10273" width="2" style="495" customWidth="1"/>
    <col min="10274" max="10496" width="4" style="495"/>
    <col min="10497" max="10497" width="2" style="495" customWidth="1"/>
    <col min="10498" max="10498" width="3.42578125" style="495" customWidth="1"/>
    <col min="10499" max="10501" width="5.5703125" style="495" customWidth="1"/>
    <col min="10502" max="10502" width="1.42578125" style="495" customWidth="1"/>
    <col min="10503" max="10503" width="3" style="495" customWidth="1"/>
    <col min="10504" max="10509" width="7.140625" style="495" customWidth="1"/>
    <col min="10510" max="10512" width="6" style="495" customWidth="1"/>
    <col min="10513" max="10513" width="5.42578125" style="495" customWidth="1"/>
    <col min="10514" max="10518" width="5.85546875" style="495" customWidth="1"/>
    <col min="10519" max="10520" width="5.42578125" style="495" customWidth="1"/>
    <col min="10521" max="10524" width="6" style="495" customWidth="1"/>
    <col min="10525" max="10527" width="7.5703125" style="495" customWidth="1"/>
    <col min="10528" max="10528" width="1.42578125" style="495" customWidth="1"/>
    <col min="10529" max="10529" width="2" style="495" customWidth="1"/>
    <col min="10530" max="10752" width="4" style="495"/>
    <col min="10753" max="10753" width="2" style="495" customWidth="1"/>
    <col min="10754" max="10754" width="3.42578125" style="495" customWidth="1"/>
    <col min="10755" max="10757" width="5.5703125" style="495" customWidth="1"/>
    <col min="10758" max="10758" width="1.42578125" style="495" customWidth="1"/>
    <col min="10759" max="10759" width="3" style="495" customWidth="1"/>
    <col min="10760" max="10765" width="7.140625" style="495" customWidth="1"/>
    <col min="10766" max="10768" width="6" style="495" customWidth="1"/>
    <col min="10769" max="10769" width="5.42578125" style="495" customWidth="1"/>
    <col min="10770" max="10774" width="5.85546875" style="495" customWidth="1"/>
    <col min="10775" max="10776" width="5.42578125" style="495" customWidth="1"/>
    <col min="10777" max="10780" width="6" style="495" customWidth="1"/>
    <col min="10781" max="10783" width="7.5703125" style="495" customWidth="1"/>
    <col min="10784" max="10784" width="1.42578125" style="495" customWidth="1"/>
    <col min="10785" max="10785" width="2" style="495" customWidth="1"/>
    <col min="10786" max="11008" width="4" style="495"/>
    <col min="11009" max="11009" width="2" style="495" customWidth="1"/>
    <col min="11010" max="11010" width="3.42578125" style="495" customWidth="1"/>
    <col min="11011" max="11013" width="5.5703125" style="495" customWidth="1"/>
    <col min="11014" max="11014" width="1.42578125" style="495" customWidth="1"/>
    <col min="11015" max="11015" width="3" style="495" customWidth="1"/>
    <col min="11016" max="11021" width="7.140625" style="495" customWidth="1"/>
    <col min="11022" max="11024" width="6" style="495" customWidth="1"/>
    <col min="11025" max="11025" width="5.42578125" style="495" customWidth="1"/>
    <col min="11026" max="11030" width="5.85546875" style="495" customWidth="1"/>
    <col min="11031" max="11032" width="5.42578125" style="495" customWidth="1"/>
    <col min="11033" max="11036" width="6" style="495" customWidth="1"/>
    <col min="11037" max="11039" width="7.5703125" style="495" customWidth="1"/>
    <col min="11040" max="11040" width="1.42578125" style="495" customWidth="1"/>
    <col min="11041" max="11041" width="2" style="495" customWidth="1"/>
    <col min="11042" max="11264" width="4" style="495"/>
    <col min="11265" max="11265" width="2" style="495" customWidth="1"/>
    <col min="11266" max="11266" width="3.42578125" style="495" customWidth="1"/>
    <col min="11267" max="11269" width="5.5703125" style="495" customWidth="1"/>
    <col min="11270" max="11270" width="1.42578125" style="495" customWidth="1"/>
    <col min="11271" max="11271" width="3" style="495" customWidth="1"/>
    <col min="11272" max="11277" width="7.140625" style="495" customWidth="1"/>
    <col min="11278" max="11280" width="6" style="495" customWidth="1"/>
    <col min="11281" max="11281" width="5.42578125" style="495" customWidth="1"/>
    <col min="11282" max="11286" width="5.85546875" style="495" customWidth="1"/>
    <col min="11287" max="11288" width="5.42578125" style="495" customWidth="1"/>
    <col min="11289" max="11292" width="6" style="495" customWidth="1"/>
    <col min="11293" max="11295" width="7.5703125" style="495" customWidth="1"/>
    <col min="11296" max="11296" width="1.42578125" style="495" customWidth="1"/>
    <col min="11297" max="11297" width="2" style="495" customWidth="1"/>
    <col min="11298" max="11520" width="4" style="495"/>
    <col min="11521" max="11521" width="2" style="495" customWidth="1"/>
    <col min="11522" max="11522" width="3.42578125" style="495" customWidth="1"/>
    <col min="11523" max="11525" width="5.5703125" style="495" customWidth="1"/>
    <col min="11526" max="11526" width="1.42578125" style="495" customWidth="1"/>
    <col min="11527" max="11527" width="3" style="495" customWidth="1"/>
    <col min="11528" max="11533" width="7.140625" style="495" customWidth="1"/>
    <col min="11534" max="11536" width="6" style="495" customWidth="1"/>
    <col min="11537" max="11537" width="5.42578125" style="495" customWidth="1"/>
    <col min="11538" max="11542" width="5.85546875" style="495" customWidth="1"/>
    <col min="11543" max="11544" width="5.42578125" style="495" customWidth="1"/>
    <col min="11545" max="11548" width="6" style="495" customWidth="1"/>
    <col min="11549" max="11551" width="7.5703125" style="495" customWidth="1"/>
    <col min="11552" max="11552" width="1.42578125" style="495" customWidth="1"/>
    <col min="11553" max="11553" width="2" style="495" customWidth="1"/>
    <col min="11554" max="11776" width="4" style="495"/>
    <col min="11777" max="11777" width="2" style="495" customWidth="1"/>
    <col min="11778" max="11778" width="3.42578125" style="495" customWidth="1"/>
    <col min="11779" max="11781" width="5.5703125" style="495" customWidth="1"/>
    <col min="11782" max="11782" width="1.42578125" style="495" customWidth="1"/>
    <col min="11783" max="11783" width="3" style="495" customWidth="1"/>
    <col min="11784" max="11789" width="7.140625" style="495" customWidth="1"/>
    <col min="11790" max="11792" width="6" style="495" customWidth="1"/>
    <col min="11793" max="11793" width="5.42578125" style="495" customWidth="1"/>
    <col min="11794" max="11798" width="5.85546875" style="495" customWidth="1"/>
    <col min="11799" max="11800" width="5.42578125" style="495" customWidth="1"/>
    <col min="11801" max="11804" width="6" style="495" customWidth="1"/>
    <col min="11805" max="11807" width="7.5703125" style="495" customWidth="1"/>
    <col min="11808" max="11808" width="1.42578125" style="495" customWidth="1"/>
    <col min="11809" max="11809" width="2" style="495" customWidth="1"/>
    <col min="11810" max="12032" width="4" style="495"/>
    <col min="12033" max="12033" width="2" style="495" customWidth="1"/>
    <col min="12034" max="12034" width="3.42578125" style="495" customWidth="1"/>
    <col min="12035" max="12037" width="5.5703125" style="495" customWidth="1"/>
    <col min="12038" max="12038" width="1.42578125" style="495" customWidth="1"/>
    <col min="12039" max="12039" width="3" style="495" customWidth="1"/>
    <col min="12040" max="12045" width="7.140625" style="495" customWidth="1"/>
    <col min="12046" max="12048" width="6" style="495" customWidth="1"/>
    <col min="12049" max="12049" width="5.42578125" style="495" customWidth="1"/>
    <col min="12050" max="12054" width="5.85546875" style="495" customWidth="1"/>
    <col min="12055" max="12056" width="5.42578125" style="495" customWidth="1"/>
    <col min="12057" max="12060" width="6" style="495" customWidth="1"/>
    <col min="12061" max="12063" width="7.5703125" style="495" customWidth="1"/>
    <col min="12064" max="12064" width="1.42578125" style="495" customWidth="1"/>
    <col min="12065" max="12065" width="2" style="495" customWidth="1"/>
    <col min="12066" max="12288" width="4" style="495"/>
    <col min="12289" max="12289" width="2" style="495" customWidth="1"/>
    <col min="12290" max="12290" width="3.42578125" style="495" customWidth="1"/>
    <col min="12291" max="12293" width="5.5703125" style="495" customWidth="1"/>
    <col min="12294" max="12294" width="1.42578125" style="495" customWidth="1"/>
    <col min="12295" max="12295" width="3" style="495" customWidth="1"/>
    <col min="12296" max="12301" width="7.140625" style="495" customWidth="1"/>
    <col min="12302" max="12304" width="6" style="495" customWidth="1"/>
    <col min="12305" max="12305" width="5.42578125" style="495" customWidth="1"/>
    <col min="12306" max="12310" width="5.85546875" style="495" customWidth="1"/>
    <col min="12311" max="12312" width="5.42578125" style="495" customWidth="1"/>
    <col min="12313" max="12316" width="6" style="495" customWidth="1"/>
    <col min="12317" max="12319" width="7.5703125" style="495" customWidth="1"/>
    <col min="12320" max="12320" width="1.42578125" style="495" customWidth="1"/>
    <col min="12321" max="12321" width="2" style="495" customWidth="1"/>
    <col min="12322" max="12544" width="4" style="495"/>
    <col min="12545" max="12545" width="2" style="495" customWidth="1"/>
    <col min="12546" max="12546" width="3.42578125" style="495" customWidth="1"/>
    <col min="12547" max="12549" width="5.5703125" style="495" customWidth="1"/>
    <col min="12550" max="12550" width="1.42578125" style="495" customWidth="1"/>
    <col min="12551" max="12551" width="3" style="495" customWidth="1"/>
    <col min="12552" max="12557" width="7.140625" style="495" customWidth="1"/>
    <col min="12558" max="12560" width="6" style="495" customWidth="1"/>
    <col min="12561" max="12561" width="5.42578125" style="495" customWidth="1"/>
    <col min="12562" max="12566" width="5.85546875" style="495" customWidth="1"/>
    <col min="12567" max="12568" width="5.42578125" style="495" customWidth="1"/>
    <col min="12569" max="12572" width="6" style="495" customWidth="1"/>
    <col min="12573" max="12575" width="7.5703125" style="495" customWidth="1"/>
    <col min="12576" max="12576" width="1.42578125" style="495" customWidth="1"/>
    <col min="12577" max="12577" width="2" style="495" customWidth="1"/>
    <col min="12578" max="12800" width="4" style="495"/>
    <col min="12801" max="12801" width="2" style="495" customWidth="1"/>
    <col min="12802" max="12802" width="3.42578125" style="495" customWidth="1"/>
    <col min="12803" max="12805" width="5.5703125" style="495" customWidth="1"/>
    <col min="12806" max="12806" width="1.42578125" style="495" customWidth="1"/>
    <col min="12807" max="12807" width="3" style="495" customWidth="1"/>
    <col min="12808" max="12813" width="7.140625" style="495" customWidth="1"/>
    <col min="12814" max="12816" width="6" style="495" customWidth="1"/>
    <col min="12817" max="12817" width="5.42578125" style="495" customWidth="1"/>
    <col min="12818" max="12822" width="5.85546875" style="495" customWidth="1"/>
    <col min="12823" max="12824" width="5.42578125" style="495" customWidth="1"/>
    <col min="12825" max="12828" width="6" style="495" customWidth="1"/>
    <col min="12829" max="12831" width="7.5703125" style="495" customWidth="1"/>
    <col min="12832" max="12832" width="1.42578125" style="495" customWidth="1"/>
    <col min="12833" max="12833" width="2" style="495" customWidth="1"/>
    <col min="12834" max="13056" width="4" style="495"/>
    <col min="13057" max="13057" width="2" style="495" customWidth="1"/>
    <col min="13058" max="13058" width="3.42578125" style="495" customWidth="1"/>
    <col min="13059" max="13061" width="5.5703125" style="495" customWidth="1"/>
    <col min="13062" max="13062" width="1.42578125" style="495" customWidth="1"/>
    <col min="13063" max="13063" width="3" style="495" customWidth="1"/>
    <col min="13064" max="13069" width="7.140625" style="495" customWidth="1"/>
    <col min="13070" max="13072" width="6" style="495" customWidth="1"/>
    <col min="13073" max="13073" width="5.42578125" style="495" customWidth="1"/>
    <col min="13074" max="13078" width="5.85546875" style="495" customWidth="1"/>
    <col min="13079" max="13080" width="5.42578125" style="495" customWidth="1"/>
    <col min="13081" max="13084" width="6" style="495" customWidth="1"/>
    <col min="13085" max="13087" width="7.5703125" style="495" customWidth="1"/>
    <col min="13088" max="13088" width="1.42578125" style="495" customWidth="1"/>
    <col min="13089" max="13089" width="2" style="495" customWidth="1"/>
    <col min="13090" max="13312" width="4" style="495"/>
    <col min="13313" max="13313" width="2" style="495" customWidth="1"/>
    <col min="13314" max="13314" width="3.42578125" style="495" customWidth="1"/>
    <col min="13315" max="13317" width="5.5703125" style="495" customWidth="1"/>
    <col min="13318" max="13318" width="1.42578125" style="495" customWidth="1"/>
    <col min="13319" max="13319" width="3" style="495" customWidth="1"/>
    <col min="13320" max="13325" width="7.140625" style="495" customWidth="1"/>
    <col min="13326" max="13328" width="6" style="495" customWidth="1"/>
    <col min="13329" max="13329" width="5.42578125" style="495" customWidth="1"/>
    <col min="13330" max="13334" width="5.85546875" style="495" customWidth="1"/>
    <col min="13335" max="13336" width="5.42578125" style="495" customWidth="1"/>
    <col min="13337" max="13340" width="6" style="495" customWidth="1"/>
    <col min="13341" max="13343" width="7.5703125" style="495" customWidth="1"/>
    <col min="13344" max="13344" width="1.42578125" style="495" customWidth="1"/>
    <col min="13345" max="13345" width="2" style="495" customWidth="1"/>
    <col min="13346" max="13568" width="4" style="495"/>
    <col min="13569" max="13569" width="2" style="495" customWidth="1"/>
    <col min="13570" max="13570" width="3.42578125" style="495" customWidth="1"/>
    <col min="13571" max="13573" width="5.5703125" style="495" customWidth="1"/>
    <col min="13574" max="13574" width="1.42578125" style="495" customWidth="1"/>
    <col min="13575" max="13575" width="3" style="495" customWidth="1"/>
    <col min="13576" max="13581" width="7.140625" style="495" customWidth="1"/>
    <col min="13582" max="13584" width="6" style="495" customWidth="1"/>
    <col min="13585" max="13585" width="5.42578125" style="495" customWidth="1"/>
    <col min="13586" max="13590" width="5.85546875" style="495" customWidth="1"/>
    <col min="13591" max="13592" width="5.42578125" style="495" customWidth="1"/>
    <col min="13593" max="13596" width="6" style="495" customWidth="1"/>
    <col min="13597" max="13599" width="7.5703125" style="495" customWidth="1"/>
    <col min="13600" max="13600" width="1.42578125" style="495" customWidth="1"/>
    <col min="13601" max="13601" width="2" style="495" customWidth="1"/>
    <col min="13602" max="13824" width="4" style="495"/>
    <col min="13825" max="13825" width="2" style="495" customWidth="1"/>
    <col min="13826" max="13826" width="3.42578125" style="495" customWidth="1"/>
    <col min="13827" max="13829" width="5.5703125" style="495" customWidth="1"/>
    <col min="13830" max="13830" width="1.42578125" style="495" customWidth="1"/>
    <col min="13831" max="13831" width="3" style="495" customWidth="1"/>
    <col min="13832" max="13837" width="7.140625" style="495" customWidth="1"/>
    <col min="13838" max="13840" width="6" style="495" customWidth="1"/>
    <col min="13841" max="13841" width="5.42578125" style="495" customWidth="1"/>
    <col min="13842" max="13846" width="5.85546875" style="495" customWidth="1"/>
    <col min="13847" max="13848" width="5.42578125" style="495" customWidth="1"/>
    <col min="13849" max="13852" width="6" style="495" customWidth="1"/>
    <col min="13853" max="13855" width="7.5703125" style="495" customWidth="1"/>
    <col min="13856" max="13856" width="1.42578125" style="495" customWidth="1"/>
    <col min="13857" max="13857" width="2" style="495" customWidth="1"/>
    <col min="13858" max="14080" width="4" style="495"/>
    <col min="14081" max="14081" width="2" style="495" customWidth="1"/>
    <col min="14082" max="14082" width="3.42578125" style="495" customWidth="1"/>
    <col min="14083" max="14085" width="5.5703125" style="495" customWidth="1"/>
    <col min="14086" max="14086" width="1.42578125" style="495" customWidth="1"/>
    <col min="14087" max="14087" width="3" style="495" customWidth="1"/>
    <col min="14088" max="14093" width="7.140625" style="495" customWidth="1"/>
    <col min="14094" max="14096" width="6" style="495" customWidth="1"/>
    <col min="14097" max="14097" width="5.42578125" style="495" customWidth="1"/>
    <col min="14098" max="14102" width="5.85546875" style="495" customWidth="1"/>
    <col min="14103" max="14104" width="5.42578125" style="495" customWidth="1"/>
    <col min="14105" max="14108" width="6" style="495" customWidth="1"/>
    <col min="14109" max="14111" width="7.5703125" style="495" customWidth="1"/>
    <col min="14112" max="14112" width="1.42578125" style="495" customWidth="1"/>
    <col min="14113" max="14113" width="2" style="495" customWidth="1"/>
    <col min="14114" max="14336" width="4" style="495"/>
    <col min="14337" max="14337" width="2" style="495" customWidth="1"/>
    <col min="14338" max="14338" width="3.42578125" style="495" customWidth="1"/>
    <col min="14339" max="14341" width="5.5703125" style="495" customWidth="1"/>
    <col min="14342" max="14342" width="1.42578125" style="495" customWidth="1"/>
    <col min="14343" max="14343" width="3" style="495" customWidth="1"/>
    <col min="14344" max="14349" width="7.140625" style="495" customWidth="1"/>
    <col min="14350" max="14352" width="6" style="495" customWidth="1"/>
    <col min="14353" max="14353" width="5.42578125" style="495" customWidth="1"/>
    <col min="14354" max="14358" width="5.85546875" style="495" customWidth="1"/>
    <col min="14359" max="14360" width="5.42578125" style="495" customWidth="1"/>
    <col min="14361" max="14364" width="6" style="495" customWidth="1"/>
    <col min="14365" max="14367" width="7.5703125" style="495" customWidth="1"/>
    <col min="14368" max="14368" width="1.42578125" style="495" customWidth="1"/>
    <col min="14369" max="14369" width="2" style="495" customWidth="1"/>
    <col min="14370" max="14592" width="4" style="495"/>
    <col min="14593" max="14593" width="2" style="495" customWidth="1"/>
    <col min="14594" max="14594" width="3.42578125" style="495" customWidth="1"/>
    <col min="14595" max="14597" width="5.5703125" style="495" customWidth="1"/>
    <col min="14598" max="14598" width="1.42578125" style="495" customWidth="1"/>
    <col min="14599" max="14599" width="3" style="495" customWidth="1"/>
    <col min="14600" max="14605" width="7.140625" style="495" customWidth="1"/>
    <col min="14606" max="14608" width="6" style="495" customWidth="1"/>
    <col min="14609" max="14609" width="5.42578125" style="495" customWidth="1"/>
    <col min="14610" max="14614" width="5.85546875" style="495" customWidth="1"/>
    <col min="14615" max="14616" width="5.42578125" style="495" customWidth="1"/>
    <col min="14617" max="14620" width="6" style="495" customWidth="1"/>
    <col min="14621" max="14623" width="7.5703125" style="495" customWidth="1"/>
    <col min="14624" max="14624" width="1.42578125" style="495" customWidth="1"/>
    <col min="14625" max="14625" width="2" style="495" customWidth="1"/>
    <col min="14626" max="14848" width="4" style="495"/>
    <col min="14849" max="14849" width="2" style="495" customWidth="1"/>
    <col min="14850" max="14850" width="3.42578125" style="495" customWidth="1"/>
    <col min="14851" max="14853" width="5.5703125" style="495" customWidth="1"/>
    <col min="14854" max="14854" width="1.42578125" style="495" customWidth="1"/>
    <col min="14855" max="14855" width="3" style="495" customWidth="1"/>
    <col min="14856" max="14861" width="7.140625" style="495" customWidth="1"/>
    <col min="14862" max="14864" width="6" style="495" customWidth="1"/>
    <col min="14865" max="14865" width="5.42578125" style="495" customWidth="1"/>
    <col min="14866" max="14870" width="5.85546875" style="495" customWidth="1"/>
    <col min="14871" max="14872" width="5.42578125" style="495" customWidth="1"/>
    <col min="14873" max="14876" width="6" style="495" customWidth="1"/>
    <col min="14877" max="14879" width="7.5703125" style="495" customWidth="1"/>
    <col min="14880" max="14880" width="1.42578125" style="495" customWidth="1"/>
    <col min="14881" max="14881" width="2" style="495" customWidth="1"/>
    <col min="14882" max="15104" width="4" style="495"/>
    <col min="15105" max="15105" width="2" style="495" customWidth="1"/>
    <col min="15106" max="15106" width="3.42578125" style="495" customWidth="1"/>
    <col min="15107" max="15109" width="5.5703125" style="495" customWidth="1"/>
    <col min="15110" max="15110" width="1.42578125" style="495" customWidth="1"/>
    <col min="15111" max="15111" width="3" style="495" customWidth="1"/>
    <col min="15112" max="15117" width="7.140625" style="495" customWidth="1"/>
    <col min="15118" max="15120" width="6" style="495" customWidth="1"/>
    <col min="15121" max="15121" width="5.42578125" style="495" customWidth="1"/>
    <col min="15122" max="15126" width="5.85546875" style="495" customWidth="1"/>
    <col min="15127" max="15128" width="5.42578125" style="495" customWidth="1"/>
    <col min="15129" max="15132" width="6" style="495" customWidth="1"/>
    <col min="15133" max="15135" width="7.5703125" style="495" customWidth="1"/>
    <col min="15136" max="15136" width="1.42578125" style="495" customWidth="1"/>
    <col min="15137" max="15137" width="2" style="495" customWidth="1"/>
    <col min="15138" max="15360" width="4" style="495"/>
    <col min="15361" max="15361" width="2" style="495" customWidth="1"/>
    <col min="15362" max="15362" width="3.42578125" style="495" customWidth="1"/>
    <col min="15363" max="15365" width="5.5703125" style="495" customWidth="1"/>
    <col min="15366" max="15366" width="1.42578125" style="495" customWidth="1"/>
    <col min="15367" max="15367" width="3" style="495" customWidth="1"/>
    <col min="15368" max="15373" width="7.140625" style="495" customWidth="1"/>
    <col min="15374" max="15376" width="6" style="495" customWidth="1"/>
    <col min="15377" max="15377" width="5.42578125" style="495" customWidth="1"/>
    <col min="15378" max="15382" width="5.85546875" style="495" customWidth="1"/>
    <col min="15383" max="15384" width="5.42578125" style="495" customWidth="1"/>
    <col min="15385" max="15388" width="6" style="495" customWidth="1"/>
    <col min="15389" max="15391" width="7.5703125" style="495" customWidth="1"/>
    <col min="15392" max="15392" width="1.42578125" style="495" customWidth="1"/>
    <col min="15393" max="15393" width="2" style="495" customWidth="1"/>
    <col min="15394" max="15616" width="4" style="495"/>
    <col min="15617" max="15617" width="2" style="495" customWidth="1"/>
    <col min="15618" max="15618" width="3.42578125" style="495" customWidth="1"/>
    <col min="15619" max="15621" width="5.5703125" style="495" customWidth="1"/>
    <col min="15622" max="15622" width="1.42578125" style="495" customWidth="1"/>
    <col min="15623" max="15623" width="3" style="495" customWidth="1"/>
    <col min="15624" max="15629" width="7.140625" style="495" customWidth="1"/>
    <col min="15630" max="15632" width="6" style="495" customWidth="1"/>
    <col min="15633" max="15633" width="5.42578125" style="495" customWidth="1"/>
    <col min="15634" max="15638" width="5.85546875" style="495" customWidth="1"/>
    <col min="15639" max="15640" width="5.42578125" style="495" customWidth="1"/>
    <col min="15641" max="15644" width="6" style="495" customWidth="1"/>
    <col min="15645" max="15647" width="7.5703125" style="495" customWidth="1"/>
    <col min="15648" max="15648" width="1.42578125" style="495" customWidth="1"/>
    <col min="15649" max="15649" width="2" style="495" customWidth="1"/>
    <col min="15650" max="15872" width="4" style="495"/>
    <col min="15873" max="15873" width="2" style="495" customWidth="1"/>
    <col min="15874" max="15874" width="3.42578125" style="495" customWidth="1"/>
    <col min="15875" max="15877" width="5.5703125" style="495" customWidth="1"/>
    <col min="15878" max="15878" width="1.42578125" style="495" customWidth="1"/>
    <col min="15879" max="15879" width="3" style="495" customWidth="1"/>
    <col min="15880" max="15885" width="7.140625" style="495" customWidth="1"/>
    <col min="15886" max="15888" width="6" style="495" customWidth="1"/>
    <col min="15889" max="15889" width="5.42578125" style="495" customWidth="1"/>
    <col min="15890" max="15894" width="5.85546875" style="495" customWidth="1"/>
    <col min="15895" max="15896" width="5.42578125" style="495" customWidth="1"/>
    <col min="15897" max="15900" width="6" style="495" customWidth="1"/>
    <col min="15901" max="15903" width="7.5703125" style="495" customWidth="1"/>
    <col min="15904" max="15904" width="1.42578125" style="495" customWidth="1"/>
    <col min="15905" max="15905" width="2" style="495" customWidth="1"/>
    <col min="15906" max="16128" width="4" style="495"/>
    <col min="16129" max="16129" width="2" style="495" customWidth="1"/>
    <col min="16130" max="16130" width="3.42578125" style="495" customWidth="1"/>
    <col min="16131" max="16133" width="5.5703125" style="495" customWidth="1"/>
    <col min="16134" max="16134" width="1.42578125" style="495" customWidth="1"/>
    <col min="16135" max="16135" width="3" style="495" customWidth="1"/>
    <col min="16136" max="16141" width="7.140625" style="495" customWidth="1"/>
    <col min="16142" max="16144" width="6" style="495" customWidth="1"/>
    <col min="16145" max="16145" width="5.42578125" style="495" customWidth="1"/>
    <col min="16146" max="16150" width="5.85546875" style="495" customWidth="1"/>
    <col min="16151" max="16152" width="5.42578125" style="495" customWidth="1"/>
    <col min="16153" max="16156" width="6" style="495" customWidth="1"/>
    <col min="16157" max="16159" width="7.5703125" style="495" customWidth="1"/>
    <col min="16160" max="16160" width="1.42578125" style="495" customWidth="1"/>
    <col min="16161" max="16161" width="2" style="495" customWidth="1"/>
    <col min="16162" max="16384" width="4" style="495"/>
  </cols>
  <sheetData>
    <row r="1" spans="2:32" s="487" customFormat="1" ht="5.25" customHeight="1"/>
    <row r="2" spans="2:32" s="487" customFormat="1">
      <c r="B2" s="487" t="s">
        <v>1632</v>
      </c>
    </row>
    <row r="3" spans="2:32" s="487" customFormat="1">
      <c r="W3" s="488" t="s">
        <v>1009</v>
      </c>
      <c r="X3" s="1170"/>
      <c r="Y3" s="1170"/>
      <c r="Z3" s="487" t="s">
        <v>1010</v>
      </c>
      <c r="AA3" s="1170"/>
      <c r="AB3" s="1170"/>
      <c r="AC3" s="487" t="s">
        <v>1011</v>
      </c>
      <c r="AD3" s="488"/>
      <c r="AE3" s="487" t="s">
        <v>394</v>
      </c>
    </row>
    <row r="4" spans="2:32" s="487" customFormat="1" ht="6.75" customHeight="1">
      <c r="AD4" s="488"/>
    </row>
    <row r="5" spans="2:32" s="487" customFormat="1" ht="26.25" customHeight="1">
      <c r="B5" s="1171" t="s">
        <v>1012</v>
      </c>
      <c r="C5" s="1170"/>
      <c r="D5" s="1170"/>
      <c r="E5" s="1170"/>
      <c r="F5" s="1170"/>
      <c r="G5" s="1170"/>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row>
    <row r="6" spans="2:32" s="487" customFormat="1" ht="7.5" customHeight="1"/>
    <row r="7" spans="2:32" s="487" customFormat="1" ht="30" customHeight="1">
      <c r="B7" s="1172" t="s">
        <v>1013</v>
      </c>
      <c r="C7" s="1173"/>
      <c r="D7" s="1173"/>
      <c r="E7" s="1174"/>
      <c r="F7" s="1175"/>
      <c r="G7" s="1175"/>
      <c r="H7" s="1175"/>
      <c r="I7" s="1175"/>
      <c r="J7" s="1175"/>
      <c r="K7" s="1175"/>
      <c r="L7" s="1175"/>
      <c r="M7" s="1175"/>
      <c r="N7" s="1175"/>
      <c r="O7" s="1175"/>
      <c r="P7" s="1175"/>
      <c r="Q7" s="1175"/>
      <c r="R7" s="1175"/>
      <c r="S7" s="1175"/>
      <c r="T7" s="1175"/>
      <c r="U7" s="1175"/>
      <c r="V7" s="1175"/>
      <c r="W7" s="1175"/>
      <c r="X7" s="1175"/>
      <c r="Y7" s="1175"/>
      <c r="Z7" s="1175"/>
      <c r="AA7" s="1175"/>
      <c r="AB7" s="1175"/>
      <c r="AC7" s="1175"/>
      <c r="AD7" s="1175"/>
      <c r="AE7" s="1175"/>
      <c r="AF7" s="1175"/>
    </row>
    <row r="8" spans="2:32" ht="30" customHeight="1">
      <c r="B8" s="1172" t="s">
        <v>831</v>
      </c>
      <c r="C8" s="1173"/>
      <c r="D8" s="1173"/>
      <c r="E8" s="1174"/>
      <c r="F8" s="491"/>
      <c r="G8" s="492"/>
      <c r="H8" s="493" t="s">
        <v>1014</v>
      </c>
      <c r="I8" s="492" t="s">
        <v>1015</v>
      </c>
      <c r="J8" s="492"/>
      <c r="K8" s="492"/>
      <c r="L8" s="492"/>
      <c r="M8" s="493" t="s">
        <v>1014</v>
      </c>
      <c r="N8" s="492" t="s">
        <v>1016</v>
      </c>
      <c r="O8" s="492"/>
      <c r="P8" s="492"/>
      <c r="Q8" s="492"/>
      <c r="R8" s="492"/>
      <c r="S8" s="493" t="s">
        <v>1014</v>
      </c>
      <c r="T8" s="492" t="s">
        <v>1017</v>
      </c>
      <c r="U8" s="492"/>
      <c r="V8" s="492"/>
      <c r="W8" s="492"/>
      <c r="X8" s="492"/>
      <c r="Y8" s="492"/>
      <c r="Z8" s="492"/>
      <c r="AA8" s="492"/>
      <c r="AB8" s="492"/>
      <c r="AC8" s="492"/>
      <c r="AD8" s="492"/>
      <c r="AE8" s="492"/>
      <c r="AF8" s="494"/>
    </row>
    <row r="9" spans="2:32" ht="30" customHeight="1">
      <c r="B9" s="1172" t="s">
        <v>832</v>
      </c>
      <c r="C9" s="1173"/>
      <c r="D9" s="1173"/>
      <c r="E9" s="1174"/>
      <c r="F9" s="496"/>
      <c r="G9" s="497"/>
      <c r="H9" s="498" t="s">
        <v>1014</v>
      </c>
      <c r="I9" s="487" t="s">
        <v>1018</v>
      </c>
      <c r="J9" s="497"/>
      <c r="K9" s="497"/>
      <c r="L9" s="497"/>
      <c r="M9" s="497"/>
      <c r="N9" s="497"/>
      <c r="O9" s="497"/>
      <c r="P9" s="497"/>
      <c r="Q9" s="497"/>
      <c r="R9" s="497"/>
      <c r="S9" s="489" t="s">
        <v>1014</v>
      </c>
      <c r="T9" s="487" t="s">
        <v>1019</v>
      </c>
      <c r="U9" s="499"/>
      <c r="V9" s="497"/>
      <c r="W9" s="497"/>
      <c r="X9" s="497"/>
      <c r="Y9" s="497"/>
      <c r="Z9" s="497"/>
      <c r="AA9" s="497"/>
      <c r="AB9" s="497"/>
      <c r="AC9" s="497"/>
      <c r="AD9" s="497"/>
      <c r="AE9" s="497"/>
      <c r="AF9" s="500"/>
    </row>
    <row r="10" spans="2:32" ht="30" customHeight="1">
      <c r="B10" s="1176" t="s">
        <v>833</v>
      </c>
      <c r="C10" s="1177"/>
      <c r="D10" s="1177"/>
      <c r="E10" s="1178"/>
      <c r="F10" s="504"/>
      <c r="G10" s="505"/>
      <c r="H10" s="489" t="s">
        <v>1014</v>
      </c>
      <c r="I10" s="502" t="s">
        <v>1020</v>
      </c>
      <c r="J10" s="505"/>
      <c r="K10" s="505"/>
      <c r="L10" s="505"/>
      <c r="M10" s="505"/>
      <c r="N10" s="505"/>
      <c r="O10" s="505"/>
      <c r="P10" s="505"/>
      <c r="Q10" s="505"/>
      <c r="R10" s="505"/>
      <c r="S10" s="505"/>
      <c r="T10" s="502"/>
      <c r="U10" s="506"/>
      <c r="V10" s="505"/>
      <c r="W10" s="505"/>
      <c r="X10" s="505"/>
      <c r="Y10" s="505"/>
      <c r="Z10" s="505"/>
      <c r="AA10" s="505"/>
      <c r="AB10" s="505"/>
      <c r="AC10" s="505"/>
      <c r="AD10" s="505"/>
      <c r="AE10" s="505"/>
      <c r="AF10" s="507"/>
    </row>
    <row r="11" spans="2:32" ht="30" customHeight="1">
      <c r="B11" s="1179"/>
      <c r="C11" s="1180"/>
      <c r="D11" s="1180"/>
      <c r="E11" s="1181"/>
      <c r="F11" s="496"/>
      <c r="G11" s="497"/>
      <c r="H11" s="498" t="s">
        <v>1014</v>
      </c>
      <c r="I11" s="509" t="s">
        <v>1021</v>
      </c>
      <c r="J11" s="497"/>
      <c r="K11" s="497"/>
      <c r="L11" s="497"/>
      <c r="M11" s="497"/>
      <c r="N11" s="497"/>
      <c r="O11" s="497"/>
      <c r="P11" s="497"/>
      <c r="Q11" s="497"/>
      <c r="R11" s="497"/>
      <c r="S11" s="497"/>
      <c r="T11" s="509"/>
      <c r="U11" s="499"/>
      <c r="V11" s="497"/>
      <c r="W11" s="497"/>
      <c r="X11" s="497"/>
      <c r="Y11" s="497"/>
      <c r="Z11" s="497"/>
      <c r="AA11" s="497"/>
      <c r="AB11" s="497"/>
      <c r="AC11" s="497"/>
      <c r="AD11" s="497"/>
      <c r="AE11" s="497"/>
      <c r="AF11" s="500"/>
    </row>
    <row r="12" spans="2:32" s="487" customFormat="1" ht="15" customHeight="1">
      <c r="B12" s="502"/>
      <c r="C12" s="502"/>
      <c r="D12" s="502"/>
      <c r="E12" s="502"/>
      <c r="Q12" s="488"/>
    </row>
    <row r="13" spans="2:32" s="487" customFormat="1" ht="7.5" customHeight="1" thickBot="1">
      <c r="B13" s="501"/>
      <c r="C13" s="502"/>
      <c r="D13" s="502"/>
      <c r="E13" s="503"/>
      <c r="F13" s="502"/>
      <c r="G13" s="502"/>
      <c r="H13" s="502"/>
      <c r="I13" s="502"/>
      <c r="J13" s="502"/>
      <c r="K13" s="502"/>
      <c r="L13" s="502"/>
      <c r="M13" s="502"/>
      <c r="N13" s="502"/>
      <c r="O13" s="502"/>
      <c r="P13" s="502"/>
      <c r="Q13" s="511"/>
      <c r="R13" s="502"/>
      <c r="S13" s="502"/>
      <c r="T13" s="502"/>
      <c r="U13" s="502"/>
      <c r="V13" s="502"/>
      <c r="W13" s="502"/>
      <c r="X13" s="502"/>
      <c r="Y13" s="502"/>
      <c r="Z13" s="502"/>
      <c r="AA13" s="502"/>
      <c r="AB13" s="502"/>
      <c r="AC13" s="502"/>
      <c r="AD13" s="502"/>
      <c r="AE13" s="502"/>
      <c r="AF13" s="503"/>
    </row>
    <row r="14" spans="2:32" s="487" customFormat="1" ht="21" customHeight="1">
      <c r="B14" s="1182" t="s">
        <v>1022</v>
      </c>
      <c r="C14" s="1183"/>
      <c r="D14" s="1183"/>
      <c r="E14" s="1184"/>
      <c r="AD14" s="1185" t="s">
        <v>1023</v>
      </c>
      <c r="AE14" s="1186"/>
      <c r="AF14" s="515"/>
    </row>
    <row r="15" spans="2:32" s="487" customFormat="1" ht="21" customHeight="1">
      <c r="B15" s="1182"/>
      <c r="C15" s="1183"/>
      <c r="D15" s="1183"/>
      <c r="E15" s="1184"/>
      <c r="AD15" s="1187"/>
      <c r="AE15" s="1188"/>
      <c r="AF15" s="515"/>
    </row>
    <row r="16" spans="2:32" s="487" customFormat="1" ht="21" customHeight="1">
      <c r="B16" s="1182"/>
      <c r="C16" s="1183"/>
      <c r="D16" s="1183"/>
      <c r="E16" s="1184"/>
      <c r="G16" s="501" t="s">
        <v>550</v>
      </c>
      <c r="H16" s="502"/>
      <c r="I16" s="502"/>
      <c r="J16" s="502"/>
      <c r="K16" s="502"/>
      <c r="L16" s="502"/>
      <c r="M16" s="502"/>
      <c r="N16" s="502"/>
      <c r="O16" s="502"/>
      <c r="P16" s="502"/>
      <c r="Q16" s="502"/>
      <c r="R16" s="502"/>
      <c r="S16" s="502"/>
      <c r="T16" s="502"/>
      <c r="U16" s="502"/>
      <c r="V16" s="502"/>
      <c r="W16" s="502"/>
      <c r="X16" s="502"/>
      <c r="Y16" s="502"/>
      <c r="Z16" s="502"/>
      <c r="AA16" s="502"/>
      <c r="AB16" s="502"/>
      <c r="AC16" s="502"/>
      <c r="AD16" s="516"/>
      <c r="AE16" s="517"/>
      <c r="AF16" s="515"/>
    </row>
    <row r="17" spans="2:32" s="487" customFormat="1" ht="30" customHeight="1">
      <c r="B17" s="518"/>
      <c r="C17" s="519"/>
      <c r="D17" s="519"/>
      <c r="E17" s="520"/>
      <c r="G17" s="521"/>
      <c r="H17" s="522" t="s">
        <v>1024</v>
      </c>
      <c r="I17" s="1189" t="s">
        <v>551</v>
      </c>
      <c r="J17" s="1190"/>
      <c r="K17" s="1190"/>
      <c r="L17" s="1190"/>
      <c r="M17" s="1191"/>
      <c r="N17" s="523"/>
      <c r="O17" s="524" t="s">
        <v>552</v>
      </c>
      <c r="P17" s="1192" t="s">
        <v>1025</v>
      </c>
      <c r="Q17" s="1193" t="s">
        <v>1026</v>
      </c>
      <c r="R17" s="1194" t="s">
        <v>1027</v>
      </c>
      <c r="S17" s="1194"/>
      <c r="T17" s="1194"/>
      <c r="U17" s="1194"/>
      <c r="V17" s="1189"/>
      <c r="W17" s="1195"/>
      <c r="X17" s="1198" t="s">
        <v>1028</v>
      </c>
      <c r="Y17" s="525" t="s">
        <v>1025</v>
      </c>
      <c r="Z17" s="1202" t="s">
        <v>553</v>
      </c>
      <c r="AA17" s="1202"/>
      <c r="AB17" s="1202"/>
      <c r="AC17" s="1202"/>
      <c r="AD17" s="527" t="s">
        <v>1014</v>
      </c>
      <c r="AE17" s="528">
        <v>20</v>
      </c>
      <c r="AF17" s="515"/>
    </row>
    <row r="18" spans="2:32" s="487" customFormat="1" ht="30" customHeight="1">
      <c r="B18" s="518"/>
      <c r="C18" s="519"/>
      <c r="D18" s="519"/>
      <c r="E18" s="520"/>
      <c r="G18" s="521"/>
      <c r="H18" s="522" t="s">
        <v>1029</v>
      </c>
      <c r="I18" s="1189" t="s">
        <v>554</v>
      </c>
      <c r="J18" s="1203"/>
      <c r="K18" s="1203"/>
      <c r="L18" s="1203"/>
      <c r="M18" s="1204"/>
      <c r="N18" s="529"/>
      <c r="O18" s="530" t="s">
        <v>552</v>
      </c>
      <c r="P18" s="1192"/>
      <c r="Q18" s="1193"/>
      <c r="R18" s="1194"/>
      <c r="S18" s="1194"/>
      <c r="T18" s="1194"/>
      <c r="U18" s="1194"/>
      <c r="V18" s="1189"/>
      <c r="W18" s="1196"/>
      <c r="X18" s="1198"/>
      <c r="Y18" s="525" t="s">
        <v>1025</v>
      </c>
      <c r="Z18" s="1202" t="s">
        <v>555</v>
      </c>
      <c r="AA18" s="1202"/>
      <c r="AB18" s="1202"/>
      <c r="AC18" s="1202"/>
      <c r="AD18" s="527" t="s">
        <v>1014</v>
      </c>
      <c r="AE18" s="528">
        <v>10</v>
      </c>
      <c r="AF18" s="515"/>
    </row>
    <row r="19" spans="2:32" s="487" customFormat="1" ht="30" customHeight="1">
      <c r="B19" s="518"/>
      <c r="C19" s="519"/>
      <c r="D19" s="519"/>
      <c r="E19" s="520"/>
      <c r="G19" s="521"/>
      <c r="H19" s="522" t="s">
        <v>1030</v>
      </c>
      <c r="I19" s="1189" t="s">
        <v>556</v>
      </c>
      <c r="J19" s="1203"/>
      <c r="K19" s="1203"/>
      <c r="L19" s="1203"/>
      <c r="M19" s="1204"/>
      <c r="N19" s="529"/>
      <c r="O19" s="530" t="s">
        <v>552</v>
      </c>
      <c r="P19" s="1192"/>
      <c r="Q19" s="1193"/>
      <c r="R19" s="1194"/>
      <c r="S19" s="1194"/>
      <c r="T19" s="1194"/>
      <c r="U19" s="1194"/>
      <c r="V19" s="1189"/>
      <c r="W19" s="1197"/>
      <c r="X19" s="1198"/>
      <c r="Y19" s="525" t="s">
        <v>1025</v>
      </c>
      <c r="Z19" s="1202" t="s">
        <v>557</v>
      </c>
      <c r="AA19" s="1202"/>
      <c r="AB19" s="1202"/>
      <c r="AC19" s="1202"/>
      <c r="AD19" s="527" t="s">
        <v>1014</v>
      </c>
      <c r="AE19" s="528">
        <v>0</v>
      </c>
      <c r="AF19" s="515"/>
    </row>
    <row r="20" spans="2:32" s="487" customFormat="1" ht="7.5" customHeight="1">
      <c r="B20" s="518"/>
      <c r="C20" s="519"/>
      <c r="D20" s="519"/>
      <c r="E20" s="520"/>
      <c r="G20" s="508"/>
      <c r="H20" s="509"/>
      <c r="I20" s="531"/>
      <c r="J20" s="531"/>
      <c r="K20" s="531"/>
      <c r="L20" s="531"/>
      <c r="M20" s="531"/>
      <c r="N20" s="531"/>
      <c r="O20" s="531"/>
      <c r="P20" s="531"/>
      <c r="Q20" s="531"/>
      <c r="R20" s="531"/>
      <c r="S20" s="531"/>
      <c r="T20" s="531"/>
      <c r="U20" s="531"/>
      <c r="V20" s="531"/>
      <c r="W20" s="509"/>
      <c r="X20" s="498"/>
      <c r="Y20" s="498"/>
      <c r="Z20" s="509"/>
      <c r="AA20" s="509"/>
      <c r="AB20" s="509"/>
      <c r="AC20" s="509"/>
      <c r="AD20" s="532"/>
      <c r="AE20" s="533"/>
      <c r="AF20" s="515"/>
    </row>
    <row r="21" spans="2:32" s="487" customFormat="1" ht="21" customHeight="1">
      <c r="B21" s="518"/>
      <c r="C21" s="519"/>
      <c r="D21" s="519"/>
      <c r="E21" s="520"/>
      <c r="G21" s="501" t="s">
        <v>558</v>
      </c>
      <c r="H21" s="502"/>
      <c r="I21" s="534"/>
      <c r="J21" s="534"/>
      <c r="K21" s="534"/>
      <c r="L21" s="534"/>
      <c r="M21" s="534"/>
      <c r="N21" s="534"/>
      <c r="O21" s="534"/>
      <c r="P21" s="534"/>
      <c r="Q21" s="534"/>
      <c r="R21" s="534"/>
      <c r="S21" s="534"/>
      <c r="T21" s="534"/>
      <c r="U21" s="534"/>
      <c r="V21" s="534"/>
      <c r="W21" s="502"/>
      <c r="X21" s="535"/>
      <c r="Y21" s="535"/>
      <c r="Z21" s="502"/>
      <c r="AA21" s="502"/>
      <c r="AB21" s="502"/>
      <c r="AC21" s="502"/>
      <c r="AD21" s="527"/>
      <c r="AE21" s="536"/>
      <c r="AF21" s="515"/>
    </row>
    <row r="22" spans="2:32" s="487" customFormat="1" ht="23.25" customHeight="1">
      <c r="B22" s="512"/>
      <c r="C22" s="513"/>
      <c r="D22" s="513"/>
      <c r="E22" s="514"/>
      <c r="G22" s="521"/>
      <c r="H22" s="522" t="s">
        <v>1024</v>
      </c>
      <c r="I22" s="1189" t="s">
        <v>1031</v>
      </c>
      <c r="J22" s="1203"/>
      <c r="K22" s="1203"/>
      <c r="L22" s="1203"/>
      <c r="M22" s="1204"/>
      <c r="N22" s="523"/>
      <c r="O22" s="524" t="s">
        <v>552</v>
      </c>
      <c r="P22" s="1192" t="s">
        <v>1025</v>
      </c>
      <c r="Q22" s="1193" t="s">
        <v>1026</v>
      </c>
      <c r="R22" s="1194" t="s">
        <v>1032</v>
      </c>
      <c r="S22" s="1194"/>
      <c r="T22" s="1194"/>
      <c r="U22" s="1194"/>
      <c r="V22" s="1194"/>
      <c r="W22" s="1195"/>
      <c r="X22" s="1199" t="s">
        <v>1028</v>
      </c>
      <c r="Y22" s="525" t="s">
        <v>1025</v>
      </c>
      <c r="Z22" s="1202" t="s">
        <v>559</v>
      </c>
      <c r="AA22" s="1202"/>
      <c r="AB22" s="1202"/>
      <c r="AC22" s="1202"/>
      <c r="AD22" s="527" t="s">
        <v>1014</v>
      </c>
      <c r="AE22" s="528">
        <v>20</v>
      </c>
      <c r="AF22" s="515"/>
    </row>
    <row r="23" spans="2:32" s="487" customFormat="1" ht="30" customHeight="1">
      <c r="B23" s="512"/>
      <c r="C23" s="513"/>
      <c r="D23" s="513"/>
      <c r="E23" s="514"/>
      <c r="G23" s="521"/>
      <c r="H23" s="522" t="s">
        <v>1029</v>
      </c>
      <c r="I23" s="1189" t="s">
        <v>560</v>
      </c>
      <c r="J23" s="1203"/>
      <c r="K23" s="1203"/>
      <c r="L23" s="1203"/>
      <c r="M23" s="1204"/>
      <c r="N23" s="529"/>
      <c r="O23" s="530" t="s">
        <v>552</v>
      </c>
      <c r="P23" s="1192"/>
      <c r="Q23" s="1193"/>
      <c r="R23" s="1194"/>
      <c r="S23" s="1194"/>
      <c r="T23" s="1194"/>
      <c r="U23" s="1194"/>
      <c r="V23" s="1194"/>
      <c r="W23" s="1196"/>
      <c r="X23" s="1200"/>
      <c r="Y23" s="525" t="s">
        <v>1025</v>
      </c>
      <c r="Z23" s="1202" t="s">
        <v>561</v>
      </c>
      <c r="AA23" s="1202"/>
      <c r="AB23" s="1202"/>
      <c r="AC23" s="1202"/>
      <c r="AD23" s="527" t="s">
        <v>1014</v>
      </c>
      <c r="AE23" s="528">
        <v>10</v>
      </c>
      <c r="AF23" s="515"/>
    </row>
    <row r="24" spans="2:32" s="487" customFormat="1" ht="24.75" customHeight="1">
      <c r="B24" s="512"/>
      <c r="C24" s="513"/>
      <c r="D24" s="513"/>
      <c r="E24" s="514"/>
      <c r="G24" s="521"/>
      <c r="H24" s="522" t="s">
        <v>1030</v>
      </c>
      <c r="I24" s="1189" t="s">
        <v>562</v>
      </c>
      <c r="J24" s="1203"/>
      <c r="K24" s="1203"/>
      <c r="L24" s="1203"/>
      <c r="M24" s="1204"/>
      <c r="N24" s="529"/>
      <c r="O24" s="530" t="s">
        <v>552</v>
      </c>
      <c r="P24" s="1192"/>
      <c r="Q24" s="1193"/>
      <c r="R24" s="1194"/>
      <c r="S24" s="1194"/>
      <c r="T24" s="1194"/>
      <c r="U24" s="1194"/>
      <c r="V24" s="1194"/>
      <c r="W24" s="1197"/>
      <c r="X24" s="1201"/>
      <c r="Y24" s="525" t="s">
        <v>1025</v>
      </c>
      <c r="Z24" s="1202" t="s">
        <v>563</v>
      </c>
      <c r="AA24" s="1202"/>
      <c r="AB24" s="1202"/>
      <c r="AC24" s="1202"/>
      <c r="AD24" s="527" t="s">
        <v>1014</v>
      </c>
      <c r="AE24" s="528">
        <v>0</v>
      </c>
      <c r="AF24" s="538"/>
    </row>
    <row r="25" spans="2:32" s="487" customFormat="1" ht="7.5" customHeight="1">
      <c r="B25" s="512"/>
      <c r="C25" s="513"/>
      <c r="D25" s="513"/>
      <c r="E25" s="514"/>
      <c r="G25" s="508"/>
      <c r="H25" s="509"/>
      <c r="I25" s="539"/>
      <c r="J25" s="540"/>
      <c r="K25" s="540"/>
      <c r="L25" s="540"/>
      <c r="M25" s="540"/>
      <c r="N25" s="531"/>
      <c r="O25" s="541"/>
      <c r="P25" s="542"/>
      <c r="Q25" s="542"/>
      <c r="R25" s="531"/>
      <c r="S25" s="531"/>
      <c r="T25" s="531"/>
      <c r="U25" s="531"/>
      <c r="V25" s="531"/>
      <c r="W25" s="509"/>
      <c r="X25" s="498"/>
      <c r="Y25" s="498"/>
      <c r="Z25" s="509"/>
      <c r="AA25" s="509"/>
      <c r="AB25" s="509"/>
      <c r="AC25" s="509"/>
      <c r="AD25" s="532"/>
      <c r="AE25" s="533"/>
      <c r="AF25" s="515"/>
    </row>
    <row r="26" spans="2:32" s="487" customFormat="1" ht="21" customHeight="1">
      <c r="B26" s="521"/>
      <c r="E26" s="515"/>
      <c r="G26" s="521" t="s">
        <v>564</v>
      </c>
      <c r="I26" s="513"/>
      <c r="J26" s="513"/>
      <c r="K26" s="513"/>
      <c r="L26" s="513"/>
      <c r="M26" s="513"/>
      <c r="N26" s="513"/>
      <c r="O26" s="513"/>
      <c r="P26" s="513"/>
      <c r="Q26" s="513"/>
      <c r="R26" s="513"/>
      <c r="S26" s="513"/>
      <c r="T26" s="513"/>
      <c r="U26" s="513"/>
      <c r="V26" s="513"/>
      <c r="X26" s="489"/>
      <c r="Y26" s="489"/>
      <c r="AD26" s="527"/>
      <c r="AE26" s="536"/>
      <c r="AF26" s="515"/>
    </row>
    <row r="27" spans="2:32" s="487" customFormat="1" ht="30.75" customHeight="1">
      <c r="B27" s="518"/>
      <c r="C27" s="519"/>
      <c r="D27" s="519"/>
      <c r="E27" s="520"/>
      <c r="G27" s="521"/>
      <c r="H27" s="1216" t="s">
        <v>1024</v>
      </c>
      <c r="I27" s="1217" t="s">
        <v>565</v>
      </c>
      <c r="J27" s="1218"/>
      <c r="K27" s="1218"/>
      <c r="L27" s="1218"/>
      <c r="M27" s="1219"/>
      <c r="N27" s="1223"/>
      <c r="O27" s="1225" t="s">
        <v>552</v>
      </c>
      <c r="P27" s="1227" t="s">
        <v>1025</v>
      </c>
      <c r="Q27" s="1205" t="s">
        <v>1026</v>
      </c>
      <c r="R27" s="1205" t="s">
        <v>1033</v>
      </c>
      <c r="S27" s="1206"/>
      <c r="T27" s="1206"/>
      <c r="U27" s="1206"/>
      <c r="V27" s="1207"/>
      <c r="W27" s="1214"/>
      <c r="X27" s="1199" t="s">
        <v>1028</v>
      </c>
      <c r="Y27" s="489" t="s">
        <v>1025</v>
      </c>
      <c r="Z27" s="1202" t="s">
        <v>1633</v>
      </c>
      <c r="AA27" s="1202"/>
      <c r="AB27" s="1202"/>
      <c r="AC27" s="1202"/>
      <c r="AD27" s="527" t="s">
        <v>1014</v>
      </c>
      <c r="AE27" s="528">
        <v>10</v>
      </c>
      <c r="AF27" s="515"/>
    </row>
    <row r="28" spans="2:32" s="487" customFormat="1" ht="30.75" customHeight="1">
      <c r="B28" s="518"/>
      <c r="C28" s="519"/>
      <c r="D28" s="519"/>
      <c r="E28" s="520"/>
      <c r="G28" s="521"/>
      <c r="H28" s="1216"/>
      <c r="I28" s="1220"/>
      <c r="J28" s="1221"/>
      <c r="K28" s="1221"/>
      <c r="L28" s="1221"/>
      <c r="M28" s="1222"/>
      <c r="N28" s="1224"/>
      <c r="O28" s="1226"/>
      <c r="P28" s="1227"/>
      <c r="Q28" s="1208"/>
      <c r="R28" s="1208"/>
      <c r="S28" s="1209"/>
      <c r="T28" s="1209"/>
      <c r="U28" s="1209"/>
      <c r="V28" s="1210"/>
      <c r="W28" s="1170"/>
      <c r="X28" s="1200"/>
      <c r="Y28" s="489" t="s">
        <v>1025</v>
      </c>
      <c r="Z28" s="1202" t="s">
        <v>1634</v>
      </c>
      <c r="AA28" s="1202"/>
      <c r="AB28" s="1202"/>
      <c r="AC28" s="1202"/>
      <c r="AD28" s="527" t="s">
        <v>1014</v>
      </c>
      <c r="AE28" s="528">
        <v>5</v>
      </c>
      <c r="AF28" s="515"/>
    </row>
    <row r="29" spans="2:32" s="487" customFormat="1" ht="27" customHeight="1">
      <c r="B29" s="518"/>
      <c r="C29" s="519"/>
      <c r="D29" s="519"/>
      <c r="E29" s="520"/>
      <c r="G29" s="521"/>
      <c r="H29" s="522" t="s">
        <v>1029</v>
      </c>
      <c r="I29" s="1189" t="s">
        <v>566</v>
      </c>
      <c r="J29" s="1203"/>
      <c r="K29" s="1203"/>
      <c r="L29" s="1203"/>
      <c r="M29" s="1204"/>
      <c r="N29" s="529"/>
      <c r="O29" s="530" t="s">
        <v>552</v>
      </c>
      <c r="P29" s="490"/>
      <c r="Q29" s="1211"/>
      <c r="R29" s="1211"/>
      <c r="S29" s="1212"/>
      <c r="T29" s="1212"/>
      <c r="U29" s="1212"/>
      <c r="V29" s="1213"/>
      <c r="W29" s="1215"/>
      <c r="X29" s="1201"/>
      <c r="Y29" s="489" t="s">
        <v>1025</v>
      </c>
      <c r="Z29" s="1202" t="s">
        <v>1635</v>
      </c>
      <c r="AA29" s="1202"/>
      <c r="AB29" s="1202"/>
      <c r="AC29" s="1202"/>
      <c r="AD29" s="527" t="s">
        <v>1014</v>
      </c>
      <c r="AE29" s="528">
        <v>0</v>
      </c>
      <c r="AF29" s="515"/>
    </row>
    <row r="30" spans="2:32" s="487" customFormat="1" ht="7.5" customHeight="1">
      <c r="B30" s="518"/>
      <c r="C30" s="519"/>
      <c r="D30" s="519"/>
      <c r="E30" s="520"/>
      <c r="G30" s="508"/>
      <c r="H30" s="545"/>
      <c r="I30" s="540"/>
      <c r="J30" s="540"/>
      <c r="K30" s="540"/>
      <c r="L30" s="540"/>
      <c r="M30" s="540"/>
      <c r="N30" s="531"/>
      <c r="O30" s="541"/>
      <c r="P30" s="531"/>
      <c r="Q30" s="531"/>
      <c r="R30" s="531"/>
      <c r="S30" s="531"/>
      <c r="T30" s="531"/>
      <c r="U30" s="531"/>
      <c r="V30" s="531"/>
      <c r="W30" s="509"/>
      <c r="X30" s="498"/>
      <c r="Y30" s="498"/>
      <c r="Z30" s="540"/>
      <c r="AA30" s="540"/>
      <c r="AB30" s="509"/>
      <c r="AC30" s="509"/>
      <c r="AD30" s="546"/>
      <c r="AE30" s="533"/>
      <c r="AF30" s="515"/>
    </row>
    <row r="31" spans="2:32" s="487" customFormat="1" ht="21" customHeight="1">
      <c r="B31" s="512"/>
      <c r="C31" s="513"/>
      <c r="D31" s="513"/>
      <c r="E31" s="514"/>
      <c r="G31" s="501" t="s">
        <v>567</v>
      </c>
      <c r="H31" s="502"/>
      <c r="I31" s="534"/>
      <c r="J31" s="534"/>
      <c r="K31" s="534"/>
      <c r="L31" s="534"/>
      <c r="M31" s="534"/>
      <c r="N31" s="534"/>
      <c r="O31" s="534"/>
      <c r="P31" s="534"/>
      <c r="Q31" s="534"/>
      <c r="R31" s="534"/>
      <c r="S31" s="534"/>
      <c r="T31" s="534"/>
      <c r="U31" s="534"/>
      <c r="V31" s="534"/>
      <c r="W31" s="502"/>
      <c r="X31" s="535"/>
      <c r="Y31" s="535"/>
      <c r="AD31" s="527"/>
      <c r="AE31" s="536"/>
      <c r="AF31" s="515"/>
    </row>
    <row r="32" spans="2:32" s="487" customFormat="1" ht="31.5" customHeight="1">
      <c r="B32" s="521"/>
      <c r="E32" s="515"/>
      <c r="G32" s="521"/>
      <c r="H32" s="1233" t="s">
        <v>1024</v>
      </c>
      <c r="I32" s="1217" t="s">
        <v>568</v>
      </c>
      <c r="J32" s="1218"/>
      <c r="K32" s="1218"/>
      <c r="L32" s="1218"/>
      <c r="M32" s="1219"/>
      <c r="N32" s="1223"/>
      <c r="O32" s="1225" t="s">
        <v>552</v>
      </c>
      <c r="P32" s="1192" t="s">
        <v>1025</v>
      </c>
      <c r="Q32" s="1193" t="s">
        <v>1026</v>
      </c>
      <c r="R32" s="1193" t="s">
        <v>1034</v>
      </c>
      <c r="S32" s="1193"/>
      <c r="T32" s="1193"/>
      <c r="U32" s="1193"/>
      <c r="V32" s="1193"/>
      <c r="W32" s="1195"/>
      <c r="X32" s="1199" t="s">
        <v>1028</v>
      </c>
      <c r="Y32" s="489" t="s">
        <v>1025</v>
      </c>
      <c r="Z32" s="1202" t="s">
        <v>1633</v>
      </c>
      <c r="AA32" s="1202"/>
      <c r="AB32" s="1202"/>
      <c r="AC32" s="1202"/>
      <c r="AD32" s="527" t="s">
        <v>1014</v>
      </c>
      <c r="AE32" s="528">
        <v>10</v>
      </c>
      <c r="AF32" s="515"/>
    </row>
    <row r="33" spans="2:37" s="487" customFormat="1" ht="31.5" customHeight="1">
      <c r="B33" s="521"/>
      <c r="E33" s="515"/>
      <c r="G33" s="521"/>
      <c r="H33" s="1228"/>
      <c r="I33" s="1220"/>
      <c r="J33" s="1221"/>
      <c r="K33" s="1221"/>
      <c r="L33" s="1221"/>
      <c r="M33" s="1222"/>
      <c r="N33" s="1224"/>
      <c r="O33" s="1226"/>
      <c r="P33" s="1192"/>
      <c r="Q33" s="1193"/>
      <c r="R33" s="1193"/>
      <c r="S33" s="1193"/>
      <c r="T33" s="1193"/>
      <c r="U33" s="1193"/>
      <c r="V33" s="1193"/>
      <c r="W33" s="1196"/>
      <c r="X33" s="1200"/>
      <c r="Y33" s="489" t="s">
        <v>1025</v>
      </c>
      <c r="Z33" s="1202" t="s">
        <v>1634</v>
      </c>
      <c r="AA33" s="1202"/>
      <c r="AB33" s="1202"/>
      <c r="AC33" s="1202"/>
      <c r="AD33" s="527" t="s">
        <v>1014</v>
      </c>
      <c r="AE33" s="528">
        <v>5</v>
      </c>
      <c r="AF33" s="538"/>
    </row>
    <row r="34" spans="2:37" s="487" customFormat="1" ht="30.75" customHeight="1">
      <c r="B34" s="521"/>
      <c r="E34" s="515"/>
      <c r="G34" s="521"/>
      <c r="H34" s="522" t="s">
        <v>1029</v>
      </c>
      <c r="I34" s="1189" t="s">
        <v>569</v>
      </c>
      <c r="J34" s="1203"/>
      <c r="K34" s="1203"/>
      <c r="L34" s="1203"/>
      <c r="M34" s="1204"/>
      <c r="N34" s="529"/>
      <c r="O34" s="530" t="s">
        <v>552</v>
      </c>
      <c r="P34" s="1192"/>
      <c r="Q34" s="1193"/>
      <c r="R34" s="1193"/>
      <c r="S34" s="1193"/>
      <c r="T34" s="1193"/>
      <c r="U34" s="1193"/>
      <c r="V34" s="1193"/>
      <c r="W34" s="1197"/>
      <c r="X34" s="1201"/>
      <c r="Y34" s="489" t="s">
        <v>1025</v>
      </c>
      <c r="Z34" s="1202" t="s">
        <v>1635</v>
      </c>
      <c r="AA34" s="1202"/>
      <c r="AB34" s="1202"/>
      <c r="AC34" s="1202"/>
      <c r="AD34" s="527" t="s">
        <v>1014</v>
      </c>
      <c r="AE34" s="528">
        <v>0</v>
      </c>
      <c r="AF34" s="538"/>
    </row>
    <row r="35" spans="2:37" s="487" customFormat="1" ht="7.5" customHeight="1">
      <c r="B35" s="521"/>
      <c r="E35" s="515"/>
      <c r="G35" s="508"/>
      <c r="H35" s="509"/>
      <c r="I35" s="531"/>
      <c r="J35" s="531"/>
      <c r="K35" s="531"/>
      <c r="L35" s="531"/>
      <c r="M35" s="531"/>
      <c r="N35" s="531"/>
      <c r="O35" s="531"/>
      <c r="P35" s="531"/>
      <c r="Q35" s="531"/>
      <c r="R35" s="531"/>
      <c r="S35" s="531"/>
      <c r="T35" s="531"/>
      <c r="U35" s="531"/>
      <c r="V35" s="531"/>
      <c r="W35" s="509"/>
      <c r="X35" s="498"/>
      <c r="Y35" s="498"/>
      <c r="Z35" s="498"/>
      <c r="AA35" s="498"/>
      <c r="AB35" s="509"/>
      <c r="AC35" s="509"/>
      <c r="AD35" s="532"/>
      <c r="AE35" s="533"/>
      <c r="AF35" s="538"/>
    </row>
    <row r="36" spans="2:37" s="487" customFormat="1" ht="21" customHeight="1">
      <c r="B36" s="521"/>
      <c r="E36" s="515"/>
      <c r="G36" s="501" t="s">
        <v>570</v>
      </c>
      <c r="H36" s="502"/>
      <c r="I36" s="534"/>
      <c r="J36" s="534"/>
      <c r="K36" s="534"/>
      <c r="L36" s="534"/>
      <c r="M36" s="534"/>
      <c r="N36" s="534"/>
      <c r="O36" s="534"/>
      <c r="P36" s="534"/>
      <c r="Q36" s="534"/>
      <c r="R36" s="534"/>
      <c r="S36" s="534"/>
      <c r="T36" s="534"/>
      <c r="U36" s="534"/>
      <c r="V36" s="534"/>
      <c r="W36" s="502"/>
      <c r="X36" s="535"/>
      <c r="Y36" s="535"/>
      <c r="Z36" s="489"/>
      <c r="AA36" s="489"/>
      <c r="AD36" s="527"/>
      <c r="AE36" s="536"/>
      <c r="AF36" s="515"/>
    </row>
    <row r="37" spans="2:37" s="487" customFormat="1" ht="19.5" customHeight="1">
      <c r="B37" s="521"/>
      <c r="E37" s="515"/>
      <c r="G37" s="521"/>
      <c r="H37" s="1216" t="s">
        <v>1024</v>
      </c>
      <c r="I37" s="1217" t="s">
        <v>571</v>
      </c>
      <c r="J37" s="1218"/>
      <c r="K37" s="1218"/>
      <c r="L37" s="1218"/>
      <c r="M37" s="1218"/>
      <c r="N37" s="1218"/>
      <c r="O37" s="1218"/>
      <c r="P37" s="1218"/>
      <c r="Q37" s="1218"/>
      <c r="R37" s="1218"/>
      <c r="S37" s="1218"/>
      <c r="T37" s="1218"/>
      <c r="U37" s="1219"/>
      <c r="V37" s="1227" t="s">
        <v>1025</v>
      </c>
      <c r="W37" s="1193"/>
      <c r="X37" s="1193"/>
      <c r="Y37" s="489" t="s">
        <v>1025</v>
      </c>
      <c r="Z37" s="1202" t="s">
        <v>1035</v>
      </c>
      <c r="AA37" s="1202"/>
      <c r="AD37" s="527" t="s">
        <v>1014</v>
      </c>
      <c r="AE37" s="528">
        <v>5</v>
      </c>
      <c r="AF37" s="515"/>
    </row>
    <row r="38" spans="2:37" s="487" customFormat="1" ht="30.75" customHeight="1">
      <c r="B38" s="518"/>
      <c r="C38" s="519"/>
      <c r="D38" s="519"/>
      <c r="E38" s="520"/>
      <c r="G38" s="521"/>
      <c r="H38" s="1216"/>
      <c r="I38" s="1220"/>
      <c r="J38" s="1221"/>
      <c r="K38" s="1221"/>
      <c r="L38" s="1221"/>
      <c r="M38" s="1221"/>
      <c r="N38" s="1221"/>
      <c r="O38" s="1221"/>
      <c r="P38" s="1221"/>
      <c r="Q38" s="1221"/>
      <c r="R38" s="1221"/>
      <c r="S38" s="1221"/>
      <c r="T38" s="1221"/>
      <c r="U38" s="1222"/>
      <c r="V38" s="1224"/>
      <c r="W38" s="1193"/>
      <c r="X38" s="1193"/>
      <c r="Y38" s="489" t="s">
        <v>1025</v>
      </c>
      <c r="Z38" s="1202" t="s">
        <v>834</v>
      </c>
      <c r="AA38" s="1202"/>
      <c r="AB38" s="1202"/>
      <c r="AC38" s="1232"/>
      <c r="AD38" s="527" t="s">
        <v>1014</v>
      </c>
      <c r="AE38" s="528">
        <v>3</v>
      </c>
      <c r="AF38" s="515"/>
    </row>
    <row r="39" spans="2:37" s="487" customFormat="1" ht="38.25" customHeight="1">
      <c r="B39" s="518"/>
      <c r="C39" s="519"/>
      <c r="D39" s="519"/>
      <c r="E39" s="520"/>
      <c r="G39" s="547"/>
      <c r="H39" s="1228"/>
      <c r="I39" s="1229"/>
      <c r="J39" s="1202"/>
      <c r="K39" s="1202"/>
      <c r="L39" s="1202"/>
      <c r="M39" s="1202"/>
      <c r="N39" s="1202"/>
      <c r="O39" s="1202"/>
      <c r="P39" s="1202"/>
      <c r="Q39" s="1202"/>
      <c r="R39" s="1202"/>
      <c r="S39" s="1202"/>
      <c r="T39" s="1202"/>
      <c r="U39" s="1230"/>
      <c r="V39" s="1227"/>
      <c r="W39" s="1231"/>
      <c r="X39" s="1211"/>
      <c r="Y39" s="525" t="s">
        <v>1025</v>
      </c>
      <c r="Z39" s="1202" t="s">
        <v>835</v>
      </c>
      <c r="AA39" s="1202"/>
      <c r="AB39" s="1202"/>
      <c r="AC39" s="1232"/>
      <c r="AD39" s="527" t="s">
        <v>1014</v>
      </c>
      <c r="AE39" s="528">
        <v>1</v>
      </c>
      <c r="AF39" s="515"/>
    </row>
    <row r="40" spans="2:37" s="487" customFormat="1" ht="19.5" customHeight="1">
      <c r="B40" s="518"/>
      <c r="C40" s="519"/>
      <c r="D40" s="519"/>
      <c r="E40" s="520"/>
      <c r="G40" s="521"/>
      <c r="H40" s="1216"/>
      <c r="I40" s="1220"/>
      <c r="J40" s="1221"/>
      <c r="K40" s="1221"/>
      <c r="L40" s="1221"/>
      <c r="M40" s="1221"/>
      <c r="N40" s="1221"/>
      <c r="O40" s="1221"/>
      <c r="P40" s="1221"/>
      <c r="Q40" s="1221"/>
      <c r="R40" s="1221"/>
      <c r="S40" s="1221"/>
      <c r="T40" s="1221"/>
      <c r="U40" s="1222"/>
      <c r="V40" s="1227"/>
      <c r="W40" s="1193"/>
      <c r="X40" s="1193"/>
      <c r="Y40" s="489" t="s">
        <v>1025</v>
      </c>
      <c r="Z40" s="1202" t="s">
        <v>836</v>
      </c>
      <c r="AA40" s="1202"/>
      <c r="AB40" s="1202"/>
      <c r="AD40" s="527" t="s">
        <v>1014</v>
      </c>
      <c r="AE40" s="528">
        <v>0</v>
      </c>
      <c r="AF40" s="515"/>
    </row>
    <row r="41" spans="2:37" s="487" customFormat="1" ht="7.5" customHeight="1">
      <c r="B41" s="518"/>
      <c r="C41" s="519"/>
      <c r="D41" s="519"/>
      <c r="E41" s="520"/>
      <c r="G41" s="508"/>
      <c r="H41" s="509"/>
      <c r="I41" s="531"/>
      <c r="J41" s="531"/>
      <c r="K41" s="531"/>
      <c r="L41" s="531"/>
      <c r="M41" s="531"/>
      <c r="N41" s="531"/>
      <c r="O41" s="531"/>
      <c r="P41" s="531"/>
      <c r="Q41" s="531"/>
      <c r="R41" s="531"/>
      <c r="S41" s="531"/>
      <c r="T41" s="531"/>
      <c r="U41" s="531"/>
      <c r="V41" s="531"/>
      <c r="W41" s="509"/>
      <c r="X41" s="509"/>
      <c r="Y41" s="498"/>
      <c r="Z41" s="540"/>
      <c r="AA41" s="540"/>
      <c r="AB41" s="509"/>
      <c r="AC41" s="509"/>
      <c r="AD41" s="546"/>
      <c r="AE41" s="533"/>
      <c r="AF41" s="515"/>
    </row>
    <row r="42" spans="2:37" s="487" customFormat="1" ht="21" customHeight="1">
      <c r="B42" s="512"/>
      <c r="C42" s="513"/>
      <c r="D42" s="513"/>
      <c r="E42" s="514"/>
      <c r="G42" s="501" t="s">
        <v>572</v>
      </c>
      <c r="H42" s="502"/>
      <c r="I42" s="534"/>
      <c r="J42" s="534"/>
      <c r="K42" s="534"/>
      <c r="L42" s="534"/>
      <c r="M42" s="534"/>
      <c r="N42" s="534"/>
      <c r="O42" s="534"/>
      <c r="P42" s="534"/>
      <c r="Q42" s="534"/>
      <c r="R42" s="534"/>
      <c r="S42" s="534"/>
      <c r="T42" s="534"/>
      <c r="U42" s="534"/>
      <c r="V42" s="534"/>
      <c r="W42" s="502"/>
      <c r="X42" s="502"/>
      <c r="Y42" s="535"/>
      <c r="Z42" s="502"/>
      <c r="AA42" s="502"/>
      <c r="AB42" s="502"/>
      <c r="AC42" s="502"/>
      <c r="AD42" s="527"/>
      <c r="AE42" s="536"/>
      <c r="AF42" s="515"/>
    </row>
    <row r="43" spans="2:37" s="487" customFormat="1" ht="42" customHeight="1">
      <c r="B43" s="512"/>
      <c r="C43" s="513"/>
      <c r="D43" s="513"/>
      <c r="E43" s="514"/>
      <c r="G43" s="521"/>
      <c r="H43" s="522" t="s">
        <v>1024</v>
      </c>
      <c r="I43" s="1194" t="s">
        <v>1036</v>
      </c>
      <c r="J43" s="1194"/>
      <c r="K43" s="1194"/>
      <c r="L43" s="1194"/>
      <c r="M43" s="1194"/>
      <c r="N43" s="523"/>
      <c r="O43" s="524" t="s">
        <v>395</v>
      </c>
      <c r="P43" s="1192" t="s">
        <v>1025</v>
      </c>
      <c r="Q43" s="1193" t="s">
        <v>1037</v>
      </c>
      <c r="R43" s="1194" t="s">
        <v>1038</v>
      </c>
      <c r="S43" s="1194"/>
      <c r="T43" s="1194"/>
      <c r="U43" s="1194"/>
      <c r="V43" s="1194"/>
      <c r="W43" s="1234"/>
      <c r="X43" s="1234"/>
      <c r="Y43" s="489" t="s">
        <v>1025</v>
      </c>
      <c r="Z43" s="1202" t="s">
        <v>837</v>
      </c>
      <c r="AA43" s="1202"/>
      <c r="AB43" s="1202"/>
      <c r="AC43" s="1232"/>
      <c r="AD43" s="527" t="s">
        <v>1014</v>
      </c>
      <c r="AE43" s="528">
        <v>5</v>
      </c>
      <c r="AF43" s="515"/>
    </row>
    <row r="44" spans="2:37" s="487" customFormat="1" ht="40.5" customHeight="1">
      <c r="B44" s="521"/>
      <c r="E44" s="515"/>
      <c r="G44" s="521"/>
      <c r="H44" s="522" t="s">
        <v>1029</v>
      </c>
      <c r="I44" s="1194" t="s">
        <v>1636</v>
      </c>
      <c r="J44" s="1194"/>
      <c r="K44" s="1194"/>
      <c r="L44" s="1194"/>
      <c r="M44" s="1194"/>
      <c r="N44" s="531"/>
      <c r="O44" s="530" t="s">
        <v>395</v>
      </c>
      <c r="P44" s="1192"/>
      <c r="Q44" s="1193"/>
      <c r="R44" s="1194"/>
      <c r="S44" s="1194"/>
      <c r="T44" s="1194"/>
      <c r="U44" s="1194"/>
      <c r="V44" s="1194"/>
      <c r="W44" s="1234"/>
      <c r="X44" s="1234"/>
      <c r="Y44" s="489" t="s">
        <v>1025</v>
      </c>
      <c r="Z44" s="1202" t="s">
        <v>573</v>
      </c>
      <c r="AA44" s="1202"/>
      <c r="AB44" s="1202"/>
      <c r="AC44" s="1232"/>
      <c r="AD44" s="527" t="s">
        <v>1014</v>
      </c>
      <c r="AE44" s="528">
        <v>3</v>
      </c>
      <c r="AF44" s="515"/>
    </row>
    <row r="45" spans="2:37" s="487" customFormat="1" ht="30" customHeight="1">
      <c r="B45" s="521"/>
      <c r="E45" s="515"/>
      <c r="G45" s="521"/>
      <c r="H45" s="522" t="s">
        <v>1030</v>
      </c>
      <c r="I45" s="1189" t="s">
        <v>1039</v>
      </c>
      <c r="J45" s="1203"/>
      <c r="K45" s="1203"/>
      <c r="L45" s="1203"/>
      <c r="M45" s="1204"/>
      <c r="N45" s="523"/>
      <c r="O45" s="524" t="s">
        <v>552</v>
      </c>
      <c r="P45" s="1192"/>
      <c r="Q45" s="1193"/>
      <c r="R45" s="1194"/>
      <c r="S45" s="1194"/>
      <c r="T45" s="1194"/>
      <c r="U45" s="1194"/>
      <c r="V45" s="1194"/>
      <c r="W45" s="1234"/>
      <c r="X45" s="1234"/>
      <c r="Y45" s="489" t="s">
        <v>1025</v>
      </c>
      <c r="Z45" s="1235" t="s">
        <v>574</v>
      </c>
      <c r="AA45" s="1235"/>
      <c r="AD45" s="527" t="s">
        <v>1014</v>
      </c>
      <c r="AE45" s="528">
        <v>2</v>
      </c>
      <c r="AF45" s="515"/>
    </row>
    <row r="46" spans="2:37" s="487" customFormat="1" ht="21" customHeight="1">
      <c r="B46" s="521"/>
      <c r="E46" s="515"/>
      <c r="G46" s="521"/>
      <c r="H46" s="522" t="s">
        <v>1026</v>
      </c>
      <c r="I46" s="1189" t="s">
        <v>1040</v>
      </c>
      <c r="J46" s="1203"/>
      <c r="K46" s="1203"/>
      <c r="L46" s="1203"/>
      <c r="M46" s="1204"/>
      <c r="N46" s="529"/>
      <c r="O46" s="530" t="s">
        <v>394</v>
      </c>
      <c r="P46" s="1192"/>
      <c r="Q46" s="1193"/>
      <c r="R46" s="1194"/>
      <c r="S46" s="1194"/>
      <c r="T46" s="1194"/>
      <c r="U46" s="1194"/>
      <c r="V46" s="1194"/>
      <c r="W46" s="1234"/>
      <c r="X46" s="1234"/>
      <c r="Y46" s="489" t="s">
        <v>1025</v>
      </c>
      <c r="Z46" s="1202" t="s">
        <v>575</v>
      </c>
      <c r="AA46" s="1202"/>
      <c r="AB46" s="1202"/>
      <c r="AD46" s="527" t="s">
        <v>1014</v>
      </c>
      <c r="AE46" s="528">
        <v>0</v>
      </c>
      <c r="AF46" s="515"/>
    </row>
    <row r="47" spans="2:37" s="487" customFormat="1" ht="7.5" customHeight="1">
      <c r="B47" s="521"/>
      <c r="E47" s="515"/>
      <c r="G47" s="508"/>
      <c r="H47" s="509"/>
      <c r="I47" s="531"/>
      <c r="J47" s="531"/>
      <c r="K47" s="531"/>
      <c r="L47" s="531"/>
      <c r="M47" s="531"/>
      <c r="N47" s="531"/>
      <c r="O47" s="531"/>
      <c r="P47" s="531"/>
      <c r="Q47" s="531"/>
      <c r="R47" s="531"/>
      <c r="S47" s="531"/>
      <c r="T47" s="531"/>
      <c r="U47" s="531"/>
      <c r="V47" s="531"/>
      <c r="W47" s="509"/>
      <c r="X47" s="509"/>
      <c r="Y47" s="498"/>
      <c r="Z47" s="509"/>
      <c r="AA47" s="509"/>
      <c r="AB47" s="509"/>
      <c r="AC47" s="509"/>
      <c r="AD47" s="532"/>
      <c r="AE47" s="533"/>
      <c r="AF47" s="549"/>
      <c r="AH47" s="526"/>
      <c r="AI47" s="526"/>
      <c r="AJ47" s="489"/>
      <c r="AK47" s="489"/>
    </row>
    <row r="48" spans="2:37" s="487" customFormat="1" ht="21" customHeight="1">
      <c r="B48" s="518"/>
      <c r="C48" s="519"/>
      <c r="D48" s="519"/>
      <c r="E48" s="520"/>
      <c r="G48" s="501" t="s">
        <v>576</v>
      </c>
      <c r="H48" s="502"/>
      <c r="I48" s="534"/>
      <c r="J48" s="534"/>
      <c r="K48" s="534"/>
      <c r="L48" s="534"/>
      <c r="M48" s="534"/>
      <c r="N48" s="534"/>
      <c r="O48" s="534"/>
      <c r="P48" s="534"/>
      <c r="Q48" s="534"/>
      <c r="R48" s="534"/>
      <c r="S48" s="534"/>
      <c r="T48" s="534"/>
      <c r="U48" s="534"/>
      <c r="V48" s="534"/>
      <c r="W48" s="502"/>
      <c r="X48" s="502"/>
      <c r="Y48" s="535"/>
      <c r="Z48" s="535"/>
      <c r="AA48" s="535"/>
      <c r="AB48" s="502"/>
      <c r="AC48" s="502"/>
      <c r="AD48" s="527"/>
      <c r="AE48" s="536"/>
      <c r="AF48" s="515"/>
    </row>
    <row r="49" spans="2:32" s="487" customFormat="1" ht="43.5" customHeight="1">
      <c r="B49" s="518"/>
      <c r="C49" s="519"/>
      <c r="D49" s="519"/>
      <c r="E49" s="520"/>
      <c r="G49" s="521"/>
      <c r="H49" s="522" t="s">
        <v>1024</v>
      </c>
      <c r="I49" s="1194" t="s">
        <v>838</v>
      </c>
      <c r="J49" s="1194"/>
      <c r="K49" s="1194"/>
      <c r="L49" s="1194"/>
      <c r="M49" s="1194"/>
      <c r="N49" s="523"/>
      <c r="O49" s="524" t="s">
        <v>395</v>
      </c>
      <c r="P49" s="1192" t="s">
        <v>1025</v>
      </c>
      <c r="Q49" s="1193" t="s">
        <v>1037</v>
      </c>
      <c r="R49" s="1194" t="s">
        <v>1038</v>
      </c>
      <c r="S49" s="1194"/>
      <c r="T49" s="1194"/>
      <c r="U49" s="1194"/>
      <c r="V49" s="1194"/>
      <c r="W49" s="1234"/>
      <c r="X49" s="1234"/>
      <c r="Y49" s="489" t="s">
        <v>1025</v>
      </c>
      <c r="Z49" s="1202" t="s">
        <v>1637</v>
      </c>
      <c r="AA49" s="1202"/>
      <c r="AB49" s="1202"/>
      <c r="AC49" s="1202"/>
      <c r="AD49" s="527" t="s">
        <v>1014</v>
      </c>
      <c r="AE49" s="528">
        <v>5</v>
      </c>
      <c r="AF49" s="515"/>
    </row>
    <row r="50" spans="2:32" s="487" customFormat="1" ht="30" customHeight="1">
      <c r="B50" s="512"/>
      <c r="C50" s="513"/>
      <c r="D50" s="513"/>
      <c r="E50" s="514"/>
      <c r="G50" s="521"/>
      <c r="H50" s="522" t="s">
        <v>1029</v>
      </c>
      <c r="I50" s="1194" t="s">
        <v>1041</v>
      </c>
      <c r="J50" s="1194"/>
      <c r="K50" s="1194"/>
      <c r="L50" s="1194"/>
      <c r="M50" s="1194"/>
      <c r="N50" s="529"/>
      <c r="O50" s="530" t="s">
        <v>395</v>
      </c>
      <c r="P50" s="1192"/>
      <c r="Q50" s="1193"/>
      <c r="R50" s="1194"/>
      <c r="S50" s="1194"/>
      <c r="T50" s="1194"/>
      <c r="U50" s="1194"/>
      <c r="V50" s="1194"/>
      <c r="W50" s="1234"/>
      <c r="X50" s="1234"/>
      <c r="Y50" s="489" t="s">
        <v>1025</v>
      </c>
      <c r="Z50" s="1202" t="s">
        <v>577</v>
      </c>
      <c r="AA50" s="1202"/>
      <c r="AB50" s="1202"/>
      <c r="AC50" s="1202"/>
      <c r="AD50" s="527" t="s">
        <v>1014</v>
      </c>
      <c r="AE50" s="528">
        <v>3</v>
      </c>
      <c r="AF50" s="515"/>
    </row>
    <row r="51" spans="2:32" s="487" customFormat="1" ht="30" customHeight="1">
      <c r="B51" s="512"/>
      <c r="C51" s="513"/>
      <c r="D51" s="513"/>
      <c r="E51" s="514"/>
      <c r="G51" s="521"/>
      <c r="H51" s="522" t="s">
        <v>1030</v>
      </c>
      <c r="I51" s="1189" t="s">
        <v>1042</v>
      </c>
      <c r="J51" s="1203"/>
      <c r="K51" s="1203"/>
      <c r="L51" s="1203"/>
      <c r="M51" s="1204"/>
      <c r="N51" s="523"/>
      <c r="O51" s="524" t="s">
        <v>552</v>
      </c>
      <c r="P51" s="1192"/>
      <c r="Q51" s="1193"/>
      <c r="R51" s="1194"/>
      <c r="S51" s="1194"/>
      <c r="T51" s="1194"/>
      <c r="U51" s="1194"/>
      <c r="V51" s="1194"/>
      <c r="W51" s="1234"/>
      <c r="X51" s="1234"/>
      <c r="Y51" s="489" t="s">
        <v>1025</v>
      </c>
      <c r="Z51" s="1202" t="s">
        <v>578</v>
      </c>
      <c r="AA51" s="1202"/>
      <c r="AB51" s="1202"/>
      <c r="AC51" s="1202"/>
      <c r="AD51" s="527" t="s">
        <v>1014</v>
      </c>
      <c r="AE51" s="528">
        <v>1</v>
      </c>
      <c r="AF51" s="515"/>
    </row>
    <row r="52" spans="2:32" s="487" customFormat="1" ht="25.5" customHeight="1">
      <c r="B52" s="512"/>
      <c r="C52" s="513"/>
      <c r="D52" s="513"/>
      <c r="E52" s="514"/>
      <c r="G52" s="521"/>
      <c r="H52" s="522" t="s">
        <v>1026</v>
      </c>
      <c r="I52" s="1189" t="s">
        <v>1043</v>
      </c>
      <c r="J52" s="1203"/>
      <c r="K52" s="1203"/>
      <c r="L52" s="1203"/>
      <c r="M52" s="1204"/>
      <c r="N52" s="529"/>
      <c r="O52" s="530" t="s">
        <v>394</v>
      </c>
      <c r="P52" s="1192"/>
      <c r="Q52" s="1193"/>
      <c r="R52" s="1194"/>
      <c r="S52" s="1194"/>
      <c r="T52" s="1194"/>
      <c r="U52" s="1194"/>
      <c r="V52" s="1194"/>
      <c r="W52" s="1234"/>
      <c r="X52" s="1234"/>
      <c r="Y52" s="489"/>
      <c r="Z52" s="1202" t="s">
        <v>579</v>
      </c>
      <c r="AA52" s="1202"/>
      <c r="AB52" s="1202"/>
      <c r="AC52" s="1232"/>
      <c r="AD52" s="527" t="s">
        <v>1014</v>
      </c>
      <c r="AE52" s="528">
        <v>0</v>
      </c>
      <c r="AF52" s="515"/>
    </row>
    <row r="53" spans="2:32" s="487" customFormat="1" ht="6.75" customHeight="1">
      <c r="B53" s="512"/>
      <c r="C53" s="513"/>
      <c r="D53" s="513"/>
      <c r="E53" s="514"/>
      <c r="G53" s="508"/>
      <c r="H53" s="509"/>
      <c r="I53" s="531"/>
      <c r="J53" s="531"/>
      <c r="K53" s="531"/>
      <c r="L53" s="531"/>
      <c r="M53" s="531"/>
      <c r="N53" s="531"/>
      <c r="O53" s="531"/>
      <c r="P53" s="531"/>
      <c r="Q53" s="531"/>
      <c r="R53" s="531"/>
      <c r="S53" s="531"/>
      <c r="T53" s="531"/>
      <c r="U53" s="531"/>
      <c r="V53" s="531"/>
      <c r="W53" s="509"/>
      <c r="X53" s="509"/>
      <c r="Y53" s="498"/>
      <c r="Z53" s="498"/>
      <c r="AA53" s="498"/>
      <c r="AB53" s="509"/>
      <c r="AC53" s="509"/>
      <c r="AD53" s="532"/>
      <c r="AE53" s="533"/>
      <c r="AF53" s="515"/>
    </row>
    <row r="54" spans="2:32" s="487" customFormat="1" ht="21" customHeight="1">
      <c r="B54" s="512"/>
      <c r="C54" s="513"/>
      <c r="D54" s="513"/>
      <c r="E54" s="514"/>
      <c r="G54" s="501" t="s">
        <v>1044</v>
      </c>
      <c r="H54" s="502"/>
      <c r="I54" s="534"/>
      <c r="J54" s="534"/>
      <c r="K54" s="534"/>
      <c r="L54" s="534"/>
      <c r="M54" s="534"/>
      <c r="N54" s="534"/>
      <c r="O54" s="534"/>
      <c r="P54" s="534"/>
      <c r="Q54" s="534"/>
      <c r="R54" s="534"/>
      <c r="S54" s="534"/>
      <c r="T54" s="534"/>
      <c r="U54" s="534"/>
      <c r="V54" s="534"/>
      <c r="W54" s="502"/>
      <c r="X54" s="502"/>
      <c r="Y54" s="535"/>
      <c r="Z54" s="535"/>
      <c r="AA54" s="535"/>
      <c r="AB54" s="502"/>
      <c r="AC54" s="502"/>
      <c r="AD54" s="527"/>
      <c r="AE54" s="536"/>
      <c r="AF54" s="515"/>
    </row>
    <row r="55" spans="2:32" s="487" customFormat="1" ht="30" customHeight="1">
      <c r="B55" s="521"/>
      <c r="E55" s="515"/>
      <c r="G55" s="521"/>
      <c r="H55" s="522" t="s">
        <v>1024</v>
      </c>
      <c r="I55" s="1194" t="s">
        <v>580</v>
      </c>
      <c r="J55" s="1194"/>
      <c r="K55" s="1194"/>
      <c r="L55" s="1194"/>
      <c r="M55" s="1194"/>
      <c r="N55" s="550"/>
      <c r="O55" s="524" t="s">
        <v>394</v>
      </c>
      <c r="P55" s="1227" t="s">
        <v>1025</v>
      </c>
      <c r="Q55" s="1193" t="s">
        <v>1030</v>
      </c>
      <c r="R55" s="1217" t="s">
        <v>1045</v>
      </c>
      <c r="S55" s="1218"/>
      <c r="T55" s="1218"/>
      <c r="U55" s="1218"/>
      <c r="V55" s="1219"/>
      <c r="W55" s="1195"/>
      <c r="X55" s="1199" t="s">
        <v>1028</v>
      </c>
      <c r="Y55" s="489" t="s">
        <v>1025</v>
      </c>
      <c r="Z55" s="1202" t="s">
        <v>581</v>
      </c>
      <c r="AA55" s="1202"/>
      <c r="AB55" s="1202"/>
      <c r="AC55" s="1232"/>
      <c r="AD55" s="527" t="s">
        <v>1014</v>
      </c>
      <c r="AE55" s="528">
        <v>5</v>
      </c>
      <c r="AF55" s="515"/>
    </row>
    <row r="56" spans="2:32" s="487" customFormat="1" ht="19.5" customHeight="1">
      <c r="B56" s="521"/>
      <c r="E56" s="515"/>
      <c r="G56" s="521"/>
      <c r="H56" s="1216" t="s">
        <v>1029</v>
      </c>
      <c r="I56" s="1217" t="s">
        <v>582</v>
      </c>
      <c r="J56" s="1218"/>
      <c r="K56" s="1218"/>
      <c r="L56" s="1218"/>
      <c r="M56" s="1219"/>
      <c r="N56" s="1223"/>
      <c r="O56" s="1225" t="s">
        <v>394</v>
      </c>
      <c r="P56" s="1171"/>
      <c r="Q56" s="1193"/>
      <c r="R56" s="1229"/>
      <c r="S56" s="1202"/>
      <c r="T56" s="1202"/>
      <c r="U56" s="1202"/>
      <c r="V56" s="1230"/>
      <c r="W56" s="1196"/>
      <c r="X56" s="1200"/>
      <c r="Y56" s="489" t="s">
        <v>1025</v>
      </c>
      <c r="Z56" s="1202" t="s">
        <v>583</v>
      </c>
      <c r="AA56" s="1202"/>
      <c r="AB56" s="1202"/>
      <c r="AC56" s="1232"/>
      <c r="AD56" s="527" t="s">
        <v>1014</v>
      </c>
      <c r="AE56" s="528">
        <v>3</v>
      </c>
      <c r="AF56" s="515"/>
    </row>
    <row r="57" spans="2:32" s="487" customFormat="1" ht="19.5" customHeight="1">
      <c r="B57" s="521"/>
      <c r="E57" s="515"/>
      <c r="G57" s="521"/>
      <c r="H57" s="1216"/>
      <c r="I57" s="1220"/>
      <c r="J57" s="1221"/>
      <c r="K57" s="1221"/>
      <c r="L57" s="1221"/>
      <c r="M57" s="1222"/>
      <c r="N57" s="1224"/>
      <c r="O57" s="1226"/>
      <c r="P57" s="490"/>
      <c r="Q57" s="1193"/>
      <c r="R57" s="1220"/>
      <c r="S57" s="1221"/>
      <c r="T57" s="1221"/>
      <c r="U57" s="1221"/>
      <c r="V57" s="1222"/>
      <c r="W57" s="1197"/>
      <c r="X57" s="1201"/>
      <c r="Y57" s="489" t="s">
        <v>1025</v>
      </c>
      <c r="Z57" s="1202" t="s">
        <v>584</v>
      </c>
      <c r="AA57" s="1202"/>
      <c r="AB57" s="1202"/>
      <c r="AC57" s="1232"/>
      <c r="AD57" s="527" t="s">
        <v>1014</v>
      </c>
      <c r="AE57" s="528">
        <v>0</v>
      </c>
      <c r="AF57" s="515"/>
    </row>
    <row r="58" spans="2:32" s="487" customFormat="1" ht="7.5" customHeight="1">
      <c r="B58" s="521"/>
      <c r="E58" s="515"/>
      <c r="G58" s="508"/>
      <c r="H58" s="545"/>
      <c r="I58" s="540"/>
      <c r="J58" s="540"/>
      <c r="K58" s="540"/>
      <c r="L58" s="540"/>
      <c r="M58" s="540"/>
      <c r="N58" s="531"/>
      <c r="O58" s="541"/>
      <c r="P58" s="531"/>
      <c r="Q58" s="531"/>
      <c r="R58" s="531"/>
      <c r="S58" s="531"/>
      <c r="T58" s="531"/>
      <c r="U58" s="531"/>
      <c r="V58" s="531"/>
      <c r="W58" s="509"/>
      <c r="X58" s="509"/>
      <c r="Y58" s="498"/>
      <c r="Z58" s="539"/>
      <c r="AA58" s="539"/>
      <c r="AB58" s="509"/>
      <c r="AC58" s="509"/>
      <c r="AD58" s="546"/>
      <c r="AE58" s="533"/>
      <c r="AF58" s="515"/>
    </row>
    <row r="59" spans="2:32" s="487" customFormat="1" ht="21" customHeight="1">
      <c r="B59" s="518"/>
      <c r="C59" s="519"/>
      <c r="D59" s="519"/>
      <c r="E59" s="520"/>
      <c r="G59" s="501" t="s">
        <v>585</v>
      </c>
      <c r="H59" s="551"/>
      <c r="I59" s="543"/>
      <c r="J59" s="543"/>
      <c r="K59" s="543"/>
      <c r="L59" s="543"/>
      <c r="M59" s="543"/>
      <c r="N59" s="552"/>
      <c r="O59" s="534"/>
      <c r="P59" s="534"/>
      <c r="Q59" s="534"/>
      <c r="R59" s="534"/>
      <c r="S59" s="534"/>
      <c r="T59" s="534"/>
      <c r="U59" s="534"/>
      <c r="V59" s="534"/>
      <c r="W59" s="502"/>
      <c r="X59" s="502"/>
      <c r="Y59" s="535"/>
      <c r="Z59" s="535"/>
      <c r="AA59" s="535"/>
      <c r="AB59" s="502"/>
      <c r="AC59" s="502"/>
      <c r="AD59" s="527"/>
      <c r="AE59" s="536"/>
      <c r="AF59" s="515"/>
    </row>
    <row r="60" spans="2:32" s="487" customFormat="1" ht="48.75" customHeight="1">
      <c r="B60" s="518"/>
      <c r="C60" s="519"/>
      <c r="D60" s="519"/>
      <c r="E60" s="520"/>
      <c r="G60" s="521"/>
      <c r="H60" s="522" t="s">
        <v>1024</v>
      </c>
      <c r="I60" s="1236" t="s">
        <v>1638</v>
      </c>
      <c r="J60" s="1236"/>
      <c r="K60" s="1236"/>
      <c r="L60" s="1236"/>
      <c r="M60" s="1236"/>
      <c r="N60" s="550"/>
      <c r="O60" s="524" t="s">
        <v>552</v>
      </c>
      <c r="P60" s="1227" t="s">
        <v>1025</v>
      </c>
      <c r="Q60" s="1193" t="s">
        <v>1030</v>
      </c>
      <c r="R60" s="1194" t="s">
        <v>1045</v>
      </c>
      <c r="S60" s="1194"/>
      <c r="T60" s="1194"/>
      <c r="U60" s="1194"/>
      <c r="V60" s="1194"/>
      <c r="W60" s="1195"/>
      <c r="X60" s="1199" t="s">
        <v>1028</v>
      </c>
      <c r="Y60" s="489" t="s">
        <v>1025</v>
      </c>
      <c r="Z60" s="1202" t="s">
        <v>559</v>
      </c>
      <c r="AA60" s="1202"/>
      <c r="AB60" s="1202"/>
      <c r="AC60" s="1232"/>
      <c r="AD60" s="527" t="s">
        <v>1014</v>
      </c>
      <c r="AE60" s="528">
        <v>5</v>
      </c>
      <c r="AF60" s="515"/>
    </row>
    <row r="61" spans="2:32" s="487" customFormat="1" ht="19.5" customHeight="1">
      <c r="B61" s="518"/>
      <c r="C61" s="519"/>
      <c r="D61" s="519"/>
      <c r="E61" s="520"/>
      <c r="G61" s="521"/>
      <c r="H61" s="1216" t="s">
        <v>1029</v>
      </c>
      <c r="I61" s="1236" t="s">
        <v>586</v>
      </c>
      <c r="J61" s="1236"/>
      <c r="K61" s="1236"/>
      <c r="L61" s="1236"/>
      <c r="M61" s="1236"/>
      <c r="N61" s="1223"/>
      <c r="O61" s="1225" t="s">
        <v>552</v>
      </c>
      <c r="P61" s="1171"/>
      <c r="Q61" s="1193"/>
      <c r="R61" s="1194"/>
      <c r="S61" s="1194"/>
      <c r="T61" s="1194"/>
      <c r="U61" s="1194"/>
      <c r="V61" s="1194"/>
      <c r="W61" s="1196"/>
      <c r="X61" s="1200"/>
      <c r="Y61" s="489" t="s">
        <v>1025</v>
      </c>
      <c r="Z61" s="1202" t="s">
        <v>561</v>
      </c>
      <c r="AA61" s="1202"/>
      <c r="AB61" s="1202"/>
      <c r="AC61" s="1232"/>
      <c r="AD61" s="527" t="s">
        <v>1014</v>
      </c>
      <c r="AE61" s="528">
        <v>3</v>
      </c>
      <c r="AF61" s="515"/>
    </row>
    <row r="62" spans="2:32" s="487" customFormat="1" ht="19.5" customHeight="1">
      <c r="B62" s="518"/>
      <c r="C62" s="519"/>
      <c r="D62" s="519"/>
      <c r="E62" s="520"/>
      <c r="G62" s="521"/>
      <c r="H62" s="1216"/>
      <c r="I62" s="1236"/>
      <c r="J62" s="1236"/>
      <c r="K62" s="1236"/>
      <c r="L62" s="1236"/>
      <c r="M62" s="1236"/>
      <c r="N62" s="1224"/>
      <c r="O62" s="1226"/>
      <c r="P62" s="490"/>
      <c r="Q62" s="1193"/>
      <c r="R62" s="1194"/>
      <c r="S62" s="1194"/>
      <c r="T62" s="1194"/>
      <c r="U62" s="1194"/>
      <c r="V62" s="1194"/>
      <c r="W62" s="1197"/>
      <c r="X62" s="1201"/>
      <c r="Y62" s="489" t="s">
        <v>1025</v>
      </c>
      <c r="Z62" s="1202" t="s">
        <v>563</v>
      </c>
      <c r="AA62" s="1202"/>
      <c r="AB62" s="1202"/>
      <c r="AC62" s="1232"/>
      <c r="AD62" s="527" t="s">
        <v>1014</v>
      </c>
      <c r="AE62" s="528">
        <v>0</v>
      </c>
      <c r="AF62" s="515"/>
    </row>
    <row r="63" spans="2:32" s="487" customFormat="1" ht="7.5" customHeight="1">
      <c r="B63" s="518"/>
      <c r="C63" s="519"/>
      <c r="D63" s="519"/>
      <c r="E63" s="520"/>
      <c r="G63" s="508"/>
      <c r="H63" s="545"/>
      <c r="I63" s="540"/>
      <c r="J63" s="540"/>
      <c r="K63" s="540"/>
      <c r="L63" s="540"/>
      <c r="M63" s="540"/>
      <c r="N63" s="531"/>
      <c r="O63" s="541"/>
      <c r="P63" s="531"/>
      <c r="Q63" s="539"/>
      <c r="R63" s="540"/>
      <c r="S63" s="540"/>
      <c r="T63" s="540"/>
      <c r="U63" s="540"/>
      <c r="V63" s="540"/>
      <c r="W63" s="509"/>
      <c r="X63" s="498"/>
      <c r="Y63" s="509"/>
      <c r="Z63" s="509"/>
      <c r="AA63" s="509"/>
      <c r="AB63" s="509"/>
      <c r="AC63" s="509"/>
      <c r="AD63" s="553"/>
      <c r="AE63" s="533"/>
      <c r="AF63" s="515"/>
    </row>
    <row r="64" spans="2:32" s="487" customFormat="1" ht="21" customHeight="1">
      <c r="B64" s="512"/>
      <c r="C64" s="513"/>
      <c r="D64" s="513"/>
      <c r="E64" s="514"/>
      <c r="G64" s="501" t="s">
        <v>587</v>
      </c>
      <c r="H64" s="502"/>
      <c r="I64" s="534"/>
      <c r="J64" s="534"/>
      <c r="K64" s="534"/>
      <c r="L64" s="534"/>
      <c r="M64" s="534"/>
      <c r="N64" s="534"/>
      <c r="O64" s="534"/>
      <c r="P64" s="534"/>
      <c r="Q64" s="534"/>
      <c r="R64" s="534"/>
      <c r="S64" s="534"/>
      <c r="T64" s="534"/>
      <c r="U64" s="534"/>
      <c r="V64" s="534"/>
      <c r="W64" s="502"/>
      <c r="X64" s="502"/>
      <c r="Y64" s="502"/>
      <c r="Z64" s="502"/>
      <c r="AA64" s="502"/>
      <c r="AB64" s="502"/>
      <c r="AC64" s="502"/>
      <c r="AD64" s="554"/>
      <c r="AE64" s="536"/>
      <c r="AF64" s="515"/>
    </row>
    <row r="65" spans="2:32" s="487" customFormat="1" ht="48.75" customHeight="1">
      <c r="B65" s="512"/>
      <c r="C65" s="513"/>
      <c r="D65" s="513"/>
      <c r="E65" s="514"/>
      <c r="G65" s="521"/>
      <c r="H65" s="522" t="s">
        <v>1024</v>
      </c>
      <c r="I65" s="1236" t="s">
        <v>839</v>
      </c>
      <c r="J65" s="1236"/>
      <c r="K65" s="1236"/>
      <c r="L65" s="1236"/>
      <c r="M65" s="1236"/>
      <c r="N65" s="550"/>
      <c r="O65" s="524" t="s">
        <v>552</v>
      </c>
      <c r="P65" s="1192" t="s">
        <v>1025</v>
      </c>
      <c r="Q65" s="1193" t="s">
        <v>1030</v>
      </c>
      <c r="R65" s="1194" t="s">
        <v>1045</v>
      </c>
      <c r="S65" s="1194"/>
      <c r="T65" s="1194"/>
      <c r="U65" s="1194"/>
      <c r="V65" s="1194"/>
      <c r="W65" s="1195"/>
      <c r="X65" s="1199" t="s">
        <v>1028</v>
      </c>
      <c r="Y65" s="489" t="s">
        <v>1025</v>
      </c>
      <c r="Z65" s="1202" t="s">
        <v>559</v>
      </c>
      <c r="AA65" s="1202"/>
      <c r="AB65" s="1202"/>
      <c r="AC65" s="1232"/>
      <c r="AD65" s="527" t="s">
        <v>1014</v>
      </c>
      <c r="AE65" s="528">
        <v>5</v>
      </c>
      <c r="AF65" s="515"/>
    </row>
    <row r="66" spans="2:32" s="487" customFormat="1" ht="19.5" customHeight="1">
      <c r="B66" s="512"/>
      <c r="C66" s="513"/>
      <c r="D66" s="513"/>
      <c r="E66" s="514"/>
      <c r="G66" s="521"/>
      <c r="H66" s="1216" t="s">
        <v>1029</v>
      </c>
      <c r="I66" s="1236" t="s">
        <v>586</v>
      </c>
      <c r="J66" s="1236"/>
      <c r="K66" s="1236"/>
      <c r="L66" s="1236"/>
      <c r="M66" s="1236"/>
      <c r="N66" s="1223"/>
      <c r="O66" s="1225" t="s">
        <v>552</v>
      </c>
      <c r="P66" s="1237"/>
      <c r="Q66" s="1193"/>
      <c r="R66" s="1194"/>
      <c r="S66" s="1194"/>
      <c r="T66" s="1194"/>
      <c r="U66" s="1194"/>
      <c r="V66" s="1194"/>
      <c r="W66" s="1196"/>
      <c r="X66" s="1200"/>
      <c r="Y66" s="525" t="s">
        <v>1025</v>
      </c>
      <c r="Z66" s="1202" t="s">
        <v>561</v>
      </c>
      <c r="AA66" s="1202"/>
      <c r="AB66" s="1202"/>
      <c r="AC66" s="1232"/>
      <c r="AD66" s="527" t="s">
        <v>1014</v>
      </c>
      <c r="AE66" s="528">
        <v>3</v>
      </c>
      <c r="AF66" s="515"/>
    </row>
    <row r="67" spans="2:32" s="487" customFormat="1" ht="19.5" customHeight="1">
      <c r="B67" s="512"/>
      <c r="C67" s="513"/>
      <c r="D67" s="513"/>
      <c r="E67" s="514"/>
      <c r="G67" s="521"/>
      <c r="H67" s="1216"/>
      <c r="I67" s="1236"/>
      <c r="J67" s="1236"/>
      <c r="K67" s="1236"/>
      <c r="L67" s="1236"/>
      <c r="M67" s="1236"/>
      <c r="N67" s="1224"/>
      <c r="O67" s="1226"/>
      <c r="P67" s="490"/>
      <c r="Q67" s="1193"/>
      <c r="R67" s="1194"/>
      <c r="S67" s="1194"/>
      <c r="T67" s="1194"/>
      <c r="U67" s="1194"/>
      <c r="V67" s="1194"/>
      <c r="W67" s="1197"/>
      <c r="X67" s="1201"/>
      <c r="Y67" s="525" t="s">
        <v>1025</v>
      </c>
      <c r="Z67" s="1202" t="s">
        <v>563</v>
      </c>
      <c r="AA67" s="1202"/>
      <c r="AB67" s="1202"/>
      <c r="AC67" s="1232"/>
      <c r="AD67" s="527" t="s">
        <v>1014</v>
      </c>
      <c r="AE67" s="528">
        <v>0</v>
      </c>
      <c r="AF67" s="515"/>
    </row>
    <row r="68" spans="2:32" s="487" customFormat="1" ht="7.5" customHeight="1" thickBot="1">
      <c r="B68" s="512"/>
      <c r="C68" s="513"/>
      <c r="D68" s="513"/>
      <c r="E68" s="514"/>
      <c r="G68" s="508"/>
      <c r="H68" s="545"/>
      <c r="I68" s="540"/>
      <c r="J68" s="540"/>
      <c r="K68" s="540"/>
      <c r="L68" s="540"/>
      <c r="M68" s="540"/>
      <c r="N68" s="509"/>
      <c r="O68" s="498"/>
      <c r="P68" s="509"/>
      <c r="Q68" s="545"/>
      <c r="R68" s="540"/>
      <c r="S68" s="540"/>
      <c r="T68" s="540"/>
      <c r="U68" s="540"/>
      <c r="V68" s="540"/>
      <c r="W68" s="498"/>
      <c r="X68" s="498"/>
      <c r="Y68" s="498"/>
      <c r="Z68" s="539"/>
      <c r="AA68" s="539"/>
      <c r="AB68" s="509"/>
      <c r="AC68" s="509"/>
      <c r="AD68" s="555"/>
      <c r="AE68" s="556"/>
      <c r="AF68" s="515"/>
    </row>
    <row r="69" spans="2:32" s="487" customFormat="1" ht="24.75" customHeight="1" thickBot="1">
      <c r="B69" s="512"/>
      <c r="C69" s="513"/>
      <c r="D69" s="513"/>
      <c r="E69" s="514"/>
      <c r="H69" s="548"/>
      <c r="I69" s="526"/>
      <c r="J69" s="526"/>
      <c r="K69" s="526"/>
      <c r="L69" s="526"/>
      <c r="M69" s="526"/>
      <c r="O69" s="489"/>
      <c r="Q69" s="548"/>
      <c r="R69" s="526"/>
      <c r="S69" s="526"/>
      <c r="T69" s="526"/>
      <c r="U69" s="526"/>
      <c r="V69" s="526"/>
      <c r="W69" s="489"/>
      <c r="X69" s="489"/>
      <c r="Y69" s="489"/>
      <c r="Z69" s="544"/>
      <c r="AA69" s="544"/>
      <c r="AB69" s="498"/>
      <c r="AC69" s="498"/>
      <c r="AD69" s="1239" t="s">
        <v>1046</v>
      </c>
      <c r="AE69" s="1239"/>
      <c r="AF69" s="515"/>
    </row>
    <row r="70" spans="2:32" s="487" customFormat="1" ht="15" customHeight="1">
      <c r="B70" s="521"/>
      <c r="E70" s="515"/>
      <c r="I70" s="1234" t="s">
        <v>1047</v>
      </c>
      <c r="J70" s="1234"/>
      <c r="K70" s="1234"/>
      <c r="L70" s="1234"/>
      <c r="M70" s="1234"/>
      <c r="N70" s="1234"/>
      <c r="O70" s="1234"/>
      <c r="P70" s="1234"/>
      <c r="Q70" s="1234"/>
      <c r="R70" s="1234"/>
      <c r="S70" s="1234"/>
      <c r="T70" s="1234"/>
      <c r="U70" s="1234"/>
      <c r="V70" s="1234"/>
      <c r="W70" s="1234"/>
      <c r="X70" s="1234"/>
      <c r="Y70" s="1234"/>
      <c r="Z70" s="1234"/>
      <c r="AA70" s="1234"/>
      <c r="AB70" s="1234" t="s">
        <v>396</v>
      </c>
      <c r="AC70" s="1240"/>
      <c r="AD70" s="1241"/>
      <c r="AE70" s="1242"/>
      <c r="AF70" s="515"/>
    </row>
    <row r="71" spans="2:32" s="487" customFormat="1" ht="15" customHeight="1" thickBot="1">
      <c r="B71" s="521"/>
      <c r="E71" s="515"/>
      <c r="H71" s="548"/>
      <c r="I71" s="1234"/>
      <c r="J71" s="1234"/>
      <c r="K71" s="1234"/>
      <c r="L71" s="1234"/>
      <c r="M71" s="1234"/>
      <c r="N71" s="1234"/>
      <c r="O71" s="1234"/>
      <c r="P71" s="1234"/>
      <c r="Q71" s="1234"/>
      <c r="R71" s="1234"/>
      <c r="S71" s="1234"/>
      <c r="T71" s="1234"/>
      <c r="U71" s="1234"/>
      <c r="V71" s="1234"/>
      <c r="W71" s="1234"/>
      <c r="X71" s="1234"/>
      <c r="Y71" s="1234"/>
      <c r="Z71" s="1234"/>
      <c r="AA71" s="1234"/>
      <c r="AB71" s="1234"/>
      <c r="AC71" s="1240"/>
      <c r="AD71" s="1243"/>
      <c r="AE71" s="1244"/>
      <c r="AF71" s="515"/>
    </row>
    <row r="72" spans="2:32" s="487" customFormat="1" ht="7.5" customHeight="1">
      <c r="B72" s="508"/>
      <c r="C72" s="509"/>
      <c r="D72" s="509"/>
      <c r="E72" s="510"/>
      <c r="F72" s="509"/>
      <c r="G72" s="509"/>
      <c r="H72" s="545"/>
      <c r="I72" s="545"/>
      <c r="J72" s="545"/>
      <c r="K72" s="509"/>
      <c r="L72" s="540"/>
      <c r="M72" s="540"/>
      <c r="N72" s="498"/>
      <c r="O72" s="498"/>
      <c r="P72" s="498"/>
      <c r="Q72" s="498"/>
      <c r="R72" s="498"/>
      <c r="S72" s="498"/>
      <c r="T72" s="498"/>
      <c r="U72" s="498"/>
      <c r="V72" s="498"/>
      <c r="W72" s="498"/>
      <c r="X72" s="498"/>
      <c r="Y72" s="498"/>
      <c r="Z72" s="498"/>
      <c r="AA72" s="498"/>
      <c r="AB72" s="498"/>
      <c r="AC72" s="498"/>
      <c r="AD72" s="557"/>
      <c r="AE72" s="498"/>
      <c r="AF72" s="510"/>
    </row>
    <row r="73" spans="2:32" s="487" customFormat="1" ht="5.25" customHeight="1"/>
    <row r="74" spans="2:32" s="487" customFormat="1" ht="22.5" customHeight="1">
      <c r="B74" s="501" t="s">
        <v>840</v>
      </c>
      <c r="C74" s="502"/>
      <c r="D74" s="502"/>
      <c r="E74" s="502"/>
      <c r="F74" s="502"/>
      <c r="G74" s="502"/>
      <c r="H74" s="502"/>
      <c r="I74" s="502"/>
      <c r="J74" s="502"/>
      <c r="K74" s="502"/>
      <c r="L74" s="502"/>
      <c r="M74" s="502"/>
      <c r="N74" s="502"/>
      <c r="O74" s="502"/>
      <c r="P74" s="502"/>
      <c r="Q74" s="502"/>
      <c r="R74" s="502"/>
      <c r="S74" s="502"/>
      <c r="T74" s="502"/>
      <c r="U74" s="502"/>
      <c r="V74" s="502"/>
      <c r="W74" s="502"/>
      <c r="X74" s="502"/>
      <c r="Y74" s="502"/>
      <c r="Z74" s="502"/>
      <c r="AA74" s="502"/>
      <c r="AB74" s="502"/>
      <c r="AC74" s="502"/>
      <c r="AD74" s="502"/>
      <c r="AE74" s="502"/>
      <c r="AF74" s="503"/>
    </row>
    <row r="75" spans="2:32" s="487" customFormat="1" ht="7.5" customHeight="1">
      <c r="B75" s="521"/>
      <c r="C75" s="501"/>
      <c r="D75" s="502"/>
      <c r="E75" s="502"/>
      <c r="F75" s="503"/>
      <c r="G75" s="502"/>
      <c r="H75" s="502"/>
      <c r="I75" s="502"/>
      <c r="J75" s="502"/>
      <c r="K75" s="502"/>
      <c r="L75" s="502"/>
      <c r="M75" s="502"/>
      <c r="N75" s="502"/>
      <c r="O75" s="502"/>
      <c r="P75" s="502"/>
      <c r="Q75" s="502"/>
      <c r="R75" s="502"/>
      <c r="S75" s="502"/>
      <c r="T75" s="502"/>
      <c r="U75" s="502"/>
      <c r="V75" s="502"/>
      <c r="W75" s="502"/>
      <c r="X75" s="502"/>
      <c r="Y75" s="502"/>
      <c r="Z75" s="502"/>
      <c r="AA75" s="502"/>
      <c r="AB75" s="502"/>
      <c r="AC75" s="501"/>
      <c r="AD75" s="502"/>
      <c r="AE75" s="503"/>
      <c r="AF75" s="515"/>
    </row>
    <row r="76" spans="2:32" s="487" customFormat="1">
      <c r="B76" s="521"/>
      <c r="C76" s="521"/>
      <c r="F76" s="515"/>
      <c r="J76" s="509"/>
      <c r="K76" s="509"/>
      <c r="L76" s="509"/>
      <c r="M76" s="509"/>
      <c r="N76" s="509"/>
      <c r="O76" s="509"/>
      <c r="P76" s="509"/>
      <c r="Q76" s="509"/>
      <c r="R76" s="509"/>
      <c r="S76" s="509"/>
      <c r="T76" s="509"/>
      <c r="U76" s="509"/>
      <c r="V76" s="509"/>
      <c r="W76" s="509"/>
      <c r="X76" s="509"/>
      <c r="Y76" s="509"/>
      <c r="Z76" s="509"/>
      <c r="AA76" s="509"/>
      <c r="AC76" s="558" t="s">
        <v>1048</v>
      </c>
      <c r="AD76" s="559" t="s">
        <v>1049</v>
      </c>
      <c r="AE76" s="560" t="s">
        <v>1050</v>
      </c>
      <c r="AF76" s="515"/>
    </row>
    <row r="77" spans="2:32" s="487" customFormat="1" ht="27" customHeight="1">
      <c r="B77" s="521"/>
      <c r="C77" s="1182" t="s">
        <v>588</v>
      </c>
      <c r="D77" s="1183"/>
      <c r="E77" s="1183"/>
      <c r="F77" s="1184"/>
      <c r="G77" s="519"/>
      <c r="H77" s="519"/>
      <c r="J77" s="522" t="s">
        <v>1024</v>
      </c>
      <c r="K77" s="1238" t="s">
        <v>589</v>
      </c>
      <c r="L77" s="1238"/>
      <c r="M77" s="1238"/>
      <c r="N77" s="1238"/>
      <c r="O77" s="1238"/>
      <c r="P77" s="1238"/>
      <c r="Q77" s="1238"/>
      <c r="R77" s="1238"/>
      <c r="S77" s="1238"/>
      <c r="T77" s="1238"/>
      <c r="U77" s="1238"/>
      <c r="V77" s="1238"/>
      <c r="W77" s="1238"/>
      <c r="X77" s="1238"/>
      <c r="Y77" s="1238"/>
      <c r="Z77" s="1238"/>
      <c r="AA77" s="1238"/>
      <c r="AB77" s="561"/>
      <c r="AC77" s="525" t="s">
        <v>1014</v>
      </c>
      <c r="AD77" s="489" t="s">
        <v>1049</v>
      </c>
      <c r="AE77" s="537" t="s">
        <v>1014</v>
      </c>
      <c r="AF77" s="515"/>
    </row>
    <row r="78" spans="2:32" s="487" customFormat="1" ht="27" customHeight="1">
      <c r="B78" s="521"/>
      <c r="C78" s="512"/>
      <c r="D78" s="513"/>
      <c r="E78" s="513"/>
      <c r="F78" s="514"/>
      <c r="G78" s="519"/>
      <c r="H78" s="519"/>
      <c r="J78" s="522" t="s">
        <v>1029</v>
      </c>
      <c r="K78" s="1238" t="s">
        <v>1051</v>
      </c>
      <c r="L78" s="1238"/>
      <c r="M78" s="1238"/>
      <c r="N78" s="1238"/>
      <c r="O78" s="1238"/>
      <c r="P78" s="1238"/>
      <c r="Q78" s="1238"/>
      <c r="R78" s="1238"/>
      <c r="S78" s="1238"/>
      <c r="T78" s="1238"/>
      <c r="U78" s="1238"/>
      <c r="V78" s="1238"/>
      <c r="W78" s="1238"/>
      <c r="X78" s="1238"/>
      <c r="Y78" s="1238"/>
      <c r="Z78" s="1238"/>
      <c r="AA78" s="1238"/>
      <c r="AB78" s="562"/>
      <c r="AC78" s="525" t="s">
        <v>1014</v>
      </c>
      <c r="AD78" s="489" t="s">
        <v>1049</v>
      </c>
      <c r="AE78" s="537" t="s">
        <v>1014</v>
      </c>
      <c r="AF78" s="563"/>
    </row>
    <row r="79" spans="2:32" s="487" customFormat="1" ht="27" customHeight="1">
      <c r="B79" s="521"/>
      <c r="C79" s="512"/>
      <c r="D79" s="513"/>
      <c r="E79" s="513"/>
      <c r="F79" s="514"/>
      <c r="G79" s="519"/>
      <c r="H79" s="519"/>
      <c r="J79" s="522" t="s">
        <v>1030</v>
      </c>
      <c r="K79" s="1238" t="s">
        <v>1052</v>
      </c>
      <c r="L79" s="1238"/>
      <c r="M79" s="1238"/>
      <c r="N79" s="1238"/>
      <c r="O79" s="1238"/>
      <c r="P79" s="1238"/>
      <c r="Q79" s="1238"/>
      <c r="R79" s="1238"/>
      <c r="S79" s="1238"/>
      <c r="T79" s="1238"/>
      <c r="U79" s="1238"/>
      <c r="V79" s="1238"/>
      <c r="W79" s="1238"/>
      <c r="X79" s="1238"/>
      <c r="Y79" s="1238"/>
      <c r="Z79" s="1238"/>
      <c r="AA79" s="1238"/>
      <c r="AB79" s="562"/>
      <c r="AC79" s="525" t="s">
        <v>1014</v>
      </c>
      <c r="AD79" s="489" t="s">
        <v>1049</v>
      </c>
      <c r="AE79" s="537" t="s">
        <v>1014</v>
      </c>
      <c r="AF79" s="563"/>
    </row>
    <row r="80" spans="2:32" s="487" customFormat="1" ht="27" customHeight="1">
      <c r="B80" s="521"/>
      <c r="C80" s="512"/>
      <c r="D80" s="513"/>
      <c r="E80" s="513"/>
      <c r="F80" s="514"/>
      <c r="G80" s="519"/>
      <c r="H80" s="519"/>
      <c r="J80" s="522" t="s">
        <v>1026</v>
      </c>
      <c r="K80" s="1238" t="s">
        <v>1639</v>
      </c>
      <c r="L80" s="1238"/>
      <c r="M80" s="1238"/>
      <c r="N80" s="1238"/>
      <c r="O80" s="1238"/>
      <c r="P80" s="1238"/>
      <c r="Q80" s="1238"/>
      <c r="R80" s="1238"/>
      <c r="S80" s="1238"/>
      <c r="T80" s="1238"/>
      <c r="U80" s="1238"/>
      <c r="V80" s="1238"/>
      <c r="W80" s="1238"/>
      <c r="X80" s="1238"/>
      <c r="Y80" s="1238"/>
      <c r="Z80" s="1238"/>
      <c r="AA80" s="1238"/>
      <c r="AB80" s="562"/>
      <c r="AC80" s="525" t="s">
        <v>1014</v>
      </c>
      <c r="AD80" s="489" t="s">
        <v>1049</v>
      </c>
      <c r="AE80" s="537" t="s">
        <v>1014</v>
      </c>
      <c r="AF80" s="563"/>
    </row>
    <row r="81" spans="2:32" s="487" customFormat="1" ht="11.25" customHeight="1">
      <c r="B81" s="521"/>
      <c r="C81" s="508"/>
      <c r="D81" s="509"/>
      <c r="E81" s="509"/>
      <c r="F81" s="510"/>
      <c r="G81" s="509"/>
      <c r="H81" s="509"/>
      <c r="I81" s="509"/>
      <c r="J81" s="509"/>
      <c r="K81" s="509"/>
      <c r="L81" s="509"/>
      <c r="M81" s="509"/>
      <c r="N81" s="509"/>
      <c r="O81" s="509"/>
      <c r="P81" s="509"/>
      <c r="Q81" s="509"/>
      <c r="R81" s="509"/>
      <c r="S81" s="509"/>
      <c r="T81" s="509"/>
      <c r="U81" s="509"/>
      <c r="V81" s="509"/>
      <c r="W81" s="509"/>
      <c r="X81" s="509"/>
      <c r="Y81" s="509"/>
      <c r="Z81" s="509"/>
      <c r="AA81" s="509"/>
      <c r="AB81" s="509"/>
      <c r="AC81" s="508"/>
      <c r="AD81" s="509"/>
      <c r="AE81" s="510"/>
      <c r="AF81" s="515"/>
    </row>
    <row r="82" spans="2:32" s="487" customFormat="1" ht="7.5" customHeight="1">
      <c r="B82" s="521"/>
      <c r="C82" s="501"/>
      <c r="D82" s="502"/>
      <c r="E82" s="502"/>
      <c r="F82" s="503"/>
      <c r="G82" s="502"/>
      <c r="H82" s="502"/>
      <c r="I82" s="502"/>
      <c r="J82" s="502"/>
      <c r="K82" s="502"/>
      <c r="L82" s="502"/>
      <c r="M82" s="502"/>
      <c r="N82" s="502"/>
      <c r="O82" s="502"/>
      <c r="P82" s="502"/>
      <c r="Q82" s="502"/>
      <c r="R82" s="502"/>
      <c r="S82" s="502"/>
      <c r="T82" s="502"/>
      <c r="U82" s="502"/>
      <c r="V82" s="502"/>
      <c r="W82" s="502"/>
      <c r="X82" s="502"/>
      <c r="Y82" s="502"/>
      <c r="Z82" s="502"/>
      <c r="AA82" s="502"/>
      <c r="AB82" s="502"/>
      <c r="AC82" s="501"/>
      <c r="AD82" s="502"/>
      <c r="AE82" s="503"/>
      <c r="AF82" s="515"/>
    </row>
    <row r="83" spans="2:32" s="487" customFormat="1">
      <c r="B83" s="521"/>
      <c r="C83" s="521"/>
      <c r="F83" s="515"/>
      <c r="J83" s="509"/>
      <c r="K83" s="509"/>
      <c r="L83" s="509"/>
      <c r="M83" s="509"/>
      <c r="N83" s="509"/>
      <c r="O83" s="509"/>
      <c r="P83" s="509"/>
      <c r="Q83" s="509"/>
      <c r="R83" s="509"/>
      <c r="S83" s="509"/>
      <c r="T83" s="509"/>
      <c r="U83" s="509"/>
      <c r="V83" s="509"/>
      <c r="W83" s="509"/>
      <c r="X83" s="509"/>
      <c r="Y83" s="509"/>
      <c r="Z83" s="509"/>
      <c r="AA83" s="509"/>
      <c r="AC83" s="558" t="s">
        <v>1048</v>
      </c>
      <c r="AD83" s="559" t="s">
        <v>1049</v>
      </c>
      <c r="AE83" s="560" t="s">
        <v>1050</v>
      </c>
      <c r="AF83" s="515"/>
    </row>
    <row r="84" spans="2:32" s="487" customFormat="1" ht="24.75" customHeight="1">
      <c r="B84" s="521"/>
      <c r="C84" s="1182" t="s">
        <v>590</v>
      </c>
      <c r="D84" s="1183"/>
      <c r="E84" s="1183"/>
      <c r="F84" s="1184"/>
      <c r="G84" s="519"/>
      <c r="H84" s="519"/>
      <c r="J84" s="522" t="s">
        <v>1024</v>
      </c>
      <c r="K84" s="1238" t="s">
        <v>591</v>
      </c>
      <c r="L84" s="1238"/>
      <c r="M84" s="1238"/>
      <c r="N84" s="1238"/>
      <c r="O84" s="1238"/>
      <c r="P84" s="1238"/>
      <c r="Q84" s="1238"/>
      <c r="R84" s="1238"/>
      <c r="S84" s="1238"/>
      <c r="T84" s="1238"/>
      <c r="U84" s="1238"/>
      <c r="V84" s="1238"/>
      <c r="W84" s="1238"/>
      <c r="X84" s="1238"/>
      <c r="Y84" s="1238"/>
      <c r="Z84" s="1238"/>
      <c r="AA84" s="1238"/>
      <c r="AB84" s="561"/>
      <c r="AC84" s="525" t="s">
        <v>1014</v>
      </c>
      <c r="AD84" s="489" t="s">
        <v>1049</v>
      </c>
      <c r="AE84" s="537" t="s">
        <v>1014</v>
      </c>
      <c r="AF84" s="515"/>
    </row>
    <row r="85" spans="2:32" s="487" customFormat="1" ht="24.75" customHeight="1">
      <c r="B85" s="521"/>
      <c r="C85" s="518"/>
      <c r="D85" s="519"/>
      <c r="E85" s="519"/>
      <c r="F85" s="520"/>
      <c r="G85" s="519"/>
      <c r="H85" s="519"/>
      <c r="J85" s="522" t="s">
        <v>1029</v>
      </c>
      <c r="K85" s="1238" t="s">
        <v>1051</v>
      </c>
      <c r="L85" s="1238"/>
      <c r="M85" s="1238"/>
      <c r="N85" s="1238"/>
      <c r="O85" s="1238"/>
      <c r="P85" s="1238"/>
      <c r="Q85" s="1238"/>
      <c r="R85" s="1238"/>
      <c r="S85" s="1238"/>
      <c r="T85" s="1238"/>
      <c r="U85" s="1238"/>
      <c r="V85" s="1238"/>
      <c r="W85" s="1238"/>
      <c r="X85" s="1238"/>
      <c r="Y85" s="1238"/>
      <c r="Z85" s="1238"/>
      <c r="AA85" s="1238"/>
      <c r="AB85" s="562"/>
      <c r="AC85" s="525" t="s">
        <v>1014</v>
      </c>
      <c r="AD85" s="489" t="s">
        <v>1049</v>
      </c>
      <c r="AE85" s="537" t="s">
        <v>1014</v>
      </c>
      <c r="AF85" s="515"/>
    </row>
    <row r="86" spans="2:32" s="487" customFormat="1" ht="24.75" customHeight="1">
      <c r="B86" s="521"/>
      <c r="C86" s="518"/>
      <c r="D86" s="519"/>
      <c r="E86" s="519"/>
      <c r="F86" s="520"/>
      <c r="G86" s="519"/>
      <c r="H86" s="519"/>
      <c r="J86" s="522" t="s">
        <v>1030</v>
      </c>
      <c r="K86" s="1238" t="s">
        <v>1052</v>
      </c>
      <c r="L86" s="1238"/>
      <c r="M86" s="1238"/>
      <c r="N86" s="1238"/>
      <c r="O86" s="1238"/>
      <c r="P86" s="1238"/>
      <c r="Q86" s="1238"/>
      <c r="R86" s="1238"/>
      <c r="S86" s="1238"/>
      <c r="T86" s="1238"/>
      <c r="U86" s="1238"/>
      <c r="V86" s="1238"/>
      <c r="W86" s="1238"/>
      <c r="X86" s="1238"/>
      <c r="Y86" s="1238"/>
      <c r="Z86" s="1238"/>
      <c r="AA86" s="1238"/>
      <c r="AB86" s="562"/>
      <c r="AC86" s="525" t="s">
        <v>1014</v>
      </c>
      <c r="AD86" s="489" t="s">
        <v>1049</v>
      </c>
      <c r="AE86" s="537" t="s">
        <v>1014</v>
      </c>
      <c r="AF86" s="515"/>
    </row>
    <row r="87" spans="2:32" s="487" customFormat="1" ht="27" customHeight="1">
      <c r="B87" s="521"/>
      <c r="C87" s="512"/>
      <c r="D87" s="513"/>
      <c r="E87" s="513"/>
      <c r="F87" s="514"/>
      <c r="G87" s="519"/>
      <c r="H87" s="519"/>
      <c r="J87" s="522" t="s">
        <v>1026</v>
      </c>
      <c r="K87" s="1238" t="s">
        <v>1639</v>
      </c>
      <c r="L87" s="1238"/>
      <c r="M87" s="1238"/>
      <c r="N87" s="1238"/>
      <c r="O87" s="1238"/>
      <c r="P87" s="1238"/>
      <c r="Q87" s="1238"/>
      <c r="R87" s="1238"/>
      <c r="S87" s="1238"/>
      <c r="T87" s="1238"/>
      <c r="U87" s="1238"/>
      <c r="V87" s="1238"/>
      <c r="W87" s="1238"/>
      <c r="X87" s="1238"/>
      <c r="Y87" s="1238"/>
      <c r="Z87" s="1238"/>
      <c r="AA87" s="1238"/>
      <c r="AB87" s="562"/>
      <c r="AC87" s="525" t="s">
        <v>1014</v>
      </c>
      <c r="AD87" s="489" t="s">
        <v>1049</v>
      </c>
      <c r="AE87" s="537" t="s">
        <v>1014</v>
      </c>
      <c r="AF87" s="563"/>
    </row>
    <row r="88" spans="2:32" s="487" customFormat="1" ht="24.75" customHeight="1">
      <c r="B88" s="521"/>
      <c r="C88" s="518"/>
      <c r="D88" s="519"/>
      <c r="E88" s="519"/>
      <c r="F88" s="520"/>
      <c r="G88" s="519"/>
      <c r="H88" s="519"/>
      <c r="J88" s="522" t="s">
        <v>1037</v>
      </c>
      <c r="K88" s="1238" t="s">
        <v>1053</v>
      </c>
      <c r="L88" s="1238"/>
      <c r="M88" s="1238"/>
      <c r="N88" s="1238"/>
      <c r="O88" s="1238"/>
      <c r="P88" s="1238"/>
      <c r="Q88" s="1238"/>
      <c r="R88" s="1238"/>
      <c r="S88" s="1238"/>
      <c r="T88" s="1238"/>
      <c r="U88" s="1238"/>
      <c r="V88" s="1238"/>
      <c r="W88" s="1238"/>
      <c r="X88" s="1238"/>
      <c r="Y88" s="1238"/>
      <c r="Z88" s="1238"/>
      <c r="AA88" s="1238"/>
      <c r="AB88" s="562"/>
      <c r="AC88" s="525" t="s">
        <v>1014</v>
      </c>
      <c r="AD88" s="489" t="s">
        <v>1049</v>
      </c>
      <c r="AE88" s="537" t="s">
        <v>1014</v>
      </c>
      <c r="AF88" s="515"/>
    </row>
    <row r="89" spans="2:32" s="487" customFormat="1" ht="24.75" customHeight="1">
      <c r="B89" s="521"/>
      <c r="C89" s="518"/>
      <c r="D89" s="519"/>
      <c r="E89" s="519"/>
      <c r="F89" s="520"/>
      <c r="G89" s="519"/>
      <c r="H89" s="519"/>
      <c r="J89" s="522" t="s">
        <v>1054</v>
      </c>
      <c r="K89" s="1238" t="s">
        <v>1055</v>
      </c>
      <c r="L89" s="1238"/>
      <c r="M89" s="1238"/>
      <c r="N89" s="1238"/>
      <c r="O89" s="1238"/>
      <c r="P89" s="1238"/>
      <c r="Q89" s="1238"/>
      <c r="R89" s="1238"/>
      <c r="S89" s="1238"/>
      <c r="T89" s="1238"/>
      <c r="U89" s="1238"/>
      <c r="V89" s="1238"/>
      <c r="W89" s="1238"/>
      <c r="X89" s="1238"/>
      <c r="Y89" s="1238"/>
      <c r="Z89" s="1238"/>
      <c r="AA89" s="1238"/>
      <c r="AB89" s="562"/>
      <c r="AC89" s="525" t="s">
        <v>1014</v>
      </c>
      <c r="AD89" s="489" t="s">
        <v>1049</v>
      </c>
      <c r="AE89" s="537" t="s">
        <v>1014</v>
      </c>
      <c r="AF89" s="515"/>
    </row>
    <row r="90" spans="2:32" s="487" customFormat="1" ht="7.5" customHeight="1">
      <c r="B90" s="521"/>
      <c r="C90" s="508"/>
      <c r="D90" s="509"/>
      <c r="E90" s="509"/>
      <c r="F90" s="510"/>
      <c r="G90" s="509"/>
      <c r="H90" s="509"/>
      <c r="I90" s="509"/>
      <c r="J90" s="509"/>
      <c r="K90" s="509"/>
      <c r="L90" s="509"/>
      <c r="M90" s="509"/>
      <c r="N90" s="509"/>
      <c r="O90" s="509"/>
      <c r="P90" s="509"/>
      <c r="Q90" s="509"/>
      <c r="R90" s="509"/>
      <c r="S90" s="509"/>
      <c r="T90" s="509"/>
      <c r="U90" s="509"/>
      <c r="V90" s="509"/>
      <c r="W90" s="509"/>
      <c r="X90" s="509"/>
      <c r="Y90" s="509"/>
      <c r="Z90" s="509"/>
      <c r="AA90" s="509"/>
      <c r="AB90" s="509"/>
      <c r="AC90" s="508"/>
      <c r="AD90" s="509"/>
      <c r="AE90" s="510"/>
      <c r="AF90" s="515"/>
    </row>
    <row r="91" spans="2:32" s="487" customFormat="1" ht="15" customHeight="1">
      <c r="B91" s="521"/>
      <c r="H91" s="548"/>
      <c r="I91" s="548"/>
      <c r="J91" s="548"/>
      <c r="L91" s="526"/>
      <c r="M91" s="526"/>
      <c r="N91" s="489"/>
      <c r="O91" s="489"/>
      <c r="P91" s="489"/>
      <c r="Q91" s="489"/>
      <c r="R91" s="489"/>
      <c r="S91" s="489"/>
      <c r="T91" s="489"/>
      <c r="U91" s="489"/>
      <c r="V91" s="489"/>
      <c r="W91" s="489"/>
      <c r="X91" s="489"/>
      <c r="Y91" s="489"/>
      <c r="Z91" s="489"/>
      <c r="AA91" s="489"/>
      <c r="AB91" s="489"/>
      <c r="AC91" s="489"/>
      <c r="AD91" s="564"/>
      <c r="AE91" s="489"/>
      <c r="AF91" s="515"/>
    </row>
    <row r="92" spans="2:32" s="487" customFormat="1" ht="22.5" customHeight="1">
      <c r="B92" s="521" t="s">
        <v>841</v>
      </c>
      <c r="AF92" s="515"/>
    </row>
    <row r="93" spans="2:32" s="487" customFormat="1" ht="7.5" customHeight="1">
      <c r="B93" s="521"/>
      <c r="C93" s="501"/>
      <c r="D93" s="502"/>
      <c r="E93" s="502"/>
      <c r="F93" s="503"/>
      <c r="G93" s="502"/>
      <c r="H93" s="502"/>
      <c r="I93" s="502"/>
      <c r="J93" s="502"/>
      <c r="K93" s="502"/>
      <c r="L93" s="502"/>
      <c r="M93" s="502"/>
      <c r="N93" s="502"/>
      <c r="O93" s="502"/>
      <c r="P93" s="502"/>
      <c r="Q93" s="502"/>
      <c r="R93" s="502"/>
      <c r="S93" s="502"/>
      <c r="T93" s="502"/>
      <c r="U93" s="502"/>
      <c r="V93" s="502"/>
      <c r="W93" s="502"/>
      <c r="X93" s="502"/>
      <c r="Y93" s="502"/>
      <c r="Z93" s="502"/>
      <c r="AA93" s="502"/>
      <c r="AB93" s="502"/>
      <c r="AC93" s="501"/>
      <c r="AD93" s="502"/>
      <c r="AE93" s="503"/>
      <c r="AF93" s="515"/>
    </row>
    <row r="94" spans="2:32" s="487" customFormat="1">
      <c r="B94" s="521"/>
      <c r="C94" s="521"/>
      <c r="F94" s="515"/>
      <c r="J94" s="509"/>
      <c r="K94" s="509"/>
      <c r="L94" s="509"/>
      <c r="M94" s="509"/>
      <c r="N94" s="509"/>
      <c r="O94" s="509"/>
      <c r="P94" s="509"/>
      <c r="Q94" s="509"/>
      <c r="R94" s="509"/>
      <c r="S94" s="509"/>
      <c r="T94" s="509"/>
      <c r="U94" s="509"/>
      <c r="V94" s="509"/>
      <c r="W94" s="509"/>
      <c r="X94" s="509"/>
      <c r="Y94" s="509"/>
      <c r="Z94" s="509"/>
      <c r="AA94" s="509"/>
      <c r="AC94" s="558" t="s">
        <v>1048</v>
      </c>
      <c r="AD94" s="559" t="s">
        <v>1049</v>
      </c>
      <c r="AE94" s="560" t="s">
        <v>1050</v>
      </c>
      <c r="AF94" s="515"/>
    </row>
    <row r="95" spans="2:32" s="487" customFormat="1" ht="27" customHeight="1">
      <c r="B95" s="521"/>
      <c r="C95" s="1182" t="s">
        <v>592</v>
      </c>
      <c r="D95" s="1183"/>
      <c r="E95" s="1183"/>
      <c r="F95" s="1184"/>
      <c r="J95" s="522" t="s">
        <v>1024</v>
      </c>
      <c r="K95" s="1238" t="s">
        <v>842</v>
      </c>
      <c r="L95" s="1238"/>
      <c r="M95" s="1238"/>
      <c r="N95" s="1238"/>
      <c r="O95" s="1238"/>
      <c r="P95" s="1238"/>
      <c r="Q95" s="1238"/>
      <c r="R95" s="1238"/>
      <c r="S95" s="1238"/>
      <c r="T95" s="1238"/>
      <c r="U95" s="1238"/>
      <c r="V95" s="1238"/>
      <c r="W95" s="1238"/>
      <c r="X95" s="1238"/>
      <c r="Y95" s="1238"/>
      <c r="Z95" s="1238"/>
      <c r="AA95" s="1238"/>
      <c r="AC95" s="525" t="s">
        <v>1014</v>
      </c>
      <c r="AD95" s="489" t="s">
        <v>1049</v>
      </c>
      <c r="AE95" s="537" t="s">
        <v>1014</v>
      </c>
      <c r="AF95" s="515"/>
    </row>
    <row r="96" spans="2:32" s="487" customFormat="1" ht="27" customHeight="1">
      <c r="B96" s="521"/>
      <c r="C96" s="1182"/>
      <c r="D96" s="1183"/>
      <c r="E96" s="1183"/>
      <c r="F96" s="1184"/>
      <c r="G96" s="519"/>
      <c r="H96" s="519"/>
      <c r="J96" s="522" t="s">
        <v>1029</v>
      </c>
      <c r="K96" s="1238" t="s">
        <v>593</v>
      </c>
      <c r="L96" s="1238"/>
      <c r="M96" s="1238"/>
      <c r="N96" s="1238"/>
      <c r="O96" s="1238"/>
      <c r="P96" s="1238"/>
      <c r="Q96" s="1238"/>
      <c r="R96" s="1238"/>
      <c r="S96" s="1238"/>
      <c r="T96" s="1238"/>
      <c r="U96" s="1238"/>
      <c r="V96" s="1238"/>
      <c r="W96" s="1238"/>
      <c r="X96" s="1238"/>
      <c r="Y96" s="1238"/>
      <c r="Z96" s="1238"/>
      <c r="AA96" s="1238"/>
      <c r="AB96" s="561"/>
      <c r="AC96" s="525" t="s">
        <v>1014</v>
      </c>
      <c r="AD96" s="489" t="s">
        <v>1049</v>
      </c>
      <c r="AE96" s="537" t="s">
        <v>1014</v>
      </c>
      <c r="AF96" s="515"/>
    </row>
    <row r="97" spans="2:32" s="487" customFormat="1" ht="27" customHeight="1">
      <c r="B97" s="521"/>
      <c r="C97" s="512"/>
      <c r="D97" s="513"/>
      <c r="E97" s="513"/>
      <c r="F97" s="514"/>
      <c r="G97" s="519"/>
      <c r="H97" s="519"/>
      <c r="J97" s="522" t="s">
        <v>1030</v>
      </c>
      <c r="K97" s="1238" t="s">
        <v>1053</v>
      </c>
      <c r="L97" s="1238"/>
      <c r="M97" s="1238"/>
      <c r="N97" s="1238"/>
      <c r="O97" s="1238"/>
      <c r="P97" s="1238"/>
      <c r="Q97" s="1238"/>
      <c r="R97" s="1238"/>
      <c r="S97" s="1238"/>
      <c r="T97" s="1238"/>
      <c r="U97" s="1238"/>
      <c r="V97" s="1238"/>
      <c r="W97" s="1238"/>
      <c r="X97" s="1238"/>
      <c r="Y97" s="1238"/>
      <c r="Z97" s="1238"/>
      <c r="AA97" s="1238"/>
      <c r="AB97" s="562"/>
      <c r="AC97" s="525" t="s">
        <v>1014</v>
      </c>
      <c r="AD97" s="489" t="s">
        <v>1049</v>
      </c>
      <c r="AE97" s="537" t="s">
        <v>1014</v>
      </c>
      <c r="AF97" s="563"/>
    </row>
    <row r="98" spans="2:32" s="487" customFormat="1" ht="11.25" customHeight="1">
      <c r="B98" s="521"/>
      <c r="C98" s="508"/>
      <c r="D98" s="509"/>
      <c r="E98" s="509"/>
      <c r="F98" s="510"/>
      <c r="G98" s="509"/>
      <c r="H98" s="509"/>
      <c r="I98" s="509"/>
      <c r="J98" s="509"/>
      <c r="K98" s="509"/>
      <c r="L98" s="509"/>
      <c r="M98" s="509"/>
      <c r="N98" s="509"/>
      <c r="O98" s="509"/>
      <c r="P98" s="509"/>
      <c r="Q98" s="509"/>
      <c r="R98" s="509"/>
      <c r="S98" s="509"/>
      <c r="T98" s="509"/>
      <c r="U98" s="509"/>
      <c r="V98" s="509"/>
      <c r="W98" s="509"/>
      <c r="X98" s="509"/>
      <c r="Y98" s="509"/>
      <c r="Z98" s="509"/>
      <c r="AA98" s="509"/>
      <c r="AB98" s="509"/>
      <c r="AC98" s="508"/>
      <c r="AD98" s="509"/>
      <c r="AE98" s="510"/>
      <c r="AF98" s="515"/>
    </row>
    <row r="99" spans="2:32" s="487" customFormat="1" ht="7.5" customHeight="1">
      <c r="B99" s="521"/>
      <c r="C99" s="501"/>
      <c r="D99" s="502"/>
      <c r="E99" s="502"/>
      <c r="F99" s="503"/>
      <c r="G99" s="502"/>
      <c r="H99" s="502"/>
      <c r="I99" s="502"/>
      <c r="J99" s="502"/>
      <c r="K99" s="502"/>
      <c r="L99" s="502"/>
      <c r="M99" s="502"/>
      <c r="N99" s="502"/>
      <c r="O99" s="502"/>
      <c r="P99" s="502"/>
      <c r="Q99" s="502"/>
      <c r="R99" s="502"/>
      <c r="S99" s="502"/>
      <c r="T99" s="502"/>
      <c r="U99" s="502"/>
      <c r="V99" s="502"/>
      <c r="W99" s="502"/>
      <c r="X99" s="502"/>
      <c r="Y99" s="502"/>
      <c r="Z99" s="502"/>
      <c r="AA99" s="502"/>
      <c r="AB99" s="502"/>
      <c r="AC99" s="501"/>
      <c r="AD99" s="502"/>
      <c r="AE99" s="503"/>
      <c r="AF99" s="515"/>
    </row>
    <row r="100" spans="2:32" s="487" customFormat="1">
      <c r="B100" s="521"/>
      <c r="C100" s="521"/>
      <c r="F100" s="515"/>
      <c r="J100" s="509"/>
      <c r="K100" s="509"/>
      <c r="L100" s="509"/>
      <c r="M100" s="509"/>
      <c r="N100" s="509"/>
      <c r="O100" s="509"/>
      <c r="P100" s="509"/>
      <c r="Q100" s="509"/>
      <c r="R100" s="509"/>
      <c r="S100" s="509"/>
      <c r="T100" s="509"/>
      <c r="U100" s="509"/>
      <c r="V100" s="509"/>
      <c r="W100" s="509"/>
      <c r="X100" s="509"/>
      <c r="Y100" s="509"/>
      <c r="Z100" s="509"/>
      <c r="AA100" s="509"/>
      <c r="AC100" s="558" t="s">
        <v>1048</v>
      </c>
      <c r="AD100" s="559" t="s">
        <v>1049</v>
      </c>
      <c r="AE100" s="560" t="s">
        <v>1050</v>
      </c>
      <c r="AF100" s="515"/>
    </row>
    <row r="101" spans="2:32" s="487" customFormat="1" ht="27" customHeight="1">
      <c r="B101" s="521"/>
      <c r="C101" s="1182" t="s">
        <v>594</v>
      </c>
      <c r="D101" s="1183"/>
      <c r="E101" s="1183"/>
      <c r="F101" s="1184"/>
      <c r="J101" s="522" t="s">
        <v>1024</v>
      </c>
      <c r="K101" s="1238" t="s">
        <v>843</v>
      </c>
      <c r="L101" s="1238"/>
      <c r="M101" s="1238"/>
      <c r="N101" s="1238"/>
      <c r="O101" s="1238"/>
      <c r="P101" s="1238"/>
      <c r="Q101" s="1238"/>
      <c r="R101" s="1238"/>
      <c r="S101" s="1238"/>
      <c r="T101" s="1238"/>
      <c r="U101" s="1238"/>
      <c r="V101" s="1238"/>
      <c r="W101" s="1238"/>
      <c r="X101" s="1238"/>
      <c r="Y101" s="1238"/>
      <c r="Z101" s="1238"/>
      <c r="AA101" s="1238"/>
      <c r="AC101" s="525" t="s">
        <v>1014</v>
      </c>
      <c r="AD101" s="489" t="s">
        <v>1049</v>
      </c>
      <c r="AE101" s="537" t="s">
        <v>1014</v>
      </c>
      <c r="AF101" s="515"/>
    </row>
    <row r="102" spans="2:32" s="487" customFormat="1" ht="24.75" customHeight="1">
      <c r="B102" s="521"/>
      <c r="C102" s="1182"/>
      <c r="D102" s="1183"/>
      <c r="E102" s="1183"/>
      <c r="F102" s="1184"/>
      <c r="G102" s="519"/>
      <c r="H102" s="519"/>
      <c r="J102" s="522" t="s">
        <v>1029</v>
      </c>
      <c r="K102" s="1238" t="s">
        <v>595</v>
      </c>
      <c r="L102" s="1238"/>
      <c r="M102" s="1238"/>
      <c r="N102" s="1238"/>
      <c r="O102" s="1238"/>
      <c r="P102" s="1238"/>
      <c r="Q102" s="1238"/>
      <c r="R102" s="1238"/>
      <c r="S102" s="1238"/>
      <c r="T102" s="1238"/>
      <c r="U102" s="1238"/>
      <c r="V102" s="1238"/>
      <c r="W102" s="1238"/>
      <c r="X102" s="1238"/>
      <c r="Y102" s="1238"/>
      <c r="Z102" s="1238"/>
      <c r="AA102" s="1238"/>
      <c r="AB102" s="561"/>
      <c r="AC102" s="525" t="s">
        <v>1014</v>
      </c>
      <c r="AD102" s="489" t="s">
        <v>1049</v>
      </c>
      <c r="AE102" s="537" t="s">
        <v>1014</v>
      </c>
      <c r="AF102" s="515"/>
    </row>
    <row r="103" spans="2:32" s="487" customFormat="1" ht="7.5" customHeight="1">
      <c r="B103" s="521"/>
      <c r="C103" s="508"/>
      <c r="D103" s="509"/>
      <c r="E103" s="509"/>
      <c r="F103" s="510"/>
      <c r="G103" s="509"/>
      <c r="H103" s="509"/>
      <c r="I103" s="509"/>
      <c r="J103" s="509"/>
      <c r="K103" s="509"/>
      <c r="L103" s="509"/>
      <c r="M103" s="509"/>
      <c r="N103" s="509"/>
      <c r="O103" s="509"/>
      <c r="P103" s="509"/>
      <c r="Q103" s="509"/>
      <c r="R103" s="509"/>
      <c r="S103" s="509"/>
      <c r="T103" s="509"/>
      <c r="U103" s="509"/>
      <c r="V103" s="509"/>
      <c r="W103" s="509"/>
      <c r="X103" s="509"/>
      <c r="Y103" s="509"/>
      <c r="Z103" s="509"/>
      <c r="AA103" s="509"/>
      <c r="AB103" s="509"/>
      <c r="AC103" s="508"/>
      <c r="AD103" s="509"/>
      <c r="AE103" s="510"/>
      <c r="AF103" s="515"/>
    </row>
    <row r="104" spans="2:32" s="487" customFormat="1" ht="7.5" customHeight="1">
      <c r="B104" s="508"/>
      <c r="C104" s="509"/>
      <c r="D104" s="509"/>
      <c r="E104" s="509"/>
      <c r="F104" s="509"/>
      <c r="G104" s="509"/>
      <c r="H104" s="509"/>
      <c r="I104" s="509"/>
      <c r="J104" s="509"/>
      <c r="K104" s="509"/>
      <c r="L104" s="509"/>
      <c r="M104" s="509"/>
      <c r="N104" s="509"/>
      <c r="O104" s="509"/>
      <c r="P104" s="509"/>
      <c r="Q104" s="509"/>
      <c r="R104" s="509"/>
      <c r="S104" s="509"/>
      <c r="T104" s="509"/>
      <c r="U104" s="509"/>
      <c r="V104" s="509"/>
      <c r="W104" s="509"/>
      <c r="X104" s="509"/>
      <c r="Y104" s="509"/>
      <c r="Z104" s="509"/>
      <c r="AA104" s="509"/>
      <c r="AB104" s="509"/>
      <c r="AC104" s="509"/>
      <c r="AD104" s="509"/>
      <c r="AE104" s="509"/>
      <c r="AF104" s="510"/>
    </row>
    <row r="105" spans="2:32" s="487" customFormat="1" ht="7.5" customHeight="1"/>
    <row r="106" spans="2:32" s="565" customFormat="1" ht="398.25" customHeight="1">
      <c r="B106" s="1245" t="s">
        <v>1640</v>
      </c>
      <c r="C106" s="1245"/>
      <c r="D106" s="1245"/>
      <c r="E106" s="1245"/>
      <c r="F106" s="1245"/>
      <c r="G106" s="1245"/>
      <c r="H106" s="1245"/>
      <c r="I106" s="1245"/>
      <c r="J106" s="1245"/>
      <c r="K106" s="1245"/>
      <c r="L106" s="1245"/>
      <c r="M106" s="1245"/>
      <c r="N106" s="1245"/>
      <c r="O106" s="1245"/>
      <c r="P106" s="1245"/>
      <c r="Q106" s="1245"/>
      <c r="R106" s="1245"/>
      <c r="S106" s="1245"/>
      <c r="T106" s="1245"/>
      <c r="U106" s="1245"/>
      <c r="V106" s="1245"/>
      <c r="W106" s="1245"/>
      <c r="X106" s="1245"/>
      <c r="Y106" s="1245"/>
      <c r="Z106" s="1245"/>
      <c r="AA106" s="1245"/>
      <c r="AB106" s="1245"/>
      <c r="AC106" s="1245"/>
      <c r="AD106" s="1245"/>
      <c r="AE106" s="1245"/>
    </row>
    <row r="107" spans="2:32" s="565" customFormat="1" ht="187.5" customHeight="1">
      <c r="B107" s="1245" t="s">
        <v>1641</v>
      </c>
      <c r="C107" s="1245"/>
      <c r="D107" s="1245"/>
      <c r="E107" s="1245"/>
      <c r="F107" s="1245"/>
      <c r="G107" s="1245"/>
      <c r="H107" s="1245"/>
      <c r="I107" s="1245"/>
      <c r="J107" s="1245"/>
      <c r="K107" s="1245"/>
      <c r="L107" s="1245"/>
      <c r="M107" s="1245"/>
      <c r="N107" s="1245"/>
      <c r="O107" s="1245"/>
      <c r="P107" s="1245"/>
      <c r="Q107" s="1245"/>
      <c r="R107" s="1245"/>
      <c r="S107" s="1245"/>
      <c r="T107" s="1245"/>
      <c r="U107" s="1245"/>
      <c r="V107" s="1245"/>
      <c r="W107" s="1245"/>
      <c r="X107" s="1245"/>
      <c r="Y107" s="1245"/>
      <c r="Z107" s="1245"/>
      <c r="AA107" s="1245"/>
      <c r="AB107" s="1245"/>
      <c r="AC107" s="1245"/>
      <c r="AD107" s="1245"/>
      <c r="AE107" s="1245"/>
    </row>
    <row r="108" spans="2:32" s="566" customFormat="1" ht="21.75" customHeight="1">
      <c r="B108" s="1183" t="s">
        <v>1642</v>
      </c>
      <c r="C108" s="1183"/>
      <c r="D108" s="1183"/>
      <c r="E108" s="1183"/>
      <c r="F108" s="1183"/>
      <c r="G108" s="1183"/>
      <c r="H108" s="1183"/>
      <c r="I108" s="1183"/>
      <c r="J108" s="1183"/>
      <c r="K108" s="1183"/>
      <c r="L108" s="1183"/>
      <c r="M108" s="1183"/>
      <c r="N108" s="1183"/>
      <c r="O108" s="1183"/>
      <c r="P108" s="1183"/>
      <c r="Q108" s="1183"/>
      <c r="R108" s="1183"/>
      <c r="S108" s="1183"/>
      <c r="T108" s="1183"/>
      <c r="U108" s="1183"/>
      <c r="V108" s="1183"/>
      <c r="W108" s="1183"/>
      <c r="X108" s="1183"/>
      <c r="Y108" s="1183"/>
      <c r="Z108" s="1183"/>
      <c r="AA108" s="1183"/>
      <c r="AB108" s="1183"/>
      <c r="AC108" s="1183"/>
      <c r="AD108" s="1183"/>
      <c r="AE108" s="1183"/>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9"/>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8A10A852-73F7-40BF-8F2A-5A84BD9977DA}">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AD49:AD52 JZ49:JZ52 TV49:TV52 ADR49:ADR52 ANN49:ANN52 AXJ49:AXJ52 BHF49:BHF52 BRB49:BRB52 CAX49:CAX52 CKT49:CKT52 CUP49:CUP52 DEL49:DEL52 DOH49:DOH52 DYD49:DYD52 EHZ49:EHZ52 ERV49:ERV52 FBR49:FBR52 FLN49:FLN52 FVJ49:FVJ52 GFF49:GFF52 GPB49:GPB52 GYX49:GYX52 HIT49:HIT52 HSP49:HSP52 ICL49:ICL52 IMH49:IMH52 IWD49:IWD52 JFZ49:JFZ52 JPV49:JPV52 JZR49:JZR52 KJN49:KJN52 KTJ49:KTJ52 LDF49:LDF52 LNB49:LNB52 LWX49:LWX52 MGT49:MGT52 MQP49:MQP52 NAL49:NAL52 NKH49:NKH52 NUD49:NUD52 ODZ49:ODZ52 ONV49:ONV52 OXR49:OXR52 PHN49:PHN52 PRJ49:PRJ52 QBF49:QBF52 QLB49:QLB52 QUX49:QUX52 RET49:RET52 ROP49:ROP52 RYL49:RYL52 SIH49:SIH52 SSD49:SSD52 TBZ49:TBZ52 TLV49:TLV52 TVR49:TVR52 UFN49:UFN52 UPJ49:UPJ52 UZF49:UZF52 VJB49:VJB52 VSX49:VSX52 WCT49:WCT52 WMP49:WMP52 WWL49:WWL52 AD65585:AD65588 JZ65585:JZ65588 TV65585:TV65588 ADR65585:ADR65588 ANN65585:ANN65588 AXJ65585:AXJ65588 BHF65585:BHF65588 BRB65585:BRB65588 CAX65585:CAX65588 CKT65585:CKT65588 CUP65585:CUP65588 DEL65585:DEL65588 DOH65585:DOH65588 DYD65585:DYD65588 EHZ65585:EHZ65588 ERV65585:ERV65588 FBR65585:FBR65588 FLN65585:FLN65588 FVJ65585:FVJ65588 GFF65585:GFF65588 GPB65585:GPB65588 GYX65585:GYX65588 HIT65585:HIT65588 HSP65585:HSP65588 ICL65585:ICL65588 IMH65585:IMH65588 IWD65585:IWD65588 JFZ65585:JFZ65588 JPV65585:JPV65588 JZR65585:JZR65588 KJN65585:KJN65588 KTJ65585:KTJ65588 LDF65585:LDF65588 LNB65585:LNB65588 LWX65585:LWX65588 MGT65585:MGT65588 MQP65585:MQP65588 NAL65585:NAL65588 NKH65585:NKH65588 NUD65585:NUD65588 ODZ65585:ODZ65588 ONV65585:ONV65588 OXR65585:OXR65588 PHN65585:PHN65588 PRJ65585:PRJ65588 QBF65585:QBF65588 QLB65585:QLB65588 QUX65585:QUX65588 RET65585:RET65588 ROP65585:ROP65588 RYL65585:RYL65588 SIH65585:SIH65588 SSD65585:SSD65588 TBZ65585:TBZ65588 TLV65585:TLV65588 TVR65585:TVR65588 UFN65585:UFN65588 UPJ65585:UPJ65588 UZF65585:UZF65588 VJB65585:VJB65588 VSX65585:VSX65588 WCT65585:WCT65588 WMP65585:WMP65588 WWL65585:WWL65588 AD131121:AD131124 JZ131121:JZ131124 TV131121:TV131124 ADR131121:ADR131124 ANN131121:ANN131124 AXJ131121:AXJ131124 BHF131121:BHF131124 BRB131121:BRB131124 CAX131121:CAX131124 CKT131121:CKT131124 CUP131121:CUP131124 DEL131121:DEL131124 DOH131121:DOH131124 DYD131121:DYD131124 EHZ131121:EHZ131124 ERV131121:ERV131124 FBR131121:FBR131124 FLN131121:FLN131124 FVJ131121:FVJ131124 GFF131121:GFF131124 GPB131121:GPB131124 GYX131121:GYX131124 HIT131121:HIT131124 HSP131121:HSP131124 ICL131121:ICL131124 IMH131121:IMH131124 IWD131121:IWD131124 JFZ131121:JFZ131124 JPV131121:JPV131124 JZR131121:JZR131124 KJN131121:KJN131124 KTJ131121:KTJ131124 LDF131121:LDF131124 LNB131121:LNB131124 LWX131121:LWX131124 MGT131121:MGT131124 MQP131121:MQP131124 NAL131121:NAL131124 NKH131121:NKH131124 NUD131121:NUD131124 ODZ131121:ODZ131124 ONV131121:ONV131124 OXR131121:OXR131124 PHN131121:PHN131124 PRJ131121:PRJ131124 QBF131121:QBF131124 QLB131121:QLB131124 QUX131121:QUX131124 RET131121:RET131124 ROP131121:ROP131124 RYL131121:RYL131124 SIH131121:SIH131124 SSD131121:SSD131124 TBZ131121:TBZ131124 TLV131121:TLV131124 TVR131121:TVR131124 UFN131121:UFN131124 UPJ131121:UPJ131124 UZF131121:UZF131124 VJB131121:VJB131124 VSX131121:VSX131124 WCT131121:WCT131124 WMP131121:WMP131124 WWL131121:WWL131124 AD196657:AD196660 JZ196657:JZ196660 TV196657:TV196660 ADR196657:ADR196660 ANN196657:ANN196660 AXJ196657:AXJ196660 BHF196657:BHF196660 BRB196657:BRB196660 CAX196657:CAX196660 CKT196657:CKT196660 CUP196657:CUP196660 DEL196657:DEL196660 DOH196657:DOH196660 DYD196657:DYD196660 EHZ196657:EHZ196660 ERV196657:ERV196660 FBR196657:FBR196660 FLN196657:FLN196660 FVJ196657:FVJ196660 GFF196657:GFF196660 GPB196657:GPB196660 GYX196657:GYX196660 HIT196657:HIT196660 HSP196657:HSP196660 ICL196657:ICL196660 IMH196657:IMH196660 IWD196657:IWD196660 JFZ196657:JFZ196660 JPV196657:JPV196660 JZR196657:JZR196660 KJN196657:KJN196660 KTJ196657:KTJ196660 LDF196657:LDF196660 LNB196657:LNB196660 LWX196657:LWX196660 MGT196657:MGT196660 MQP196657:MQP196660 NAL196657:NAL196660 NKH196657:NKH196660 NUD196657:NUD196660 ODZ196657:ODZ196660 ONV196657:ONV196660 OXR196657:OXR196660 PHN196657:PHN196660 PRJ196657:PRJ196660 QBF196657:QBF196660 QLB196657:QLB196660 QUX196657:QUX196660 RET196657:RET196660 ROP196657:ROP196660 RYL196657:RYL196660 SIH196657:SIH196660 SSD196657:SSD196660 TBZ196657:TBZ196660 TLV196657:TLV196660 TVR196657:TVR196660 UFN196657:UFN196660 UPJ196657:UPJ196660 UZF196657:UZF196660 VJB196657:VJB196660 VSX196657:VSX196660 WCT196657:WCT196660 WMP196657:WMP196660 WWL196657:WWL196660 AD262193:AD262196 JZ262193:JZ262196 TV262193:TV262196 ADR262193:ADR262196 ANN262193:ANN262196 AXJ262193:AXJ262196 BHF262193:BHF262196 BRB262193:BRB262196 CAX262193:CAX262196 CKT262193:CKT262196 CUP262193:CUP262196 DEL262193:DEL262196 DOH262193:DOH262196 DYD262193:DYD262196 EHZ262193:EHZ262196 ERV262193:ERV262196 FBR262193:FBR262196 FLN262193:FLN262196 FVJ262193:FVJ262196 GFF262193:GFF262196 GPB262193:GPB262196 GYX262193:GYX262196 HIT262193:HIT262196 HSP262193:HSP262196 ICL262193:ICL262196 IMH262193:IMH262196 IWD262193:IWD262196 JFZ262193:JFZ262196 JPV262193:JPV262196 JZR262193:JZR262196 KJN262193:KJN262196 KTJ262193:KTJ262196 LDF262193:LDF262196 LNB262193:LNB262196 LWX262193:LWX262196 MGT262193:MGT262196 MQP262193:MQP262196 NAL262193:NAL262196 NKH262193:NKH262196 NUD262193:NUD262196 ODZ262193:ODZ262196 ONV262193:ONV262196 OXR262193:OXR262196 PHN262193:PHN262196 PRJ262193:PRJ262196 QBF262193:QBF262196 QLB262193:QLB262196 QUX262193:QUX262196 RET262193:RET262196 ROP262193:ROP262196 RYL262193:RYL262196 SIH262193:SIH262196 SSD262193:SSD262196 TBZ262193:TBZ262196 TLV262193:TLV262196 TVR262193:TVR262196 UFN262193:UFN262196 UPJ262193:UPJ262196 UZF262193:UZF262196 VJB262193:VJB262196 VSX262193:VSX262196 WCT262193:WCT262196 WMP262193:WMP262196 WWL262193:WWL262196 AD327729:AD327732 JZ327729:JZ327732 TV327729:TV327732 ADR327729:ADR327732 ANN327729:ANN327732 AXJ327729:AXJ327732 BHF327729:BHF327732 BRB327729:BRB327732 CAX327729:CAX327732 CKT327729:CKT327732 CUP327729:CUP327732 DEL327729:DEL327732 DOH327729:DOH327732 DYD327729:DYD327732 EHZ327729:EHZ327732 ERV327729:ERV327732 FBR327729:FBR327732 FLN327729:FLN327732 FVJ327729:FVJ327732 GFF327729:GFF327732 GPB327729:GPB327732 GYX327729:GYX327732 HIT327729:HIT327732 HSP327729:HSP327732 ICL327729:ICL327732 IMH327729:IMH327732 IWD327729:IWD327732 JFZ327729:JFZ327732 JPV327729:JPV327732 JZR327729:JZR327732 KJN327729:KJN327732 KTJ327729:KTJ327732 LDF327729:LDF327732 LNB327729:LNB327732 LWX327729:LWX327732 MGT327729:MGT327732 MQP327729:MQP327732 NAL327729:NAL327732 NKH327729:NKH327732 NUD327729:NUD327732 ODZ327729:ODZ327732 ONV327729:ONV327732 OXR327729:OXR327732 PHN327729:PHN327732 PRJ327729:PRJ327732 QBF327729:QBF327732 QLB327729:QLB327732 QUX327729:QUX327732 RET327729:RET327732 ROP327729:ROP327732 RYL327729:RYL327732 SIH327729:SIH327732 SSD327729:SSD327732 TBZ327729:TBZ327732 TLV327729:TLV327732 TVR327729:TVR327732 UFN327729:UFN327732 UPJ327729:UPJ327732 UZF327729:UZF327732 VJB327729:VJB327732 VSX327729:VSX327732 WCT327729:WCT327732 WMP327729:WMP327732 WWL327729:WWL327732 AD393265:AD393268 JZ393265:JZ393268 TV393265:TV393268 ADR393265:ADR393268 ANN393265:ANN393268 AXJ393265:AXJ393268 BHF393265:BHF393268 BRB393265:BRB393268 CAX393265:CAX393268 CKT393265:CKT393268 CUP393265:CUP393268 DEL393265:DEL393268 DOH393265:DOH393268 DYD393265:DYD393268 EHZ393265:EHZ393268 ERV393265:ERV393268 FBR393265:FBR393268 FLN393265:FLN393268 FVJ393265:FVJ393268 GFF393265:GFF393268 GPB393265:GPB393268 GYX393265:GYX393268 HIT393265:HIT393268 HSP393265:HSP393268 ICL393265:ICL393268 IMH393265:IMH393268 IWD393265:IWD393268 JFZ393265:JFZ393268 JPV393265:JPV393268 JZR393265:JZR393268 KJN393265:KJN393268 KTJ393265:KTJ393268 LDF393265:LDF393268 LNB393265:LNB393268 LWX393265:LWX393268 MGT393265:MGT393268 MQP393265:MQP393268 NAL393265:NAL393268 NKH393265:NKH393268 NUD393265:NUD393268 ODZ393265:ODZ393268 ONV393265:ONV393268 OXR393265:OXR393268 PHN393265:PHN393268 PRJ393265:PRJ393268 QBF393265:QBF393268 QLB393265:QLB393268 QUX393265:QUX393268 RET393265:RET393268 ROP393265:ROP393268 RYL393265:RYL393268 SIH393265:SIH393268 SSD393265:SSD393268 TBZ393265:TBZ393268 TLV393265:TLV393268 TVR393265:TVR393268 UFN393265:UFN393268 UPJ393265:UPJ393268 UZF393265:UZF393268 VJB393265:VJB393268 VSX393265:VSX393268 WCT393265:WCT393268 WMP393265:WMP393268 WWL393265:WWL393268 AD458801:AD458804 JZ458801:JZ458804 TV458801:TV458804 ADR458801:ADR458804 ANN458801:ANN458804 AXJ458801:AXJ458804 BHF458801:BHF458804 BRB458801:BRB458804 CAX458801:CAX458804 CKT458801:CKT458804 CUP458801:CUP458804 DEL458801:DEL458804 DOH458801:DOH458804 DYD458801:DYD458804 EHZ458801:EHZ458804 ERV458801:ERV458804 FBR458801:FBR458804 FLN458801:FLN458804 FVJ458801:FVJ458804 GFF458801:GFF458804 GPB458801:GPB458804 GYX458801:GYX458804 HIT458801:HIT458804 HSP458801:HSP458804 ICL458801:ICL458804 IMH458801:IMH458804 IWD458801:IWD458804 JFZ458801:JFZ458804 JPV458801:JPV458804 JZR458801:JZR458804 KJN458801:KJN458804 KTJ458801:KTJ458804 LDF458801:LDF458804 LNB458801:LNB458804 LWX458801:LWX458804 MGT458801:MGT458804 MQP458801:MQP458804 NAL458801:NAL458804 NKH458801:NKH458804 NUD458801:NUD458804 ODZ458801:ODZ458804 ONV458801:ONV458804 OXR458801:OXR458804 PHN458801:PHN458804 PRJ458801:PRJ458804 QBF458801:QBF458804 QLB458801:QLB458804 QUX458801:QUX458804 RET458801:RET458804 ROP458801:ROP458804 RYL458801:RYL458804 SIH458801:SIH458804 SSD458801:SSD458804 TBZ458801:TBZ458804 TLV458801:TLV458804 TVR458801:TVR458804 UFN458801:UFN458804 UPJ458801:UPJ458804 UZF458801:UZF458804 VJB458801:VJB458804 VSX458801:VSX458804 WCT458801:WCT458804 WMP458801:WMP458804 WWL458801:WWL458804 AD524337:AD524340 JZ524337:JZ524340 TV524337:TV524340 ADR524337:ADR524340 ANN524337:ANN524340 AXJ524337:AXJ524340 BHF524337:BHF524340 BRB524337:BRB524340 CAX524337:CAX524340 CKT524337:CKT524340 CUP524337:CUP524340 DEL524337:DEL524340 DOH524337:DOH524340 DYD524337:DYD524340 EHZ524337:EHZ524340 ERV524337:ERV524340 FBR524337:FBR524340 FLN524337:FLN524340 FVJ524337:FVJ524340 GFF524337:GFF524340 GPB524337:GPB524340 GYX524337:GYX524340 HIT524337:HIT524340 HSP524337:HSP524340 ICL524337:ICL524340 IMH524337:IMH524340 IWD524337:IWD524340 JFZ524337:JFZ524340 JPV524337:JPV524340 JZR524337:JZR524340 KJN524337:KJN524340 KTJ524337:KTJ524340 LDF524337:LDF524340 LNB524337:LNB524340 LWX524337:LWX524340 MGT524337:MGT524340 MQP524337:MQP524340 NAL524337:NAL524340 NKH524337:NKH524340 NUD524337:NUD524340 ODZ524337:ODZ524340 ONV524337:ONV524340 OXR524337:OXR524340 PHN524337:PHN524340 PRJ524337:PRJ524340 QBF524337:QBF524340 QLB524337:QLB524340 QUX524337:QUX524340 RET524337:RET524340 ROP524337:ROP524340 RYL524337:RYL524340 SIH524337:SIH524340 SSD524337:SSD524340 TBZ524337:TBZ524340 TLV524337:TLV524340 TVR524337:TVR524340 UFN524337:UFN524340 UPJ524337:UPJ524340 UZF524337:UZF524340 VJB524337:VJB524340 VSX524337:VSX524340 WCT524337:WCT524340 WMP524337:WMP524340 WWL524337:WWL524340 AD589873:AD589876 JZ589873:JZ589876 TV589873:TV589876 ADR589873:ADR589876 ANN589873:ANN589876 AXJ589873:AXJ589876 BHF589873:BHF589876 BRB589873:BRB589876 CAX589873:CAX589876 CKT589873:CKT589876 CUP589873:CUP589876 DEL589873:DEL589876 DOH589873:DOH589876 DYD589873:DYD589876 EHZ589873:EHZ589876 ERV589873:ERV589876 FBR589873:FBR589876 FLN589873:FLN589876 FVJ589873:FVJ589876 GFF589873:GFF589876 GPB589873:GPB589876 GYX589873:GYX589876 HIT589873:HIT589876 HSP589873:HSP589876 ICL589873:ICL589876 IMH589873:IMH589876 IWD589873:IWD589876 JFZ589873:JFZ589876 JPV589873:JPV589876 JZR589873:JZR589876 KJN589873:KJN589876 KTJ589873:KTJ589876 LDF589873:LDF589876 LNB589873:LNB589876 LWX589873:LWX589876 MGT589873:MGT589876 MQP589873:MQP589876 NAL589873:NAL589876 NKH589873:NKH589876 NUD589873:NUD589876 ODZ589873:ODZ589876 ONV589873:ONV589876 OXR589873:OXR589876 PHN589873:PHN589876 PRJ589873:PRJ589876 QBF589873:QBF589876 QLB589873:QLB589876 QUX589873:QUX589876 RET589873:RET589876 ROP589873:ROP589876 RYL589873:RYL589876 SIH589873:SIH589876 SSD589873:SSD589876 TBZ589873:TBZ589876 TLV589873:TLV589876 TVR589873:TVR589876 UFN589873:UFN589876 UPJ589873:UPJ589876 UZF589873:UZF589876 VJB589873:VJB589876 VSX589873:VSX589876 WCT589873:WCT589876 WMP589873:WMP589876 WWL589873:WWL589876 AD655409:AD655412 JZ655409:JZ655412 TV655409:TV655412 ADR655409:ADR655412 ANN655409:ANN655412 AXJ655409:AXJ655412 BHF655409:BHF655412 BRB655409:BRB655412 CAX655409:CAX655412 CKT655409:CKT655412 CUP655409:CUP655412 DEL655409:DEL655412 DOH655409:DOH655412 DYD655409:DYD655412 EHZ655409:EHZ655412 ERV655409:ERV655412 FBR655409:FBR655412 FLN655409:FLN655412 FVJ655409:FVJ655412 GFF655409:GFF655412 GPB655409:GPB655412 GYX655409:GYX655412 HIT655409:HIT655412 HSP655409:HSP655412 ICL655409:ICL655412 IMH655409:IMH655412 IWD655409:IWD655412 JFZ655409:JFZ655412 JPV655409:JPV655412 JZR655409:JZR655412 KJN655409:KJN655412 KTJ655409:KTJ655412 LDF655409:LDF655412 LNB655409:LNB655412 LWX655409:LWX655412 MGT655409:MGT655412 MQP655409:MQP655412 NAL655409:NAL655412 NKH655409:NKH655412 NUD655409:NUD655412 ODZ655409:ODZ655412 ONV655409:ONV655412 OXR655409:OXR655412 PHN655409:PHN655412 PRJ655409:PRJ655412 QBF655409:QBF655412 QLB655409:QLB655412 QUX655409:QUX655412 RET655409:RET655412 ROP655409:ROP655412 RYL655409:RYL655412 SIH655409:SIH655412 SSD655409:SSD655412 TBZ655409:TBZ655412 TLV655409:TLV655412 TVR655409:TVR655412 UFN655409:UFN655412 UPJ655409:UPJ655412 UZF655409:UZF655412 VJB655409:VJB655412 VSX655409:VSX655412 WCT655409:WCT655412 WMP655409:WMP655412 WWL655409:WWL655412 AD720945:AD720948 JZ720945:JZ720948 TV720945:TV720948 ADR720945:ADR720948 ANN720945:ANN720948 AXJ720945:AXJ720948 BHF720945:BHF720948 BRB720945:BRB720948 CAX720945:CAX720948 CKT720945:CKT720948 CUP720945:CUP720948 DEL720945:DEL720948 DOH720945:DOH720948 DYD720945:DYD720948 EHZ720945:EHZ720948 ERV720945:ERV720948 FBR720945:FBR720948 FLN720945:FLN720948 FVJ720945:FVJ720948 GFF720945:GFF720948 GPB720945:GPB720948 GYX720945:GYX720948 HIT720945:HIT720948 HSP720945:HSP720948 ICL720945:ICL720948 IMH720945:IMH720948 IWD720945:IWD720948 JFZ720945:JFZ720948 JPV720945:JPV720948 JZR720945:JZR720948 KJN720945:KJN720948 KTJ720945:KTJ720948 LDF720945:LDF720948 LNB720945:LNB720948 LWX720945:LWX720948 MGT720945:MGT720948 MQP720945:MQP720948 NAL720945:NAL720948 NKH720945:NKH720948 NUD720945:NUD720948 ODZ720945:ODZ720948 ONV720945:ONV720948 OXR720945:OXR720948 PHN720945:PHN720948 PRJ720945:PRJ720948 QBF720945:QBF720948 QLB720945:QLB720948 QUX720945:QUX720948 RET720945:RET720948 ROP720945:ROP720948 RYL720945:RYL720948 SIH720945:SIH720948 SSD720945:SSD720948 TBZ720945:TBZ720948 TLV720945:TLV720948 TVR720945:TVR720948 UFN720945:UFN720948 UPJ720945:UPJ720948 UZF720945:UZF720948 VJB720945:VJB720948 VSX720945:VSX720948 WCT720945:WCT720948 WMP720945:WMP720948 WWL720945:WWL720948 AD786481:AD786484 JZ786481:JZ786484 TV786481:TV786484 ADR786481:ADR786484 ANN786481:ANN786484 AXJ786481:AXJ786484 BHF786481:BHF786484 BRB786481:BRB786484 CAX786481:CAX786484 CKT786481:CKT786484 CUP786481:CUP786484 DEL786481:DEL786484 DOH786481:DOH786484 DYD786481:DYD786484 EHZ786481:EHZ786484 ERV786481:ERV786484 FBR786481:FBR786484 FLN786481:FLN786484 FVJ786481:FVJ786484 GFF786481:GFF786484 GPB786481:GPB786484 GYX786481:GYX786484 HIT786481:HIT786484 HSP786481:HSP786484 ICL786481:ICL786484 IMH786481:IMH786484 IWD786481:IWD786484 JFZ786481:JFZ786484 JPV786481:JPV786484 JZR786481:JZR786484 KJN786481:KJN786484 KTJ786481:KTJ786484 LDF786481:LDF786484 LNB786481:LNB786484 LWX786481:LWX786484 MGT786481:MGT786484 MQP786481:MQP786484 NAL786481:NAL786484 NKH786481:NKH786484 NUD786481:NUD786484 ODZ786481:ODZ786484 ONV786481:ONV786484 OXR786481:OXR786484 PHN786481:PHN786484 PRJ786481:PRJ786484 QBF786481:QBF786484 QLB786481:QLB786484 QUX786481:QUX786484 RET786481:RET786484 ROP786481:ROP786484 RYL786481:RYL786484 SIH786481:SIH786484 SSD786481:SSD786484 TBZ786481:TBZ786484 TLV786481:TLV786484 TVR786481:TVR786484 UFN786481:UFN786484 UPJ786481:UPJ786484 UZF786481:UZF786484 VJB786481:VJB786484 VSX786481:VSX786484 WCT786481:WCT786484 WMP786481:WMP786484 WWL786481:WWL786484 AD852017:AD852020 JZ852017:JZ852020 TV852017:TV852020 ADR852017:ADR852020 ANN852017:ANN852020 AXJ852017:AXJ852020 BHF852017:BHF852020 BRB852017:BRB852020 CAX852017:CAX852020 CKT852017:CKT852020 CUP852017:CUP852020 DEL852017:DEL852020 DOH852017:DOH852020 DYD852017:DYD852020 EHZ852017:EHZ852020 ERV852017:ERV852020 FBR852017:FBR852020 FLN852017:FLN852020 FVJ852017:FVJ852020 GFF852017:GFF852020 GPB852017:GPB852020 GYX852017:GYX852020 HIT852017:HIT852020 HSP852017:HSP852020 ICL852017:ICL852020 IMH852017:IMH852020 IWD852017:IWD852020 JFZ852017:JFZ852020 JPV852017:JPV852020 JZR852017:JZR852020 KJN852017:KJN852020 KTJ852017:KTJ852020 LDF852017:LDF852020 LNB852017:LNB852020 LWX852017:LWX852020 MGT852017:MGT852020 MQP852017:MQP852020 NAL852017:NAL852020 NKH852017:NKH852020 NUD852017:NUD852020 ODZ852017:ODZ852020 ONV852017:ONV852020 OXR852017:OXR852020 PHN852017:PHN852020 PRJ852017:PRJ852020 QBF852017:QBF852020 QLB852017:QLB852020 QUX852017:QUX852020 RET852017:RET852020 ROP852017:ROP852020 RYL852017:RYL852020 SIH852017:SIH852020 SSD852017:SSD852020 TBZ852017:TBZ852020 TLV852017:TLV852020 TVR852017:TVR852020 UFN852017:UFN852020 UPJ852017:UPJ852020 UZF852017:UZF852020 VJB852017:VJB852020 VSX852017:VSX852020 WCT852017:WCT852020 WMP852017:WMP852020 WWL852017:WWL852020 AD917553:AD917556 JZ917553:JZ917556 TV917553:TV917556 ADR917553:ADR917556 ANN917553:ANN917556 AXJ917553:AXJ917556 BHF917553:BHF917556 BRB917553:BRB917556 CAX917553:CAX917556 CKT917553:CKT917556 CUP917553:CUP917556 DEL917553:DEL917556 DOH917553:DOH917556 DYD917553:DYD917556 EHZ917553:EHZ917556 ERV917553:ERV917556 FBR917553:FBR917556 FLN917553:FLN917556 FVJ917553:FVJ917556 GFF917553:GFF917556 GPB917553:GPB917556 GYX917553:GYX917556 HIT917553:HIT917556 HSP917553:HSP917556 ICL917553:ICL917556 IMH917553:IMH917556 IWD917553:IWD917556 JFZ917553:JFZ917556 JPV917553:JPV917556 JZR917553:JZR917556 KJN917553:KJN917556 KTJ917553:KTJ917556 LDF917553:LDF917556 LNB917553:LNB917556 LWX917553:LWX917556 MGT917553:MGT917556 MQP917553:MQP917556 NAL917553:NAL917556 NKH917553:NKH917556 NUD917553:NUD917556 ODZ917553:ODZ917556 ONV917553:ONV917556 OXR917553:OXR917556 PHN917553:PHN917556 PRJ917553:PRJ917556 QBF917553:QBF917556 QLB917553:QLB917556 QUX917553:QUX917556 RET917553:RET917556 ROP917553:ROP917556 RYL917553:RYL917556 SIH917553:SIH917556 SSD917553:SSD917556 TBZ917553:TBZ917556 TLV917553:TLV917556 TVR917553:TVR917556 UFN917553:UFN917556 UPJ917553:UPJ917556 UZF917553:UZF917556 VJB917553:VJB917556 VSX917553:VSX917556 WCT917553:WCT917556 WMP917553:WMP917556 WWL917553:WWL917556 AD983089:AD983092 JZ983089:JZ983092 TV983089:TV983092 ADR983089:ADR983092 ANN983089:ANN983092 AXJ983089:AXJ983092 BHF983089:BHF983092 BRB983089:BRB983092 CAX983089:CAX983092 CKT983089:CKT983092 CUP983089:CUP983092 DEL983089:DEL983092 DOH983089:DOH983092 DYD983089:DYD983092 EHZ983089:EHZ983092 ERV983089:ERV983092 FBR983089:FBR983092 FLN983089:FLN983092 FVJ983089:FVJ983092 GFF983089:GFF983092 GPB983089:GPB983092 GYX983089:GYX983092 HIT983089:HIT983092 HSP983089:HSP983092 ICL983089:ICL983092 IMH983089:IMH983092 IWD983089:IWD983092 JFZ983089:JFZ983092 JPV983089:JPV983092 JZR983089:JZR983092 KJN983089:KJN983092 KTJ983089:KTJ983092 LDF983089:LDF983092 LNB983089:LNB983092 LWX983089:LWX983092 MGT983089:MGT983092 MQP983089:MQP983092 NAL983089:NAL983092 NKH983089:NKH983092 NUD983089:NUD983092 ODZ983089:ODZ983092 ONV983089:ONV983092 OXR983089:OXR983092 PHN983089:PHN983092 PRJ983089:PRJ983092 QBF983089:QBF983092 QLB983089:QLB983092 QUX983089:QUX983092 RET983089:RET983092 ROP983089:ROP983092 RYL983089:RYL983092 SIH983089:SIH983092 SSD983089:SSD983092 TBZ983089:TBZ983092 TLV983089:TLV983092 TVR983089:TVR983092 UFN983089:UFN983092 UPJ983089:UPJ983092 UZF983089:UZF983092 VJB983089:VJB983092 VSX983089:VSX983092 WCT983089:WCT983092 WMP983089:WMP983092 WWL983089:WWL983092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pageSetUpPr fitToPage="1"/>
  </sheetPr>
  <dimension ref="B1:BO290"/>
  <sheetViews>
    <sheetView showGridLines="0" view="pageBreakPreview" zoomScaleNormal="55" zoomScaleSheetLayoutView="100" workbookViewId="0">
      <selection activeCell="AC3" sqref="AC3"/>
    </sheetView>
  </sheetViews>
  <sheetFormatPr defaultColWidth="5.140625" defaultRowHeight="14.25"/>
  <cols>
    <col min="1" max="1" width="1" style="229" customWidth="1"/>
    <col min="2" max="2" width="6.5703125" style="229" customWidth="1"/>
    <col min="3" max="4" width="9.28515625" style="229" customWidth="1"/>
    <col min="5" max="8" width="3.7109375" style="229" hidden="1" customWidth="1"/>
    <col min="9" max="10" width="3.7109375" style="229" customWidth="1"/>
    <col min="11" max="62" width="6.5703125" style="229" customWidth="1"/>
    <col min="63" max="63" width="1.28515625" style="229" customWidth="1"/>
    <col min="64" max="16384" width="5.140625" style="229"/>
  </cols>
  <sheetData>
    <row r="1" spans="2:67" s="323" customFormat="1" ht="20.25" customHeight="1">
      <c r="C1" s="332" t="s">
        <v>1186</v>
      </c>
      <c r="D1" s="332"/>
      <c r="E1" s="332"/>
      <c r="F1" s="332"/>
      <c r="G1" s="332"/>
      <c r="H1" s="332"/>
      <c r="I1" s="332"/>
      <c r="J1" s="332"/>
      <c r="M1" s="334" t="s">
        <v>1185</v>
      </c>
      <c r="P1" s="332"/>
      <c r="Q1" s="332"/>
      <c r="R1" s="332"/>
      <c r="S1" s="332"/>
      <c r="T1" s="332"/>
      <c r="U1" s="332"/>
      <c r="V1" s="332"/>
      <c r="W1" s="332"/>
      <c r="AS1" s="322" t="s">
        <v>1184</v>
      </c>
      <c r="AT1" s="1283" t="s">
        <v>897</v>
      </c>
      <c r="AU1" s="1284"/>
      <c r="AV1" s="1284"/>
      <c r="AW1" s="1284"/>
      <c r="AX1" s="1284"/>
      <c r="AY1" s="1284"/>
      <c r="AZ1" s="1284"/>
      <c r="BA1" s="1284"/>
      <c r="BB1" s="1284"/>
      <c r="BC1" s="1284"/>
      <c r="BD1" s="1284"/>
      <c r="BE1" s="1284"/>
      <c r="BF1" s="1284"/>
      <c r="BG1" s="1284"/>
      <c r="BH1" s="1284"/>
      <c r="BI1" s="1284"/>
      <c r="BJ1" s="322" t="s">
        <v>1175</v>
      </c>
    </row>
    <row r="2" spans="2:67" s="321" customFormat="1" ht="20.25" customHeight="1">
      <c r="J2" s="334"/>
      <c r="M2" s="334"/>
      <c r="N2" s="334"/>
      <c r="P2" s="322"/>
      <c r="Q2" s="322"/>
      <c r="R2" s="322"/>
      <c r="S2" s="322"/>
      <c r="T2" s="322"/>
      <c r="U2" s="322"/>
      <c r="V2" s="322"/>
      <c r="W2" s="322"/>
      <c r="AB2" s="322" t="s">
        <v>1182</v>
      </c>
      <c r="AC2" s="1285">
        <v>8</v>
      </c>
      <c r="AD2" s="1285"/>
      <c r="AE2" s="322" t="s">
        <v>1260</v>
      </c>
      <c r="AF2" s="1286">
        <f>IF(AC2=0,"",YEAR(DATE(2018+AC2,1,1)))</f>
        <v>2026</v>
      </c>
      <c r="AG2" s="1286"/>
      <c r="AH2" s="321" t="s">
        <v>1259</v>
      </c>
      <c r="AI2" s="321" t="s">
        <v>1179</v>
      </c>
      <c r="AJ2" s="1285">
        <v>4</v>
      </c>
      <c r="AK2" s="1285"/>
      <c r="AL2" s="321" t="s">
        <v>1178</v>
      </c>
      <c r="AS2" s="322" t="s">
        <v>1177</v>
      </c>
      <c r="AT2" s="1285" t="s">
        <v>1176</v>
      </c>
      <c r="AU2" s="1285"/>
      <c r="AV2" s="1285"/>
      <c r="AW2" s="1285"/>
      <c r="AX2" s="1285"/>
      <c r="AY2" s="1285"/>
      <c r="AZ2" s="1285"/>
      <c r="BA2" s="1285"/>
      <c r="BB2" s="1285"/>
      <c r="BC2" s="1285"/>
      <c r="BD2" s="1285"/>
      <c r="BE2" s="1285"/>
      <c r="BF2" s="1285"/>
      <c r="BG2" s="1285"/>
      <c r="BH2" s="1285"/>
      <c r="BI2" s="1285"/>
      <c r="BJ2" s="322" t="s">
        <v>1175</v>
      </c>
      <c r="BK2" s="322"/>
      <c r="BL2" s="322"/>
      <c r="BM2" s="322"/>
    </row>
    <row r="3" spans="2:67" s="321" customFormat="1" ht="20.25" customHeight="1">
      <c r="J3" s="334"/>
      <c r="M3" s="334"/>
      <c r="O3" s="322"/>
      <c r="P3" s="322"/>
      <c r="Q3" s="322"/>
      <c r="R3" s="322"/>
      <c r="S3" s="322"/>
      <c r="T3" s="322"/>
      <c r="U3" s="322"/>
      <c r="AC3" s="336"/>
      <c r="AD3" s="336"/>
      <c r="AE3" s="336"/>
      <c r="AF3" s="337"/>
      <c r="AG3" s="336"/>
      <c r="BD3" s="335" t="s">
        <v>1258</v>
      </c>
      <c r="BE3" s="1287" t="s">
        <v>1173</v>
      </c>
      <c r="BF3" s="1288"/>
      <c r="BG3" s="1288"/>
      <c r="BH3" s="1289"/>
      <c r="BI3" s="322"/>
    </row>
    <row r="4" spans="2:67" s="321" customFormat="1" ht="20.25" customHeight="1">
      <c r="J4" s="334"/>
      <c r="M4" s="334"/>
      <c r="O4" s="322"/>
      <c r="P4" s="322"/>
      <c r="Q4" s="322"/>
      <c r="R4" s="322"/>
      <c r="S4" s="322"/>
      <c r="T4" s="322"/>
      <c r="U4" s="322"/>
      <c r="AC4" s="336"/>
      <c r="AD4" s="336"/>
      <c r="AE4" s="336"/>
      <c r="AF4" s="337"/>
      <c r="AG4" s="336"/>
      <c r="BD4" s="335" t="s">
        <v>1257</v>
      </c>
      <c r="BE4" s="1287" t="s">
        <v>1171</v>
      </c>
      <c r="BF4" s="1288"/>
      <c r="BG4" s="1288"/>
      <c r="BH4" s="1289"/>
      <c r="BI4" s="322"/>
    </row>
    <row r="5" spans="2:67" s="321" customFormat="1" ht="9" customHeight="1">
      <c r="J5" s="334"/>
      <c r="M5" s="334"/>
      <c r="O5" s="322"/>
      <c r="P5" s="322"/>
      <c r="Q5" s="322"/>
      <c r="R5" s="322"/>
      <c r="S5" s="322"/>
      <c r="T5" s="322"/>
      <c r="U5" s="322"/>
      <c r="AC5" s="333"/>
      <c r="AD5" s="333"/>
      <c r="AJ5" s="323"/>
      <c r="AK5" s="323"/>
      <c r="AL5" s="323"/>
      <c r="AM5" s="323"/>
      <c r="AN5" s="323"/>
      <c r="AO5" s="323"/>
      <c r="AP5" s="323"/>
      <c r="AQ5" s="323"/>
      <c r="AR5" s="323"/>
      <c r="AS5" s="323"/>
      <c r="AT5" s="323"/>
      <c r="AU5" s="323"/>
      <c r="AV5" s="323"/>
      <c r="AW5" s="323"/>
      <c r="AX5" s="323"/>
      <c r="AY5" s="323"/>
      <c r="AZ5" s="323"/>
      <c r="BA5" s="323"/>
      <c r="BB5" s="323"/>
      <c r="BC5" s="323"/>
      <c r="BD5" s="323"/>
      <c r="BE5" s="323"/>
      <c r="BF5" s="323"/>
      <c r="BG5" s="323"/>
      <c r="BH5" s="324"/>
      <c r="BI5" s="324"/>
    </row>
    <row r="6" spans="2:67" s="321" customFormat="1" ht="21" customHeight="1">
      <c r="B6" s="332"/>
      <c r="C6" s="323"/>
      <c r="D6" s="323"/>
      <c r="E6" s="323"/>
      <c r="F6" s="323"/>
      <c r="G6" s="323"/>
      <c r="H6" s="323"/>
      <c r="I6" s="323"/>
      <c r="J6" s="323"/>
      <c r="K6" s="329"/>
      <c r="L6" s="329"/>
      <c r="M6" s="329"/>
      <c r="N6" s="330"/>
      <c r="O6" s="329"/>
      <c r="P6" s="329"/>
      <c r="Q6" s="329"/>
      <c r="AJ6" s="323"/>
      <c r="AK6" s="323"/>
      <c r="AL6" s="323"/>
      <c r="AM6" s="323"/>
      <c r="AN6" s="323"/>
      <c r="AO6" s="323" t="s">
        <v>1170</v>
      </c>
      <c r="AP6" s="323"/>
      <c r="AQ6" s="323"/>
      <c r="AR6" s="323"/>
      <c r="AS6" s="323"/>
      <c r="AT6" s="323"/>
      <c r="AU6" s="323"/>
      <c r="AW6" s="326"/>
      <c r="AX6" s="326"/>
      <c r="AY6" s="233"/>
      <c r="AZ6" s="323"/>
      <c r="BA6" s="1310">
        <v>40</v>
      </c>
      <c r="BB6" s="1311"/>
      <c r="BC6" s="233" t="s">
        <v>1169</v>
      </c>
      <c r="BD6" s="323"/>
      <c r="BE6" s="1310">
        <v>160</v>
      </c>
      <c r="BF6" s="1311"/>
      <c r="BG6" s="233" t="s">
        <v>1168</v>
      </c>
      <c r="BH6" s="323"/>
      <c r="BI6" s="324"/>
    </row>
    <row r="7" spans="2:67" s="321" customFormat="1" ht="5.25" customHeight="1">
      <c r="B7" s="332"/>
      <c r="C7" s="325"/>
      <c r="D7" s="325"/>
      <c r="E7" s="325"/>
      <c r="F7" s="325"/>
      <c r="G7" s="325"/>
      <c r="H7" s="325"/>
      <c r="I7" s="325"/>
      <c r="J7" s="329"/>
      <c r="K7" s="329"/>
      <c r="L7" s="329"/>
      <c r="M7" s="330"/>
      <c r="N7" s="329"/>
      <c r="O7" s="329"/>
      <c r="P7" s="329"/>
      <c r="Q7" s="329"/>
      <c r="AJ7" s="323"/>
      <c r="AK7" s="323"/>
      <c r="AL7" s="323"/>
      <c r="AM7" s="323"/>
      <c r="AN7" s="323"/>
      <c r="AO7" s="323"/>
      <c r="AP7" s="323"/>
      <c r="AQ7" s="323"/>
      <c r="AR7" s="323"/>
      <c r="AS7" s="323"/>
      <c r="AT7" s="323"/>
      <c r="AU7" s="323"/>
      <c r="AV7" s="323"/>
      <c r="AW7" s="323"/>
      <c r="AX7" s="323"/>
      <c r="AY7" s="323"/>
      <c r="AZ7" s="323"/>
      <c r="BA7" s="323"/>
      <c r="BB7" s="323"/>
      <c r="BC7" s="323"/>
      <c r="BD7" s="323"/>
      <c r="BE7" s="323"/>
      <c r="BF7" s="323"/>
      <c r="BG7" s="323"/>
      <c r="BH7" s="324"/>
      <c r="BI7" s="324"/>
    </row>
    <row r="8" spans="2:67" s="321" customFormat="1" ht="21" customHeight="1">
      <c r="B8" s="331"/>
      <c r="C8" s="330"/>
      <c r="D8" s="330"/>
      <c r="E8" s="330"/>
      <c r="F8" s="330"/>
      <c r="G8" s="330"/>
      <c r="H8" s="330"/>
      <c r="I8" s="330"/>
      <c r="J8" s="329"/>
      <c r="K8" s="329"/>
      <c r="L8" s="329"/>
      <c r="M8" s="330"/>
      <c r="N8" s="329"/>
      <c r="O8" s="329"/>
      <c r="P8" s="329"/>
      <c r="Q8" s="329"/>
      <c r="AJ8" s="328"/>
      <c r="AK8" s="328"/>
      <c r="AL8" s="328"/>
      <c r="AM8" s="323"/>
      <c r="AN8" s="324"/>
      <c r="AO8" s="327"/>
      <c r="AP8" s="327"/>
      <c r="AQ8" s="332"/>
      <c r="AR8" s="326"/>
      <c r="AS8" s="326"/>
      <c r="AT8" s="326"/>
      <c r="AU8" s="237"/>
      <c r="AV8" s="237"/>
      <c r="AW8" s="323"/>
      <c r="AX8" s="326"/>
      <c r="AY8" s="326"/>
      <c r="AZ8" s="330"/>
      <c r="BA8" s="323"/>
      <c r="BB8" s="323" t="s">
        <v>1167</v>
      </c>
      <c r="BC8" s="323"/>
      <c r="BD8" s="323"/>
      <c r="BE8" s="1312">
        <f>DAY(EOMONTH(DATE(AF2,AJ2,1),0))</f>
        <v>30</v>
      </c>
      <c r="BF8" s="1313"/>
      <c r="BG8" s="323" t="s">
        <v>1166</v>
      </c>
      <c r="BH8" s="323"/>
      <c r="BI8" s="323"/>
      <c r="BM8" s="322"/>
      <c r="BN8" s="322"/>
      <c r="BO8" s="322"/>
    </row>
    <row r="9" spans="2:67" s="321" customFormat="1" ht="5.25" customHeight="1">
      <c r="B9" s="331"/>
      <c r="C9" s="330"/>
      <c r="D9" s="330"/>
      <c r="E9" s="330"/>
      <c r="F9" s="330"/>
      <c r="G9" s="330"/>
      <c r="H9" s="330"/>
      <c r="I9" s="330"/>
      <c r="J9" s="329"/>
      <c r="K9" s="329"/>
      <c r="L9" s="329"/>
      <c r="M9" s="330"/>
      <c r="N9" s="329"/>
      <c r="O9" s="329"/>
      <c r="P9" s="329"/>
      <c r="Q9" s="329"/>
      <c r="AJ9" s="328"/>
      <c r="AK9" s="328"/>
      <c r="AL9" s="328"/>
      <c r="AM9" s="323"/>
      <c r="AN9" s="324"/>
      <c r="AO9" s="327"/>
      <c r="AP9" s="327"/>
      <c r="AQ9" s="332"/>
      <c r="AR9" s="326"/>
      <c r="AS9" s="326"/>
      <c r="AT9" s="326"/>
      <c r="AU9" s="237"/>
      <c r="AV9" s="237"/>
      <c r="AW9" s="323"/>
      <c r="AX9" s="326"/>
      <c r="AY9" s="326"/>
      <c r="AZ9" s="330"/>
      <c r="BA9" s="323"/>
      <c r="BB9" s="323"/>
      <c r="BC9" s="323"/>
      <c r="BD9" s="323"/>
      <c r="BE9" s="330"/>
      <c r="BF9" s="330"/>
      <c r="BG9" s="323"/>
      <c r="BH9" s="323"/>
      <c r="BI9" s="323"/>
      <c r="BM9" s="322"/>
      <c r="BN9" s="322"/>
      <c r="BO9" s="322"/>
    </row>
    <row r="10" spans="2:67" s="321" customFormat="1" ht="21" customHeight="1">
      <c r="B10" s="331"/>
      <c r="C10" s="330"/>
      <c r="D10" s="330"/>
      <c r="E10" s="330"/>
      <c r="F10" s="330"/>
      <c r="G10" s="330"/>
      <c r="H10" s="330"/>
      <c r="I10" s="330"/>
      <c r="J10" s="329"/>
      <c r="K10" s="329"/>
      <c r="L10" s="329"/>
      <c r="M10" s="330"/>
      <c r="N10" s="329"/>
      <c r="O10" s="329"/>
      <c r="P10" s="329"/>
      <c r="Q10" s="329"/>
      <c r="AJ10" s="328"/>
      <c r="AK10" s="328"/>
      <c r="AL10" s="328"/>
      <c r="AM10" s="323"/>
      <c r="AN10" s="324"/>
      <c r="AO10" s="327"/>
      <c r="AP10" s="327"/>
      <c r="AQ10" s="323" t="s">
        <v>1165</v>
      </c>
      <c r="AR10" s="326"/>
      <c r="AS10" s="323"/>
      <c r="AT10" s="323"/>
      <c r="AU10" s="323"/>
      <c r="AV10" s="323"/>
      <c r="AW10" s="323"/>
      <c r="AX10" s="325"/>
      <c r="AY10" s="325"/>
      <c r="AZ10" s="325"/>
      <c r="BA10" s="323"/>
      <c r="BB10" s="323"/>
      <c r="BC10" s="324" t="s">
        <v>1164</v>
      </c>
      <c r="BD10" s="323"/>
      <c r="BE10" s="1310"/>
      <c r="BF10" s="1311"/>
      <c r="BG10" s="233" t="s">
        <v>1163</v>
      </c>
      <c r="BH10" s="323"/>
      <c r="BI10" s="323"/>
      <c r="BM10" s="322"/>
      <c r="BN10" s="322"/>
      <c r="BO10" s="322"/>
    </row>
    <row r="11" spans="2:67" ht="5.25" customHeight="1" thickBot="1">
      <c r="C11" s="230"/>
      <c r="D11" s="230"/>
      <c r="E11" s="230"/>
      <c r="F11" s="230"/>
      <c r="G11" s="230"/>
      <c r="H11" s="230"/>
      <c r="I11" s="230"/>
      <c r="J11" s="230"/>
      <c r="AC11" s="230"/>
      <c r="AT11" s="230"/>
      <c r="BK11" s="320"/>
      <c r="BL11" s="320"/>
      <c r="BM11" s="320"/>
    </row>
    <row r="12" spans="2:67" ht="21.6" customHeight="1">
      <c r="B12" s="1298" t="s">
        <v>1162</v>
      </c>
      <c r="C12" s="1257" t="s">
        <v>1256</v>
      </c>
      <c r="D12" s="1291"/>
      <c r="E12" s="319"/>
      <c r="F12" s="318"/>
      <c r="G12" s="319"/>
      <c r="H12" s="318"/>
      <c r="I12" s="1301" t="s">
        <v>1255</v>
      </c>
      <c r="J12" s="1302"/>
      <c r="K12" s="1290" t="s">
        <v>1254</v>
      </c>
      <c r="L12" s="1258"/>
      <c r="M12" s="1258"/>
      <c r="N12" s="1291"/>
      <c r="O12" s="1290" t="s">
        <v>1253</v>
      </c>
      <c r="P12" s="1258"/>
      <c r="Q12" s="1258"/>
      <c r="R12" s="1258"/>
      <c r="S12" s="1291"/>
      <c r="T12" s="317"/>
      <c r="U12" s="317"/>
      <c r="V12" s="316"/>
      <c r="W12" s="1296" t="s">
        <v>1252</v>
      </c>
      <c r="X12" s="1297"/>
      <c r="Y12" s="1297"/>
      <c r="Z12" s="1297"/>
      <c r="AA12" s="1297"/>
      <c r="AB12" s="1297"/>
      <c r="AC12" s="1297"/>
      <c r="AD12" s="1297"/>
      <c r="AE12" s="1297"/>
      <c r="AF12" s="1297"/>
      <c r="AG12" s="1297"/>
      <c r="AH12" s="1297"/>
      <c r="AI12" s="1297"/>
      <c r="AJ12" s="1297"/>
      <c r="AK12" s="1297"/>
      <c r="AL12" s="1297"/>
      <c r="AM12" s="1297"/>
      <c r="AN12" s="1297"/>
      <c r="AO12" s="1297"/>
      <c r="AP12" s="1297"/>
      <c r="AQ12" s="1297"/>
      <c r="AR12" s="1297"/>
      <c r="AS12" s="1297"/>
      <c r="AT12" s="1297"/>
      <c r="AU12" s="1297"/>
      <c r="AV12" s="1297"/>
      <c r="AW12" s="1297"/>
      <c r="AX12" s="1297"/>
      <c r="AY12" s="1297"/>
      <c r="AZ12" s="1297"/>
      <c r="BA12" s="1297"/>
      <c r="BB12" s="1248" t="str">
        <f>IF(BE3="４週","(10)1～4週目の勤務時間数合計","(10)1か月の勤務時間数　合計")</f>
        <v>(10)1～4週目の勤務時間数合計</v>
      </c>
      <c r="BC12" s="1249"/>
      <c r="BD12" s="1254" t="s">
        <v>1251</v>
      </c>
      <c r="BE12" s="1249"/>
      <c r="BF12" s="1257" t="s">
        <v>1250</v>
      </c>
      <c r="BG12" s="1258"/>
      <c r="BH12" s="1258"/>
      <c r="BI12" s="1258"/>
      <c r="BJ12" s="1259"/>
    </row>
    <row r="13" spans="2:67" ht="20.25" customHeight="1">
      <c r="B13" s="1299"/>
      <c r="C13" s="1260"/>
      <c r="D13" s="1293"/>
      <c r="E13" s="315"/>
      <c r="F13" s="314"/>
      <c r="G13" s="315"/>
      <c r="H13" s="314"/>
      <c r="I13" s="1303"/>
      <c r="J13" s="1304"/>
      <c r="K13" s="1292"/>
      <c r="L13" s="1261"/>
      <c r="M13" s="1261"/>
      <c r="N13" s="1293"/>
      <c r="O13" s="1292"/>
      <c r="P13" s="1261"/>
      <c r="Q13" s="1261"/>
      <c r="R13" s="1261"/>
      <c r="S13" s="1293"/>
      <c r="T13" s="313"/>
      <c r="U13" s="313"/>
      <c r="V13" s="312"/>
      <c r="W13" s="1266" t="s">
        <v>1152</v>
      </c>
      <c r="X13" s="1266"/>
      <c r="Y13" s="1266"/>
      <c r="Z13" s="1266"/>
      <c r="AA13" s="1266"/>
      <c r="AB13" s="1266"/>
      <c r="AC13" s="1267"/>
      <c r="AD13" s="1268" t="s">
        <v>1151</v>
      </c>
      <c r="AE13" s="1266"/>
      <c r="AF13" s="1266"/>
      <c r="AG13" s="1266"/>
      <c r="AH13" s="1266"/>
      <c r="AI13" s="1266"/>
      <c r="AJ13" s="1267"/>
      <c r="AK13" s="1268" t="s">
        <v>1150</v>
      </c>
      <c r="AL13" s="1266"/>
      <c r="AM13" s="1266"/>
      <c r="AN13" s="1266"/>
      <c r="AO13" s="1266"/>
      <c r="AP13" s="1266"/>
      <c r="AQ13" s="1267"/>
      <c r="AR13" s="1268" t="s">
        <v>1149</v>
      </c>
      <c r="AS13" s="1266"/>
      <c r="AT13" s="1266"/>
      <c r="AU13" s="1266"/>
      <c r="AV13" s="1266"/>
      <c r="AW13" s="1266"/>
      <c r="AX13" s="1267"/>
      <c r="AY13" s="1268" t="s">
        <v>1148</v>
      </c>
      <c r="AZ13" s="1266"/>
      <c r="BA13" s="1266"/>
      <c r="BB13" s="1250"/>
      <c r="BC13" s="1251"/>
      <c r="BD13" s="1255"/>
      <c r="BE13" s="1251"/>
      <c r="BF13" s="1260"/>
      <c r="BG13" s="1261"/>
      <c r="BH13" s="1261"/>
      <c r="BI13" s="1261"/>
      <c r="BJ13" s="1262"/>
    </row>
    <row r="14" spans="2:67" ht="20.25" customHeight="1">
      <c r="B14" s="1299"/>
      <c r="C14" s="1260"/>
      <c r="D14" s="1293"/>
      <c r="E14" s="315"/>
      <c r="F14" s="314"/>
      <c r="G14" s="315"/>
      <c r="H14" s="314"/>
      <c r="I14" s="1303"/>
      <c r="J14" s="1304"/>
      <c r="K14" s="1292"/>
      <c r="L14" s="1261"/>
      <c r="M14" s="1261"/>
      <c r="N14" s="1293"/>
      <c r="O14" s="1292"/>
      <c r="P14" s="1261"/>
      <c r="Q14" s="1261"/>
      <c r="R14" s="1261"/>
      <c r="S14" s="1293"/>
      <c r="T14" s="313"/>
      <c r="U14" s="313"/>
      <c r="V14" s="312"/>
      <c r="W14" s="311">
        <v>1</v>
      </c>
      <c r="X14" s="309">
        <v>2</v>
      </c>
      <c r="Y14" s="309">
        <v>3</v>
      </c>
      <c r="Z14" s="309">
        <v>4</v>
      </c>
      <c r="AA14" s="309">
        <v>5</v>
      </c>
      <c r="AB14" s="309">
        <v>6</v>
      </c>
      <c r="AC14" s="308">
        <v>7</v>
      </c>
      <c r="AD14" s="310">
        <v>8</v>
      </c>
      <c r="AE14" s="309">
        <v>9</v>
      </c>
      <c r="AF14" s="309">
        <v>10</v>
      </c>
      <c r="AG14" s="309">
        <v>11</v>
      </c>
      <c r="AH14" s="309">
        <v>12</v>
      </c>
      <c r="AI14" s="309">
        <v>13</v>
      </c>
      <c r="AJ14" s="308">
        <v>14</v>
      </c>
      <c r="AK14" s="311">
        <v>15</v>
      </c>
      <c r="AL14" s="309">
        <v>16</v>
      </c>
      <c r="AM14" s="309">
        <v>17</v>
      </c>
      <c r="AN14" s="309">
        <v>18</v>
      </c>
      <c r="AO14" s="309">
        <v>19</v>
      </c>
      <c r="AP14" s="309">
        <v>20</v>
      </c>
      <c r="AQ14" s="308">
        <v>21</v>
      </c>
      <c r="AR14" s="310">
        <v>22</v>
      </c>
      <c r="AS14" s="309">
        <v>23</v>
      </c>
      <c r="AT14" s="309">
        <v>24</v>
      </c>
      <c r="AU14" s="309">
        <v>25</v>
      </c>
      <c r="AV14" s="309">
        <v>26</v>
      </c>
      <c r="AW14" s="309">
        <v>27</v>
      </c>
      <c r="AX14" s="308">
        <v>28</v>
      </c>
      <c r="AY14" s="310" t="str">
        <f>IF($BE$3="実績",IF(DAY(DATE($AF$2,$AJ$2,29))=29,29,""),"")</f>
        <v/>
      </c>
      <c r="AZ14" s="309" t="str">
        <f>IF($BE$3="実績",IF(DAY(DATE($AF$2,$AJ$2,30))=30,30,""),"")</f>
        <v/>
      </c>
      <c r="BA14" s="308" t="str">
        <f>IF($BE$3="実績",IF(DAY(DATE($AF$2,$AJ$2,31))=31,31,""),"")</f>
        <v/>
      </c>
      <c r="BB14" s="1250"/>
      <c r="BC14" s="1251"/>
      <c r="BD14" s="1255"/>
      <c r="BE14" s="1251"/>
      <c r="BF14" s="1260"/>
      <c r="BG14" s="1261"/>
      <c r="BH14" s="1261"/>
      <c r="BI14" s="1261"/>
      <c r="BJ14" s="1262"/>
    </row>
    <row r="15" spans="2:67" ht="20.25" hidden="1" customHeight="1">
      <c r="B15" s="1299"/>
      <c r="C15" s="1260"/>
      <c r="D15" s="1293"/>
      <c r="E15" s="315"/>
      <c r="F15" s="314"/>
      <c r="G15" s="315"/>
      <c r="H15" s="314"/>
      <c r="I15" s="1303"/>
      <c r="J15" s="1304"/>
      <c r="K15" s="1292"/>
      <c r="L15" s="1261"/>
      <c r="M15" s="1261"/>
      <c r="N15" s="1293"/>
      <c r="O15" s="1292"/>
      <c r="P15" s="1261"/>
      <c r="Q15" s="1261"/>
      <c r="R15" s="1261"/>
      <c r="S15" s="1293"/>
      <c r="T15" s="313"/>
      <c r="U15" s="313"/>
      <c r="V15" s="312"/>
      <c r="W15" s="311">
        <f>WEEKDAY(DATE($AF$2,$AJ$2,1))</f>
        <v>4</v>
      </c>
      <c r="X15" s="309">
        <f>WEEKDAY(DATE($AF$2,$AJ$2,2))</f>
        <v>5</v>
      </c>
      <c r="Y15" s="309">
        <f>WEEKDAY(DATE($AF$2,$AJ$2,3))</f>
        <v>6</v>
      </c>
      <c r="Z15" s="309">
        <f>WEEKDAY(DATE($AF$2,$AJ$2,4))</f>
        <v>7</v>
      </c>
      <c r="AA15" s="309">
        <f>WEEKDAY(DATE($AF$2,$AJ$2,5))</f>
        <v>1</v>
      </c>
      <c r="AB15" s="309">
        <f>WEEKDAY(DATE($AF$2,$AJ$2,6))</f>
        <v>2</v>
      </c>
      <c r="AC15" s="308">
        <f>WEEKDAY(DATE($AF$2,$AJ$2,7))</f>
        <v>3</v>
      </c>
      <c r="AD15" s="310">
        <f>WEEKDAY(DATE($AF$2,$AJ$2,8))</f>
        <v>4</v>
      </c>
      <c r="AE15" s="309">
        <f>WEEKDAY(DATE($AF$2,$AJ$2,9))</f>
        <v>5</v>
      </c>
      <c r="AF15" s="309">
        <f>WEEKDAY(DATE($AF$2,$AJ$2,10))</f>
        <v>6</v>
      </c>
      <c r="AG15" s="309">
        <f>WEEKDAY(DATE($AF$2,$AJ$2,11))</f>
        <v>7</v>
      </c>
      <c r="AH15" s="309">
        <f>WEEKDAY(DATE($AF$2,$AJ$2,12))</f>
        <v>1</v>
      </c>
      <c r="AI15" s="309">
        <f>WEEKDAY(DATE($AF$2,$AJ$2,13))</f>
        <v>2</v>
      </c>
      <c r="AJ15" s="308">
        <f>WEEKDAY(DATE($AF$2,$AJ$2,14))</f>
        <v>3</v>
      </c>
      <c r="AK15" s="310">
        <f>WEEKDAY(DATE($AF$2,$AJ$2,15))</f>
        <v>4</v>
      </c>
      <c r="AL15" s="309">
        <f>WEEKDAY(DATE($AF$2,$AJ$2,16))</f>
        <v>5</v>
      </c>
      <c r="AM15" s="309">
        <f>WEEKDAY(DATE($AF$2,$AJ$2,17))</f>
        <v>6</v>
      </c>
      <c r="AN15" s="309">
        <f>WEEKDAY(DATE($AF$2,$AJ$2,18))</f>
        <v>7</v>
      </c>
      <c r="AO15" s="309">
        <f>WEEKDAY(DATE($AF$2,$AJ$2,19))</f>
        <v>1</v>
      </c>
      <c r="AP15" s="309">
        <f>WEEKDAY(DATE($AF$2,$AJ$2,20))</f>
        <v>2</v>
      </c>
      <c r="AQ15" s="308">
        <f>WEEKDAY(DATE($AF$2,$AJ$2,21))</f>
        <v>3</v>
      </c>
      <c r="AR15" s="310">
        <f>WEEKDAY(DATE($AF$2,$AJ$2,22))</f>
        <v>4</v>
      </c>
      <c r="AS15" s="309">
        <f>WEEKDAY(DATE($AF$2,$AJ$2,23))</f>
        <v>5</v>
      </c>
      <c r="AT15" s="309">
        <f>WEEKDAY(DATE($AF$2,$AJ$2,24))</f>
        <v>6</v>
      </c>
      <c r="AU15" s="309">
        <f>WEEKDAY(DATE($AF$2,$AJ$2,25))</f>
        <v>7</v>
      </c>
      <c r="AV15" s="309">
        <f>WEEKDAY(DATE($AF$2,$AJ$2,26))</f>
        <v>1</v>
      </c>
      <c r="AW15" s="309">
        <f>WEEKDAY(DATE($AF$2,$AJ$2,27))</f>
        <v>2</v>
      </c>
      <c r="AX15" s="308">
        <f>WEEKDAY(DATE($AF$2,$AJ$2,28))</f>
        <v>3</v>
      </c>
      <c r="AY15" s="310">
        <f>IF(AY14=29,WEEKDAY(DATE($AF$2,$AJ$2,29)),0)</f>
        <v>0</v>
      </c>
      <c r="AZ15" s="309">
        <f>IF(AZ14=30,WEEKDAY(DATE($AF$2,$AJ$2,30)),0)</f>
        <v>0</v>
      </c>
      <c r="BA15" s="308">
        <f>IF(BA14=31,WEEKDAY(DATE($AF$2,$AJ$2,31)),0)</f>
        <v>0</v>
      </c>
      <c r="BB15" s="1250"/>
      <c r="BC15" s="1251"/>
      <c r="BD15" s="1255"/>
      <c r="BE15" s="1251"/>
      <c r="BF15" s="1260"/>
      <c r="BG15" s="1261"/>
      <c r="BH15" s="1261"/>
      <c r="BI15" s="1261"/>
      <c r="BJ15" s="1262"/>
    </row>
    <row r="16" spans="2:67" ht="20.25" customHeight="1" thickBot="1">
      <c r="B16" s="1300"/>
      <c r="C16" s="1263"/>
      <c r="D16" s="1295"/>
      <c r="E16" s="307"/>
      <c r="F16" s="306"/>
      <c r="G16" s="307"/>
      <c r="H16" s="306"/>
      <c r="I16" s="1305"/>
      <c r="J16" s="1306"/>
      <c r="K16" s="1294"/>
      <c r="L16" s="1264"/>
      <c r="M16" s="1264"/>
      <c r="N16" s="1295"/>
      <c r="O16" s="1294"/>
      <c r="P16" s="1264"/>
      <c r="Q16" s="1264"/>
      <c r="R16" s="1264"/>
      <c r="S16" s="1295"/>
      <c r="T16" s="305"/>
      <c r="U16" s="305"/>
      <c r="V16" s="304"/>
      <c r="W16" s="303" t="str">
        <f t="shared" ref="W16:AX16" si="0">IF(W15=1,"日",IF(W15=2,"月",IF(W15=3,"火",IF(W15=4,"水",IF(W15=5,"木",IF(W15=6,"金","土"))))))</f>
        <v>水</v>
      </c>
      <c r="X16" s="300" t="str">
        <f t="shared" si="0"/>
        <v>木</v>
      </c>
      <c r="Y16" s="300" t="str">
        <f t="shared" si="0"/>
        <v>金</v>
      </c>
      <c r="Z16" s="300" t="str">
        <f t="shared" si="0"/>
        <v>土</v>
      </c>
      <c r="AA16" s="300" t="str">
        <f t="shared" si="0"/>
        <v>日</v>
      </c>
      <c r="AB16" s="300" t="str">
        <f t="shared" si="0"/>
        <v>月</v>
      </c>
      <c r="AC16" s="301" t="str">
        <f t="shared" si="0"/>
        <v>火</v>
      </c>
      <c r="AD16" s="302" t="str">
        <f t="shared" si="0"/>
        <v>水</v>
      </c>
      <c r="AE16" s="300" t="str">
        <f t="shared" si="0"/>
        <v>木</v>
      </c>
      <c r="AF16" s="300" t="str">
        <f t="shared" si="0"/>
        <v>金</v>
      </c>
      <c r="AG16" s="300" t="str">
        <f t="shared" si="0"/>
        <v>土</v>
      </c>
      <c r="AH16" s="300" t="str">
        <f t="shared" si="0"/>
        <v>日</v>
      </c>
      <c r="AI16" s="300" t="str">
        <f t="shared" si="0"/>
        <v>月</v>
      </c>
      <c r="AJ16" s="301" t="str">
        <f t="shared" si="0"/>
        <v>火</v>
      </c>
      <c r="AK16" s="302" t="str">
        <f t="shared" si="0"/>
        <v>水</v>
      </c>
      <c r="AL16" s="300" t="str">
        <f t="shared" si="0"/>
        <v>木</v>
      </c>
      <c r="AM16" s="300" t="str">
        <f t="shared" si="0"/>
        <v>金</v>
      </c>
      <c r="AN16" s="300" t="str">
        <f t="shared" si="0"/>
        <v>土</v>
      </c>
      <c r="AO16" s="300" t="str">
        <f t="shared" si="0"/>
        <v>日</v>
      </c>
      <c r="AP16" s="300" t="str">
        <f t="shared" si="0"/>
        <v>月</v>
      </c>
      <c r="AQ16" s="301" t="str">
        <f t="shared" si="0"/>
        <v>火</v>
      </c>
      <c r="AR16" s="302" t="str">
        <f t="shared" si="0"/>
        <v>水</v>
      </c>
      <c r="AS16" s="300" t="str">
        <f t="shared" si="0"/>
        <v>木</v>
      </c>
      <c r="AT16" s="300" t="str">
        <f t="shared" si="0"/>
        <v>金</v>
      </c>
      <c r="AU16" s="300" t="str">
        <f t="shared" si="0"/>
        <v>土</v>
      </c>
      <c r="AV16" s="300" t="str">
        <f t="shared" si="0"/>
        <v>日</v>
      </c>
      <c r="AW16" s="300" t="str">
        <f t="shared" si="0"/>
        <v>月</v>
      </c>
      <c r="AX16" s="301" t="str">
        <f t="shared" si="0"/>
        <v>火</v>
      </c>
      <c r="AY16" s="300" t="str">
        <f>IF(AY15=1,"日",IF(AY15=2,"月",IF(AY15=3,"火",IF(AY15=4,"水",IF(AY15=5,"木",IF(AY15=6,"金",IF(AY15=0,"","土")))))))</f>
        <v/>
      </c>
      <c r="AZ16" s="300" t="str">
        <f>IF(AZ15=1,"日",IF(AZ15=2,"月",IF(AZ15=3,"火",IF(AZ15=4,"水",IF(AZ15=5,"木",IF(AZ15=6,"金",IF(AZ15=0,"","土")))))))</f>
        <v/>
      </c>
      <c r="BA16" s="300" t="str">
        <f>IF(BA15=1,"日",IF(BA15=2,"月",IF(BA15=3,"火",IF(BA15=4,"水",IF(BA15=5,"木",IF(BA15=6,"金",IF(BA15=0,"","土")))))))</f>
        <v/>
      </c>
      <c r="BB16" s="1252"/>
      <c r="BC16" s="1253"/>
      <c r="BD16" s="1256"/>
      <c r="BE16" s="1253"/>
      <c r="BF16" s="1263"/>
      <c r="BG16" s="1264"/>
      <c r="BH16" s="1264"/>
      <c r="BI16" s="1264"/>
      <c r="BJ16" s="1265"/>
    </row>
    <row r="17" spans="2:62" ht="20.25" customHeight="1">
      <c r="B17" s="1279">
        <f>B15+1</f>
        <v>1</v>
      </c>
      <c r="C17" s="1281"/>
      <c r="D17" s="1275"/>
      <c r="E17" s="299"/>
      <c r="F17" s="298"/>
      <c r="G17" s="299"/>
      <c r="H17" s="298"/>
      <c r="I17" s="1269"/>
      <c r="J17" s="1270"/>
      <c r="K17" s="1273"/>
      <c r="L17" s="1274"/>
      <c r="M17" s="1274"/>
      <c r="N17" s="1275"/>
      <c r="O17" s="1327"/>
      <c r="P17" s="1328"/>
      <c r="Q17" s="1328"/>
      <c r="R17" s="1328"/>
      <c r="S17" s="1329"/>
      <c r="T17" s="297" t="s">
        <v>1100</v>
      </c>
      <c r="U17" s="296"/>
      <c r="V17" s="295"/>
      <c r="W17" s="293"/>
      <c r="X17" s="292"/>
      <c r="Y17" s="292"/>
      <c r="Z17" s="292"/>
      <c r="AA17" s="292"/>
      <c r="AB17" s="292"/>
      <c r="AC17" s="294"/>
      <c r="AD17" s="293"/>
      <c r="AE17" s="292"/>
      <c r="AF17" s="292"/>
      <c r="AG17" s="292"/>
      <c r="AH17" s="292"/>
      <c r="AI17" s="292"/>
      <c r="AJ17" s="294"/>
      <c r="AK17" s="293"/>
      <c r="AL17" s="292"/>
      <c r="AM17" s="292"/>
      <c r="AN17" s="292"/>
      <c r="AO17" s="292"/>
      <c r="AP17" s="292"/>
      <c r="AQ17" s="294"/>
      <c r="AR17" s="293"/>
      <c r="AS17" s="292"/>
      <c r="AT17" s="292"/>
      <c r="AU17" s="292"/>
      <c r="AV17" s="292"/>
      <c r="AW17" s="292"/>
      <c r="AX17" s="294"/>
      <c r="AY17" s="293"/>
      <c r="AZ17" s="292"/>
      <c r="BA17" s="292"/>
      <c r="BB17" s="1330"/>
      <c r="BC17" s="1331"/>
      <c r="BD17" s="1332"/>
      <c r="BE17" s="1333"/>
      <c r="BF17" s="1334"/>
      <c r="BG17" s="1335"/>
      <c r="BH17" s="1335"/>
      <c r="BI17" s="1335"/>
      <c r="BJ17" s="1336"/>
    </row>
    <row r="18" spans="2:62" ht="20.25" customHeight="1">
      <c r="B18" s="1280"/>
      <c r="C18" s="1282"/>
      <c r="D18" s="1278"/>
      <c r="E18" s="285"/>
      <c r="F18" s="284">
        <f>C17</f>
        <v>0</v>
      </c>
      <c r="G18" s="285"/>
      <c r="H18" s="284">
        <f>I17</f>
        <v>0</v>
      </c>
      <c r="I18" s="1271"/>
      <c r="J18" s="1272"/>
      <c r="K18" s="1276"/>
      <c r="L18" s="1277"/>
      <c r="M18" s="1277"/>
      <c r="N18" s="1278"/>
      <c r="O18" s="1307"/>
      <c r="P18" s="1308"/>
      <c r="Q18" s="1308"/>
      <c r="R18" s="1308"/>
      <c r="S18" s="1309"/>
      <c r="T18" s="291" t="s">
        <v>1099</v>
      </c>
      <c r="U18" s="290"/>
      <c r="V18" s="289"/>
      <c r="W18" s="275" t="str">
        <f>IF(W17="","",VLOOKUP(W17,'シフト記号表（従来型・ユニット型共通）'!$C$6:$L$47,10,FALSE))</f>
        <v/>
      </c>
      <c r="X18" s="274" t="str">
        <f>IF(X17="","",VLOOKUP(X17,'シフト記号表（従来型・ユニット型共通）'!$C$6:$L$47,10,FALSE))</f>
        <v/>
      </c>
      <c r="Y18" s="274" t="str">
        <f>IF(Y17="","",VLOOKUP(Y17,'シフト記号表（従来型・ユニット型共通）'!$C$6:$L$47,10,FALSE))</f>
        <v/>
      </c>
      <c r="Z18" s="274" t="str">
        <f>IF(Z17="","",VLOOKUP(Z17,'シフト記号表（従来型・ユニット型共通）'!$C$6:$L$47,10,FALSE))</f>
        <v/>
      </c>
      <c r="AA18" s="274" t="str">
        <f>IF(AA17="","",VLOOKUP(AA17,'シフト記号表（従来型・ユニット型共通）'!$C$6:$L$47,10,FALSE))</f>
        <v/>
      </c>
      <c r="AB18" s="274" t="str">
        <f>IF(AB17="","",VLOOKUP(AB17,'シフト記号表（従来型・ユニット型共通）'!$C$6:$L$47,10,FALSE))</f>
        <v/>
      </c>
      <c r="AC18" s="276" t="str">
        <f>IF(AC17="","",VLOOKUP(AC17,'シフト記号表（従来型・ユニット型共通）'!$C$6:$L$47,10,FALSE))</f>
        <v/>
      </c>
      <c r="AD18" s="275" t="str">
        <f>IF(AD17="","",VLOOKUP(AD17,'シフト記号表（従来型・ユニット型共通）'!$C$6:$L$47,10,FALSE))</f>
        <v/>
      </c>
      <c r="AE18" s="274" t="str">
        <f>IF(AE17="","",VLOOKUP(AE17,'シフト記号表（従来型・ユニット型共通）'!$C$6:$L$47,10,FALSE))</f>
        <v/>
      </c>
      <c r="AF18" s="274" t="str">
        <f>IF(AF17="","",VLOOKUP(AF17,'シフト記号表（従来型・ユニット型共通）'!$C$6:$L$47,10,FALSE))</f>
        <v/>
      </c>
      <c r="AG18" s="274" t="str">
        <f>IF(AG17="","",VLOOKUP(AG17,'シフト記号表（従来型・ユニット型共通）'!$C$6:$L$47,10,FALSE))</f>
        <v/>
      </c>
      <c r="AH18" s="274" t="str">
        <f>IF(AH17="","",VLOOKUP(AH17,'シフト記号表（従来型・ユニット型共通）'!$C$6:$L$47,10,FALSE))</f>
        <v/>
      </c>
      <c r="AI18" s="274" t="str">
        <f>IF(AI17="","",VLOOKUP(AI17,'シフト記号表（従来型・ユニット型共通）'!$C$6:$L$47,10,FALSE))</f>
        <v/>
      </c>
      <c r="AJ18" s="276" t="str">
        <f>IF(AJ17="","",VLOOKUP(AJ17,'シフト記号表（従来型・ユニット型共通）'!$C$6:$L$47,10,FALSE))</f>
        <v/>
      </c>
      <c r="AK18" s="275" t="str">
        <f>IF(AK17="","",VLOOKUP(AK17,'シフト記号表（従来型・ユニット型共通）'!$C$6:$L$47,10,FALSE))</f>
        <v/>
      </c>
      <c r="AL18" s="274" t="str">
        <f>IF(AL17="","",VLOOKUP(AL17,'シフト記号表（従来型・ユニット型共通）'!$C$6:$L$47,10,FALSE))</f>
        <v/>
      </c>
      <c r="AM18" s="274" t="str">
        <f>IF(AM17="","",VLOOKUP(AM17,'シフト記号表（従来型・ユニット型共通）'!$C$6:$L$47,10,FALSE))</f>
        <v/>
      </c>
      <c r="AN18" s="274" t="str">
        <f>IF(AN17="","",VLOOKUP(AN17,'シフト記号表（従来型・ユニット型共通）'!$C$6:$L$47,10,FALSE))</f>
        <v/>
      </c>
      <c r="AO18" s="274" t="str">
        <f>IF(AO17="","",VLOOKUP(AO17,'シフト記号表（従来型・ユニット型共通）'!$C$6:$L$47,10,FALSE))</f>
        <v/>
      </c>
      <c r="AP18" s="274" t="str">
        <f>IF(AP17="","",VLOOKUP(AP17,'シフト記号表（従来型・ユニット型共通）'!$C$6:$L$47,10,FALSE))</f>
        <v/>
      </c>
      <c r="AQ18" s="276" t="str">
        <f>IF(AQ17="","",VLOOKUP(AQ17,'シフト記号表（従来型・ユニット型共通）'!$C$6:$L$47,10,FALSE))</f>
        <v/>
      </c>
      <c r="AR18" s="275" t="str">
        <f>IF(AR17="","",VLOOKUP(AR17,'シフト記号表（従来型・ユニット型共通）'!$C$6:$L$47,10,FALSE))</f>
        <v/>
      </c>
      <c r="AS18" s="274" t="str">
        <f>IF(AS17="","",VLOOKUP(AS17,'シフト記号表（従来型・ユニット型共通）'!$C$6:$L$47,10,FALSE))</f>
        <v/>
      </c>
      <c r="AT18" s="274" t="str">
        <f>IF(AT17="","",VLOOKUP(AT17,'シフト記号表（従来型・ユニット型共通）'!$C$6:$L$47,10,FALSE))</f>
        <v/>
      </c>
      <c r="AU18" s="274" t="str">
        <f>IF(AU17="","",VLOOKUP(AU17,'シフト記号表（従来型・ユニット型共通）'!$C$6:$L$47,10,FALSE))</f>
        <v/>
      </c>
      <c r="AV18" s="274" t="str">
        <f>IF(AV17="","",VLOOKUP(AV17,'シフト記号表（従来型・ユニット型共通）'!$C$6:$L$47,10,FALSE))</f>
        <v/>
      </c>
      <c r="AW18" s="274" t="str">
        <f>IF(AW17="","",VLOOKUP(AW17,'シフト記号表（従来型・ユニット型共通）'!$C$6:$L$47,10,FALSE))</f>
        <v/>
      </c>
      <c r="AX18" s="276" t="str">
        <f>IF(AX17="","",VLOOKUP(AX17,'シフト記号表（従来型・ユニット型共通）'!$C$6:$L$47,10,FALSE))</f>
        <v/>
      </c>
      <c r="AY18" s="275" t="str">
        <f>IF(AY17="","",VLOOKUP(AY17,'シフト記号表（従来型・ユニット型共通）'!$C$6:$L$47,10,FALSE))</f>
        <v/>
      </c>
      <c r="AZ18" s="274" t="str">
        <f>IF(AZ17="","",VLOOKUP(AZ17,'シフト記号表（従来型・ユニット型共通）'!$C$6:$L$47,10,FALSE))</f>
        <v/>
      </c>
      <c r="BA18" s="274" t="str">
        <f>IF(BA17="","",VLOOKUP(BA17,'シフト記号表（従来型・ユニット型共通）'!$C$6:$L$47,10,FALSE))</f>
        <v/>
      </c>
      <c r="BB18" s="1246">
        <f>IF($BE$3="４週",SUM(W18:AX18),IF($BE$3="暦月",SUM(W18:BA18),""))</f>
        <v>0</v>
      </c>
      <c r="BC18" s="1247"/>
      <c r="BD18" s="1324">
        <f>IF($BE$3="４週",BB18/4,IF($BE$3="暦月",(BB18/($BE$8/7)),""))</f>
        <v>0</v>
      </c>
      <c r="BE18" s="1247"/>
      <c r="BF18" s="1321"/>
      <c r="BG18" s="1322"/>
      <c r="BH18" s="1322"/>
      <c r="BI18" s="1322"/>
      <c r="BJ18" s="1323"/>
    </row>
    <row r="19" spans="2:62" ht="20.25" customHeight="1">
      <c r="B19" s="1279">
        <f>B17+1</f>
        <v>2</v>
      </c>
      <c r="C19" s="1325"/>
      <c r="D19" s="1326"/>
      <c r="E19" s="273"/>
      <c r="F19" s="272"/>
      <c r="G19" s="273"/>
      <c r="H19" s="272"/>
      <c r="I19" s="1337"/>
      <c r="J19" s="1338"/>
      <c r="K19" s="1339"/>
      <c r="L19" s="1340"/>
      <c r="M19" s="1340"/>
      <c r="N19" s="1326"/>
      <c r="O19" s="1307"/>
      <c r="P19" s="1308"/>
      <c r="Q19" s="1308"/>
      <c r="R19" s="1308"/>
      <c r="S19" s="1309"/>
      <c r="T19" s="288" t="s">
        <v>1100</v>
      </c>
      <c r="U19" s="287"/>
      <c r="V19" s="286"/>
      <c r="W19" s="267"/>
      <c r="X19" s="266"/>
      <c r="Y19" s="266"/>
      <c r="Z19" s="266"/>
      <c r="AA19" s="266"/>
      <c r="AB19" s="266"/>
      <c r="AC19" s="268"/>
      <c r="AD19" s="267"/>
      <c r="AE19" s="266"/>
      <c r="AF19" s="266"/>
      <c r="AG19" s="266"/>
      <c r="AH19" s="266"/>
      <c r="AI19" s="266"/>
      <c r="AJ19" s="268"/>
      <c r="AK19" s="267"/>
      <c r="AL19" s="266"/>
      <c r="AM19" s="266"/>
      <c r="AN19" s="266"/>
      <c r="AO19" s="266"/>
      <c r="AP19" s="266"/>
      <c r="AQ19" s="268"/>
      <c r="AR19" s="267"/>
      <c r="AS19" s="266"/>
      <c r="AT19" s="266"/>
      <c r="AU19" s="266"/>
      <c r="AV19" s="266"/>
      <c r="AW19" s="266"/>
      <c r="AX19" s="268"/>
      <c r="AY19" s="267"/>
      <c r="AZ19" s="266"/>
      <c r="BA19" s="265"/>
      <c r="BB19" s="1314"/>
      <c r="BC19" s="1315"/>
      <c r="BD19" s="1316"/>
      <c r="BE19" s="1317"/>
      <c r="BF19" s="1318"/>
      <c r="BG19" s="1319"/>
      <c r="BH19" s="1319"/>
      <c r="BI19" s="1319"/>
      <c r="BJ19" s="1320"/>
    </row>
    <row r="20" spans="2:62" ht="20.25" customHeight="1">
      <c r="B20" s="1280"/>
      <c r="C20" s="1282"/>
      <c r="D20" s="1278"/>
      <c r="E20" s="285"/>
      <c r="F20" s="284">
        <f>C19</f>
        <v>0</v>
      </c>
      <c r="G20" s="285"/>
      <c r="H20" s="284">
        <f>I19</f>
        <v>0</v>
      </c>
      <c r="I20" s="1271"/>
      <c r="J20" s="1272"/>
      <c r="K20" s="1276"/>
      <c r="L20" s="1277"/>
      <c r="M20" s="1277"/>
      <c r="N20" s="1278"/>
      <c r="O20" s="1307"/>
      <c r="P20" s="1308"/>
      <c r="Q20" s="1308"/>
      <c r="R20" s="1308"/>
      <c r="S20" s="1309"/>
      <c r="T20" s="291" t="s">
        <v>1099</v>
      </c>
      <c r="U20" s="290"/>
      <c r="V20" s="289"/>
      <c r="W20" s="275" t="str">
        <f>IF(W19="","",VLOOKUP(W19,'シフト記号表（従来型・ユニット型共通）'!$C$6:$L$47,10,FALSE))</f>
        <v/>
      </c>
      <c r="X20" s="274" t="str">
        <f>IF(X19="","",VLOOKUP(X19,'シフト記号表（従来型・ユニット型共通）'!$C$6:$L$47,10,FALSE))</f>
        <v/>
      </c>
      <c r="Y20" s="274" t="str">
        <f>IF(Y19="","",VLOOKUP(Y19,'シフト記号表（従来型・ユニット型共通）'!$C$6:$L$47,10,FALSE))</f>
        <v/>
      </c>
      <c r="Z20" s="274" t="str">
        <f>IF(Z19="","",VLOOKUP(Z19,'シフト記号表（従来型・ユニット型共通）'!$C$6:$L$47,10,FALSE))</f>
        <v/>
      </c>
      <c r="AA20" s="274" t="str">
        <f>IF(AA19="","",VLOOKUP(AA19,'シフト記号表（従来型・ユニット型共通）'!$C$6:$L$47,10,FALSE))</f>
        <v/>
      </c>
      <c r="AB20" s="274" t="str">
        <f>IF(AB19="","",VLOOKUP(AB19,'シフト記号表（従来型・ユニット型共通）'!$C$6:$L$47,10,FALSE))</f>
        <v/>
      </c>
      <c r="AC20" s="276" t="str">
        <f>IF(AC19="","",VLOOKUP(AC19,'シフト記号表（従来型・ユニット型共通）'!$C$6:$L$47,10,FALSE))</f>
        <v/>
      </c>
      <c r="AD20" s="275" t="str">
        <f>IF(AD19="","",VLOOKUP(AD19,'シフト記号表（従来型・ユニット型共通）'!$C$6:$L$47,10,FALSE))</f>
        <v/>
      </c>
      <c r="AE20" s="274" t="str">
        <f>IF(AE19="","",VLOOKUP(AE19,'シフト記号表（従来型・ユニット型共通）'!$C$6:$L$47,10,FALSE))</f>
        <v/>
      </c>
      <c r="AF20" s="274" t="str">
        <f>IF(AF19="","",VLOOKUP(AF19,'シフト記号表（従来型・ユニット型共通）'!$C$6:$L$47,10,FALSE))</f>
        <v/>
      </c>
      <c r="AG20" s="274" t="str">
        <f>IF(AG19="","",VLOOKUP(AG19,'シフト記号表（従来型・ユニット型共通）'!$C$6:$L$47,10,FALSE))</f>
        <v/>
      </c>
      <c r="AH20" s="274" t="str">
        <f>IF(AH19="","",VLOOKUP(AH19,'シフト記号表（従来型・ユニット型共通）'!$C$6:$L$47,10,FALSE))</f>
        <v/>
      </c>
      <c r="AI20" s="274" t="str">
        <f>IF(AI19="","",VLOOKUP(AI19,'シフト記号表（従来型・ユニット型共通）'!$C$6:$L$47,10,FALSE))</f>
        <v/>
      </c>
      <c r="AJ20" s="276" t="str">
        <f>IF(AJ19="","",VLOOKUP(AJ19,'シフト記号表（従来型・ユニット型共通）'!$C$6:$L$47,10,FALSE))</f>
        <v/>
      </c>
      <c r="AK20" s="275" t="str">
        <f>IF(AK19="","",VLOOKUP(AK19,'シフト記号表（従来型・ユニット型共通）'!$C$6:$L$47,10,FALSE))</f>
        <v/>
      </c>
      <c r="AL20" s="274" t="str">
        <f>IF(AL19="","",VLOOKUP(AL19,'シフト記号表（従来型・ユニット型共通）'!$C$6:$L$47,10,FALSE))</f>
        <v/>
      </c>
      <c r="AM20" s="274" t="str">
        <f>IF(AM19="","",VLOOKUP(AM19,'シフト記号表（従来型・ユニット型共通）'!$C$6:$L$47,10,FALSE))</f>
        <v/>
      </c>
      <c r="AN20" s="274" t="str">
        <f>IF(AN19="","",VLOOKUP(AN19,'シフト記号表（従来型・ユニット型共通）'!$C$6:$L$47,10,FALSE))</f>
        <v/>
      </c>
      <c r="AO20" s="274" t="str">
        <f>IF(AO19="","",VLOOKUP(AO19,'シフト記号表（従来型・ユニット型共通）'!$C$6:$L$47,10,FALSE))</f>
        <v/>
      </c>
      <c r="AP20" s="274" t="str">
        <f>IF(AP19="","",VLOOKUP(AP19,'シフト記号表（従来型・ユニット型共通）'!$C$6:$L$47,10,FALSE))</f>
        <v/>
      </c>
      <c r="AQ20" s="276" t="str">
        <f>IF(AQ19="","",VLOOKUP(AQ19,'シフト記号表（従来型・ユニット型共通）'!$C$6:$L$47,10,FALSE))</f>
        <v/>
      </c>
      <c r="AR20" s="275" t="str">
        <f>IF(AR19="","",VLOOKUP(AR19,'シフト記号表（従来型・ユニット型共通）'!$C$6:$L$47,10,FALSE))</f>
        <v/>
      </c>
      <c r="AS20" s="274" t="str">
        <f>IF(AS19="","",VLOOKUP(AS19,'シフト記号表（従来型・ユニット型共通）'!$C$6:$L$47,10,FALSE))</f>
        <v/>
      </c>
      <c r="AT20" s="274" t="str">
        <f>IF(AT19="","",VLOOKUP(AT19,'シフト記号表（従来型・ユニット型共通）'!$C$6:$L$47,10,FALSE))</f>
        <v/>
      </c>
      <c r="AU20" s="274" t="str">
        <f>IF(AU19="","",VLOOKUP(AU19,'シフト記号表（従来型・ユニット型共通）'!$C$6:$L$47,10,FALSE))</f>
        <v/>
      </c>
      <c r="AV20" s="274" t="str">
        <f>IF(AV19="","",VLOOKUP(AV19,'シフト記号表（従来型・ユニット型共通）'!$C$6:$L$47,10,FALSE))</f>
        <v/>
      </c>
      <c r="AW20" s="274" t="str">
        <f>IF(AW19="","",VLOOKUP(AW19,'シフト記号表（従来型・ユニット型共通）'!$C$6:$L$47,10,FALSE))</f>
        <v/>
      </c>
      <c r="AX20" s="276" t="str">
        <f>IF(AX19="","",VLOOKUP(AX19,'シフト記号表（従来型・ユニット型共通）'!$C$6:$L$47,10,FALSE))</f>
        <v/>
      </c>
      <c r="AY20" s="275" t="str">
        <f>IF(AY19="","",VLOOKUP(AY19,'シフト記号表（従来型・ユニット型共通）'!$C$6:$L$47,10,FALSE))</f>
        <v/>
      </c>
      <c r="AZ20" s="274" t="str">
        <f>IF(AZ19="","",VLOOKUP(AZ19,'シフト記号表（従来型・ユニット型共通）'!$C$6:$L$47,10,FALSE))</f>
        <v/>
      </c>
      <c r="BA20" s="274" t="str">
        <f>IF(BA19="","",VLOOKUP(BA19,'シフト記号表（従来型・ユニット型共通）'!$C$6:$L$47,10,FALSE))</f>
        <v/>
      </c>
      <c r="BB20" s="1246">
        <f>IF($BE$3="４週",SUM(W20:AX20),IF($BE$3="暦月",SUM(W20:BA20),""))</f>
        <v>0</v>
      </c>
      <c r="BC20" s="1247"/>
      <c r="BD20" s="1324">
        <f>IF($BE$3="４週",BB20/4,IF($BE$3="暦月",(BB20/($BE$8/7)),""))</f>
        <v>0</v>
      </c>
      <c r="BE20" s="1247"/>
      <c r="BF20" s="1321"/>
      <c r="BG20" s="1322"/>
      <c r="BH20" s="1322"/>
      <c r="BI20" s="1322"/>
      <c r="BJ20" s="1323"/>
    </row>
    <row r="21" spans="2:62" ht="20.25" customHeight="1">
      <c r="B21" s="1279">
        <f>B19+1</f>
        <v>3</v>
      </c>
      <c r="C21" s="1325"/>
      <c r="D21" s="1326"/>
      <c r="E21" s="285"/>
      <c r="F21" s="284"/>
      <c r="G21" s="285"/>
      <c r="H21" s="284"/>
      <c r="I21" s="1337"/>
      <c r="J21" s="1338"/>
      <c r="K21" s="1339"/>
      <c r="L21" s="1340"/>
      <c r="M21" s="1340"/>
      <c r="N21" s="1326"/>
      <c r="O21" s="1307"/>
      <c r="P21" s="1308"/>
      <c r="Q21" s="1308"/>
      <c r="R21" s="1308"/>
      <c r="S21" s="1309"/>
      <c r="T21" s="288" t="s">
        <v>1100</v>
      </c>
      <c r="U21" s="287"/>
      <c r="V21" s="286"/>
      <c r="W21" s="267"/>
      <c r="X21" s="266"/>
      <c r="Y21" s="266"/>
      <c r="Z21" s="266"/>
      <c r="AA21" s="266"/>
      <c r="AB21" s="266"/>
      <c r="AC21" s="268"/>
      <c r="AD21" s="267"/>
      <c r="AE21" s="266"/>
      <c r="AF21" s="266"/>
      <c r="AG21" s="266"/>
      <c r="AH21" s="266"/>
      <c r="AI21" s="266"/>
      <c r="AJ21" s="268"/>
      <c r="AK21" s="267"/>
      <c r="AL21" s="266"/>
      <c r="AM21" s="266"/>
      <c r="AN21" s="266"/>
      <c r="AO21" s="266"/>
      <c r="AP21" s="266"/>
      <c r="AQ21" s="268"/>
      <c r="AR21" s="267"/>
      <c r="AS21" s="266"/>
      <c r="AT21" s="266"/>
      <c r="AU21" s="266"/>
      <c r="AV21" s="266"/>
      <c r="AW21" s="266"/>
      <c r="AX21" s="268"/>
      <c r="AY21" s="267"/>
      <c r="AZ21" s="266"/>
      <c r="BA21" s="265"/>
      <c r="BB21" s="1314"/>
      <c r="BC21" s="1315"/>
      <c r="BD21" s="1316"/>
      <c r="BE21" s="1317"/>
      <c r="BF21" s="1318"/>
      <c r="BG21" s="1319"/>
      <c r="BH21" s="1319"/>
      <c r="BI21" s="1319"/>
      <c r="BJ21" s="1320"/>
    </row>
    <row r="22" spans="2:62" ht="20.25" customHeight="1">
      <c r="B22" s="1280"/>
      <c r="C22" s="1282"/>
      <c r="D22" s="1278"/>
      <c r="E22" s="285"/>
      <c r="F22" s="284">
        <f>C21</f>
        <v>0</v>
      </c>
      <c r="G22" s="285"/>
      <c r="H22" s="284">
        <f>I21</f>
        <v>0</v>
      </c>
      <c r="I22" s="1271"/>
      <c r="J22" s="1272"/>
      <c r="K22" s="1276"/>
      <c r="L22" s="1277"/>
      <c r="M22" s="1277"/>
      <c r="N22" s="1278"/>
      <c r="O22" s="1307"/>
      <c r="P22" s="1308"/>
      <c r="Q22" s="1308"/>
      <c r="R22" s="1308"/>
      <c r="S22" s="1309"/>
      <c r="T22" s="291" t="s">
        <v>1099</v>
      </c>
      <c r="U22" s="290"/>
      <c r="V22" s="289"/>
      <c r="W22" s="275" t="str">
        <f>IF(W21="","",VLOOKUP(W21,'シフト記号表（従来型・ユニット型共通）'!$C$6:$L$47,10,FALSE))</f>
        <v/>
      </c>
      <c r="X22" s="274" t="str">
        <f>IF(X21="","",VLOOKUP(X21,'シフト記号表（従来型・ユニット型共通）'!$C$6:$L$47,10,FALSE))</f>
        <v/>
      </c>
      <c r="Y22" s="274" t="str">
        <f>IF(Y21="","",VLOOKUP(Y21,'シフト記号表（従来型・ユニット型共通）'!$C$6:$L$47,10,FALSE))</f>
        <v/>
      </c>
      <c r="Z22" s="274" t="str">
        <f>IF(Z21="","",VLOOKUP(Z21,'シフト記号表（従来型・ユニット型共通）'!$C$6:$L$47,10,FALSE))</f>
        <v/>
      </c>
      <c r="AA22" s="274" t="str">
        <f>IF(AA21="","",VLOOKUP(AA21,'シフト記号表（従来型・ユニット型共通）'!$C$6:$L$47,10,FALSE))</f>
        <v/>
      </c>
      <c r="AB22" s="274" t="str">
        <f>IF(AB21="","",VLOOKUP(AB21,'シフト記号表（従来型・ユニット型共通）'!$C$6:$L$47,10,FALSE))</f>
        <v/>
      </c>
      <c r="AC22" s="276" t="str">
        <f>IF(AC21="","",VLOOKUP(AC21,'シフト記号表（従来型・ユニット型共通）'!$C$6:$L$47,10,FALSE))</f>
        <v/>
      </c>
      <c r="AD22" s="275" t="str">
        <f>IF(AD21="","",VLOOKUP(AD21,'シフト記号表（従来型・ユニット型共通）'!$C$6:$L$47,10,FALSE))</f>
        <v/>
      </c>
      <c r="AE22" s="274" t="str">
        <f>IF(AE21="","",VLOOKUP(AE21,'シフト記号表（従来型・ユニット型共通）'!$C$6:$L$47,10,FALSE))</f>
        <v/>
      </c>
      <c r="AF22" s="274" t="str">
        <f>IF(AF21="","",VLOOKUP(AF21,'シフト記号表（従来型・ユニット型共通）'!$C$6:$L$47,10,FALSE))</f>
        <v/>
      </c>
      <c r="AG22" s="274" t="str">
        <f>IF(AG21="","",VLOOKUP(AG21,'シフト記号表（従来型・ユニット型共通）'!$C$6:$L$47,10,FALSE))</f>
        <v/>
      </c>
      <c r="AH22" s="274" t="str">
        <f>IF(AH21="","",VLOOKUP(AH21,'シフト記号表（従来型・ユニット型共通）'!$C$6:$L$47,10,FALSE))</f>
        <v/>
      </c>
      <c r="AI22" s="274" t="str">
        <f>IF(AI21="","",VLOOKUP(AI21,'シフト記号表（従来型・ユニット型共通）'!$C$6:$L$47,10,FALSE))</f>
        <v/>
      </c>
      <c r="AJ22" s="276" t="str">
        <f>IF(AJ21="","",VLOOKUP(AJ21,'シフト記号表（従来型・ユニット型共通）'!$C$6:$L$47,10,FALSE))</f>
        <v/>
      </c>
      <c r="AK22" s="275" t="str">
        <f>IF(AK21="","",VLOOKUP(AK21,'シフト記号表（従来型・ユニット型共通）'!$C$6:$L$47,10,FALSE))</f>
        <v/>
      </c>
      <c r="AL22" s="274" t="str">
        <f>IF(AL21="","",VLOOKUP(AL21,'シフト記号表（従来型・ユニット型共通）'!$C$6:$L$47,10,FALSE))</f>
        <v/>
      </c>
      <c r="AM22" s="274" t="str">
        <f>IF(AM21="","",VLOOKUP(AM21,'シフト記号表（従来型・ユニット型共通）'!$C$6:$L$47,10,FALSE))</f>
        <v/>
      </c>
      <c r="AN22" s="274" t="str">
        <f>IF(AN21="","",VLOOKUP(AN21,'シフト記号表（従来型・ユニット型共通）'!$C$6:$L$47,10,FALSE))</f>
        <v/>
      </c>
      <c r="AO22" s="274" t="str">
        <f>IF(AO21="","",VLOOKUP(AO21,'シフト記号表（従来型・ユニット型共通）'!$C$6:$L$47,10,FALSE))</f>
        <v/>
      </c>
      <c r="AP22" s="274" t="str">
        <f>IF(AP21="","",VLOOKUP(AP21,'シフト記号表（従来型・ユニット型共通）'!$C$6:$L$47,10,FALSE))</f>
        <v/>
      </c>
      <c r="AQ22" s="276" t="str">
        <f>IF(AQ21="","",VLOOKUP(AQ21,'シフト記号表（従来型・ユニット型共通）'!$C$6:$L$47,10,FALSE))</f>
        <v/>
      </c>
      <c r="AR22" s="275" t="str">
        <f>IF(AR21="","",VLOOKUP(AR21,'シフト記号表（従来型・ユニット型共通）'!$C$6:$L$47,10,FALSE))</f>
        <v/>
      </c>
      <c r="AS22" s="274" t="str">
        <f>IF(AS21="","",VLOOKUP(AS21,'シフト記号表（従来型・ユニット型共通）'!$C$6:$L$47,10,FALSE))</f>
        <v/>
      </c>
      <c r="AT22" s="274" t="str">
        <f>IF(AT21="","",VLOOKUP(AT21,'シフト記号表（従来型・ユニット型共通）'!$C$6:$L$47,10,FALSE))</f>
        <v/>
      </c>
      <c r="AU22" s="274" t="str">
        <f>IF(AU21="","",VLOOKUP(AU21,'シフト記号表（従来型・ユニット型共通）'!$C$6:$L$47,10,FALSE))</f>
        <v/>
      </c>
      <c r="AV22" s="274" t="str">
        <f>IF(AV21="","",VLOOKUP(AV21,'シフト記号表（従来型・ユニット型共通）'!$C$6:$L$47,10,FALSE))</f>
        <v/>
      </c>
      <c r="AW22" s="274" t="str">
        <f>IF(AW21="","",VLOOKUP(AW21,'シフト記号表（従来型・ユニット型共通）'!$C$6:$L$47,10,FALSE))</f>
        <v/>
      </c>
      <c r="AX22" s="276" t="str">
        <f>IF(AX21="","",VLOOKUP(AX21,'シフト記号表（従来型・ユニット型共通）'!$C$6:$L$47,10,FALSE))</f>
        <v/>
      </c>
      <c r="AY22" s="275" t="str">
        <f>IF(AY21="","",VLOOKUP(AY21,'シフト記号表（従来型・ユニット型共通）'!$C$6:$L$47,10,FALSE))</f>
        <v/>
      </c>
      <c r="AZ22" s="274" t="str">
        <f>IF(AZ21="","",VLOOKUP(AZ21,'シフト記号表（従来型・ユニット型共通）'!$C$6:$L$47,10,FALSE))</f>
        <v/>
      </c>
      <c r="BA22" s="274" t="str">
        <f>IF(BA21="","",VLOOKUP(BA21,'シフト記号表（従来型・ユニット型共通）'!$C$6:$L$47,10,FALSE))</f>
        <v/>
      </c>
      <c r="BB22" s="1246">
        <f>IF($BE$3="４週",SUM(W22:AX22),IF($BE$3="暦月",SUM(W22:BA22),""))</f>
        <v>0</v>
      </c>
      <c r="BC22" s="1247"/>
      <c r="BD22" s="1324">
        <f>IF($BE$3="４週",BB22/4,IF($BE$3="暦月",(BB22/($BE$8/7)),""))</f>
        <v>0</v>
      </c>
      <c r="BE22" s="1247"/>
      <c r="BF22" s="1321"/>
      <c r="BG22" s="1322"/>
      <c r="BH22" s="1322"/>
      <c r="BI22" s="1322"/>
      <c r="BJ22" s="1323"/>
    </row>
    <row r="23" spans="2:62" ht="20.25" customHeight="1">
      <c r="B23" s="1279">
        <f>B21+1</f>
        <v>4</v>
      </c>
      <c r="C23" s="1325"/>
      <c r="D23" s="1326"/>
      <c r="E23" s="285"/>
      <c r="F23" s="284"/>
      <c r="G23" s="285"/>
      <c r="H23" s="284"/>
      <c r="I23" s="1337"/>
      <c r="J23" s="1338"/>
      <c r="K23" s="1339"/>
      <c r="L23" s="1340"/>
      <c r="M23" s="1340"/>
      <c r="N23" s="1326"/>
      <c r="O23" s="1307"/>
      <c r="P23" s="1308"/>
      <c r="Q23" s="1308"/>
      <c r="R23" s="1308"/>
      <c r="S23" s="1309"/>
      <c r="T23" s="288" t="s">
        <v>1100</v>
      </c>
      <c r="U23" s="287"/>
      <c r="V23" s="286"/>
      <c r="W23" s="267"/>
      <c r="X23" s="266"/>
      <c r="Y23" s="266"/>
      <c r="Z23" s="266"/>
      <c r="AA23" s="266"/>
      <c r="AB23" s="266"/>
      <c r="AC23" s="268"/>
      <c r="AD23" s="267"/>
      <c r="AE23" s="266"/>
      <c r="AF23" s="266"/>
      <c r="AG23" s="266"/>
      <c r="AH23" s="266"/>
      <c r="AI23" s="266"/>
      <c r="AJ23" s="268"/>
      <c r="AK23" s="267"/>
      <c r="AL23" s="266"/>
      <c r="AM23" s="266"/>
      <c r="AN23" s="266"/>
      <c r="AO23" s="266"/>
      <c r="AP23" s="266"/>
      <c r="AQ23" s="268"/>
      <c r="AR23" s="267"/>
      <c r="AS23" s="266"/>
      <c r="AT23" s="266"/>
      <c r="AU23" s="266"/>
      <c r="AV23" s="266"/>
      <c r="AW23" s="266"/>
      <c r="AX23" s="268"/>
      <c r="AY23" s="267"/>
      <c r="AZ23" s="266"/>
      <c r="BA23" s="265"/>
      <c r="BB23" s="1314"/>
      <c r="BC23" s="1315"/>
      <c r="BD23" s="1316"/>
      <c r="BE23" s="1317"/>
      <c r="BF23" s="1318"/>
      <c r="BG23" s="1319"/>
      <c r="BH23" s="1319"/>
      <c r="BI23" s="1319"/>
      <c r="BJ23" s="1320"/>
    </row>
    <row r="24" spans="2:62" ht="20.25" customHeight="1">
      <c r="B24" s="1280"/>
      <c r="C24" s="1282"/>
      <c r="D24" s="1278"/>
      <c r="E24" s="285"/>
      <c r="F24" s="284">
        <f>C23</f>
        <v>0</v>
      </c>
      <c r="G24" s="285"/>
      <c r="H24" s="284">
        <f>I23</f>
        <v>0</v>
      </c>
      <c r="I24" s="1271"/>
      <c r="J24" s="1272"/>
      <c r="K24" s="1276"/>
      <c r="L24" s="1277"/>
      <c r="M24" s="1277"/>
      <c r="N24" s="1278"/>
      <c r="O24" s="1307"/>
      <c r="P24" s="1308"/>
      <c r="Q24" s="1308"/>
      <c r="R24" s="1308"/>
      <c r="S24" s="1309"/>
      <c r="T24" s="291" t="s">
        <v>1099</v>
      </c>
      <c r="U24" s="290"/>
      <c r="V24" s="289"/>
      <c r="W24" s="275" t="str">
        <f>IF(W23="","",VLOOKUP(W23,'シフト記号表（従来型・ユニット型共通）'!$C$6:$L$47,10,FALSE))</f>
        <v/>
      </c>
      <c r="X24" s="274" t="str">
        <f>IF(X23="","",VLOOKUP(X23,'シフト記号表（従来型・ユニット型共通）'!$C$6:$L$47,10,FALSE))</f>
        <v/>
      </c>
      <c r="Y24" s="274" t="str">
        <f>IF(Y23="","",VLOOKUP(Y23,'シフト記号表（従来型・ユニット型共通）'!$C$6:$L$47,10,FALSE))</f>
        <v/>
      </c>
      <c r="Z24" s="274" t="str">
        <f>IF(Z23="","",VLOOKUP(Z23,'シフト記号表（従来型・ユニット型共通）'!$C$6:$L$47,10,FALSE))</f>
        <v/>
      </c>
      <c r="AA24" s="274" t="str">
        <f>IF(AA23="","",VLOOKUP(AA23,'シフト記号表（従来型・ユニット型共通）'!$C$6:$L$47,10,FALSE))</f>
        <v/>
      </c>
      <c r="AB24" s="274" t="str">
        <f>IF(AB23="","",VLOOKUP(AB23,'シフト記号表（従来型・ユニット型共通）'!$C$6:$L$47,10,FALSE))</f>
        <v/>
      </c>
      <c r="AC24" s="276" t="str">
        <f>IF(AC23="","",VLOOKUP(AC23,'シフト記号表（従来型・ユニット型共通）'!$C$6:$L$47,10,FALSE))</f>
        <v/>
      </c>
      <c r="AD24" s="275" t="str">
        <f>IF(AD23="","",VLOOKUP(AD23,'シフト記号表（従来型・ユニット型共通）'!$C$6:$L$47,10,FALSE))</f>
        <v/>
      </c>
      <c r="AE24" s="274" t="str">
        <f>IF(AE23="","",VLOOKUP(AE23,'シフト記号表（従来型・ユニット型共通）'!$C$6:$L$47,10,FALSE))</f>
        <v/>
      </c>
      <c r="AF24" s="274" t="str">
        <f>IF(AF23="","",VLOOKUP(AF23,'シフト記号表（従来型・ユニット型共通）'!$C$6:$L$47,10,FALSE))</f>
        <v/>
      </c>
      <c r="AG24" s="274" t="str">
        <f>IF(AG23="","",VLOOKUP(AG23,'シフト記号表（従来型・ユニット型共通）'!$C$6:$L$47,10,FALSE))</f>
        <v/>
      </c>
      <c r="AH24" s="274" t="str">
        <f>IF(AH23="","",VLOOKUP(AH23,'シフト記号表（従来型・ユニット型共通）'!$C$6:$L$47,10,FALSE))</f>
        <v/>
      </c>
      <c r="AI24" s="274" t="str">
        <f>IF(AI23="","",VLOOKUP(AI23,'シフト記号表（従来型・ユニット型共通）'!$C$6:$L$47,10,FALSE))</f>
        <v/>
      </c>
      <c r="AJ24" s="276" t="str">
        <f>IF(AJ23="","",VLOOKUP(AJ23,'シフト記号表（従来型・ユニット型共通）'!$C$6:$L$47,10,FALSE))</f>
        <v/>
      </c>
      <c r="AK24" s="275" t="str">
        <f>IF(AK23="","",VLOOKUP(AK23,'シフト記号表（従来型・ユニット型共通）'!$C$6:$L$47,10,FALSE))</f>
        <v/>
      </c>
      <c r="AL24" s="274" t="str">
        <f>IF(AL23="","",VLOOKUP(AL23,'シフト記号表（従来型・ユニット型共通）'!$C$6:$L$47,10,FALSE))</f>
        <v/>
      </c>
      <c r="AM24" s="274" t="str">
        <f>IF(AM23="","",VLOOKUP(AM23,'シフト記号表（従来型・ユニット型共通）'!$C$6:$L$47,10,FALSE))</f>
        <v/>
      </c>
      <c r="AN24" s="274" t="str">
        <f>IF(AN23="","",VLOOKUP(AN23,'シフト記号表（従来型・ユニット型共通）'!$C$6:$L$47,10,FALSE))</f>
        <v/>
      </c>
      <c r="AO24" s="274" t="str">
        <f>IF(AO23="","",VLOOKUP(AO23,'シフト記号表（従来型・ユニット型共通）'!$C$6:$L$47,10,FALSE))</f>
        <v/>
      </c>
      <c r="AP24" s="274" t="str">
        <f>IF(AP23="","",VLOOKUP(AP23,'シフト記号表（従来型・ユニット型共通）'!$C$6:$L$47,10,FALSE))</f>
        <v/>
      </c>
      <c r="AQ24" s="276" t="str">
        <f>IF(AQ23="","",VLOOKUP(AQ23,'シフト記号表（従来型・ユニット型共通）'!$C$6:$L$47,10,FALSE))</f>
        <v/>
      </c>
      <c r="AR24" s="275" t="str">
        <f>IF(AR23="","",VLOOKUP(AR23,'シフト記号表（従来型・ユニット型共通）'!$C$6:$L$47,10,FALSE))</f>
        <v/>
      </c>
      <c r="AS24" s="274" t="str">
        <f>IF(AS23="","",VLOOKUP(AS23,'シフト記号表（従来型・ユニット型共通）'!$C$6:$L$47,10,FALSE))</f>
        <v/>
      </c>
      <c r="AT24" s="274" t="str">
        <f>IF(AT23="","",VLOOKUP(AT23,'シフト記号表（従来型・ユニット型共通）'!$C$6:$L$47,10,FALSE))</f>
        <v/>
      </c>
      <c r="AU24" s="274" t="str">
        <f>IF(AU23="","",VLOOKUP(AU23,'シフト記号表（従来型・ユニット型共通）'!$C$6:$L$47,10,FALSE))</f>
        <v/>
      </c>
      <c r="AV24" s="274" t="str">
        <f>IF(AV23="","",VLOOKUP(AV23,'シフト記号表（従来型・ユニット型共通）'!$C$6:$L$47,10,FALSE))</f>
        <v/>
      </c>
      <c r="AW24" s="274" t="str">
        <f>IF(AW23="","",VLOOKUP(AW23,'シフト記号表（従来型・ユニット型共通）'!$C$6:$L$47,10,FALSE))</f>
        <v/>
      </c>
      <c r="AX24" s="276" t="str">
        <f>IF(AX23="","",VLOOKUP(AX23,'シフト記号表（従来型・ユニット型共通）'!$C$6:$L$47,10,FALSE))</f>
        <v/>
      </c>
      <c r="AY24" s="275" t="str">
        <f>IF(AY23="","",VLOOKUP(AY23,'シフト記号表（従来型・ユニット型共通）'!$C$6:$L$47,10,FALSE))</f>
        <v/>
      </c>
      <c r="AZ24" s="274" t="str">
        <f>IF(AZ23="","",VLOOKUP(AZ23,'シフト記号表（従来型・ユニット型共通）'!$C$6:$L$47,10,FALSE))</f>
        <v/>
      </c>
      <c r="BA24" s="274" t="str">
        <f>IF(BA23="","",VLOOKUP(BA23,'シフト記号表（従来型・ユニット型共通）'!$C$6:$L$47,10,FALSE))</f>
        <v/>
      </c>
      <c r="BB24" s="1246">
        <f>IF($BE$3="４週",SUM(W24:AX24),IF($BE$3="暦月",SUM(W24:BA24),""))</f>
        <v>0</v>
      </c>
      <c r="BC24" s="1247"/>
      <c r="BD24" s="1324">
        <f>IF($BE$3="４週",BB24/4,IF($BE$3="暦月",(BB24/($BE$8/7)),""))</f>
        <v>0</v>
      </c>
      <c r="BE24" s="1247"/>
      <c r="BF24" s="1321"/>
      <c r="BG24" s="1322"/>
      <c r="BH24" s="1322"/>
      <c r="BI24" s="1322"/>
      <c r="BJ24" s="1323"/>
    </row>
    <row r="25" spans="2:62" ht="20.25" customHeight="1">
      <c r="B25" s="1279">
        <f>B23+1</f>
        <v>5</v>
      </c>
      <c r="C25" s="1325"/>
      <c r="D25" s="1326"/>
      <c r="E25" s="285"/>
      <c r="F25" s="284"/>
      <c r="G25" s="285"/>
      <c r="H25" s="284"/>
      <c r="I25" s="1337"/>
      <c r="J25" s="1338"/>
      <c r="K25" s="1339"/>
      <c r="L25" s="1340"/>
      <c r="M25" s="1340"/>
      <c r="N25" s="1326"/>
      <c r="O25" s="1307"/>
      <c r="P25" s="1308"/>
      <c r="Q25" s="1308"/>
      <c r="R25" s="1308"/>
      <c r="S25" s="1309"/>
      <c r="T25" s="288" t="s">
        <v>1100</v>
      </c>
      <c r="U25" s="287"/>
      <c r="V25" s="286"/>
      <c r="W25" s="267"/>
      <c r="X25" s="266"/>
      <c r="Y25" s="266"/>
      <c r="Z25" s="266"/>
      <c r="AA25" s="266"/>
      <c r="AB25" s="266"/>
      <c r="AC25" s="268"/>
      <c r="AD25" s="267"/>
      <c r="AE25" s="266"/>
      <c r="AF25" s="266"/>
      <c r="AG25" s="266"/>
      <c r="AH25" s="266"/>
      <c r="AI25" s="266"/>
      <c r="AJ25" s="268"/>
      <c r="AK25" s="267"/>
      <c r="AL25" s="266"/>
      <c r="AM25" s="266"/>
      <c r="AN25" s="266"/>
      <c r="AO25" s="266"/>
      <c r="AP25" s="266"/>
      <c r="AQ25" s="268"/>
      <c r="AR25" s="267"/>
      <c r="AS25" s="266"/>
      <c r="AT25" s="266"/>
      <c r="AU25" s="266"/>
      <c r="AV25" s="266"/>
      <c r="AW25" s="266"/>
      <c r="AX25" s="268"/>
      <c r="AY25" s="267"/>
      <c r="AZ25" s="266"/>
      <c r="BA25" s="265"/>
      <c r="BB25" s="1314"/>
      <c r="BC25" s="1315"/>
      <c r="BD25" s="1316"/>
      <c r="BE25" s="1317"/>
      <c r="BF25" s="1318"/>
      <c r="BG25" s="1319"/>
      <c r="BH25" s="1319"/>
      <c r="BI25" s="1319"/>
      <c r="BJ25" s="1320"/>
    </row>
    <row r="26" spans="2:62" ht="20.25" customHeight="1">
      <c r="B26" s="1280"/>
      <c r="C26" s="1282"/>
      <c r="D26" s="1278"/>
      <c r="E26" s="285"/>
      <c r="F26" s="284">
        <f>C25</f>
        <v>0</v>
      </c>
      <c r="G26" s="285"/>
      <c r="H26" s="284">
        <f>I25</f>
        <v>0</v>
      </c>
      <c r="I26" s="1271"/>
      <c r="J26" s="1272"/>
      <c r="K26" s="1276"/>
      <c r="L26" s="1277"/>
      <c r="M26" s="1277"/>
      <c r="N26" s="1278"/>
      <c r="O26" s="1307"/>
      <c r="P26" s="1308"/>
      <c r="Q26" s="1308"/>
      <c r="R26" s="1308"/>
      <c r="S26" s="1309"/>
      <c r="T26" s="279" t="s">
        <v>1099</v>
      </c>
      <c r="U26" s="278"/>
      <c r="V26" s="277"/>
      <c r="W26" s="275" t="str">
        <f>IF(W25="","",VLOOKUP(W25,'シフト記号表（従来型・ユニット型共通）'!$C$6:$L$47,10,FALSE))</f>
        <v/>
      </c>
      <c r="X26" s="274" t="str">
        <f>IF(X25="","",VLOOKUP(X25,'シフト記号表（従来型・ユニット型共通）'!$C$6:$L$47,10,FALSE))</f>
        <v/>
      </c>
      <c r="Y26" s="274" t="str">
        <f>IF(Y25="","",VLOOKUP(Y25,'シフト記号表（従来型・ユニット型共通）'!$C$6:$L$47,10,FALSE))</f>
        <v/>
      </c>
      <c r="Z26" s="274" t="str">
        <f>IF(Z25="","",VLOOKUP(Z25,'シフト記号表（従来型・ユニット型共通）'!$C$6:$L$47,10,FALSE))</f>
        <v/>
      </c>
      <c r="AA26" s="274" t="str">
        <f>IF(AA25="","",VLOOKUP(AA25,'シフト記号表（従来型・ユニット型共通）'!$C$6:$L$47,10,FALSE))</f>
        <v/>
      </c>
      <c r="AB26" s="274" t="str">
        <f>IF(AB25="","",VLOOKUP(AB25,'シフト記号表（従来型・ユニット型共通）'!$C$6:$L$47,10,FALSE))</f>
        <v/>
      </c>
      <c r="AC26" s="276" t="str">
        <f>IF(AC25="","",VLOOKUP(AC25,'シフト記号表（従来型・ユニット型共通）'!$C$6:$L$47,10,FALSE))</f>
        <v/>
      </c>
      <c r="AD26" s="275" t="str">
        <f>IF(AD25="","",VLOOKUP(AD25,'シフト記号表（従来型・ユニット型共通）'!$C$6:$L$47,10,FALSE))</f>
        <v/>
      </c>
      <c r="AE26" s="274" t="str">
        <f>IF(AE25="","",VLOOKUP(AE25,'シフト記号表（従来型・ユニット型共通）'!$C$6:$L$47,10,FALSE))</f>
        <v/>
      </c>
      <c r="AF26" s="274" t="str">
        <f>IF(AF25="","",VLOOKUP(AF25,'シフト記号表（従来型・ユニット型共通）'!$C$6:$L$47,10,FALSE))</f>
        <v/>
      </c>
      <c r="AG26" s="274" t="str">
        <f>IF(AG25="","",VLOOKUP(AG25,'シフト記号表（従来型・ユニット型共通）'!$C$6:$L$47,10,FALSE))</f>
        <v/>
      </c>
      <c r="AH26" s="274" t="str">
        <f>IF(AH25="","",VLOOKUP(AH25,'シフト記号表（従来型・ユニット型共通）'!$C$6:$L$47,10,FALSE))</f>
        <v/>
      </c>
      <c r="AI26" s="274" t="str">
        <f>IF(AI25="","",VLOOKUP(AI25,'シフト記号表（従来型・ユニット型共通）'!$C$6:$L$47,10,FALSE))</f>
        <v/>
      </c>
      <c r="AJ26" s="276" t="str">
        <f>IF(AJ25="","",VLOOKUP(AJ25,'シフト記号表（従来型・ユニット型共通）'!$C$6:$L$47,10,FALSE))</f>
        <v/>
      </c>
      <c r="AK26" s="275" t="str">
        <f>IF(AK25="","",VLOOKUP(AK25,'シフト記号表（従来型・ユニット型共通）'!$C$6:$L$47,10,FALSE))</f>
        <v/>
      </c>
      <c r="AL26" s="274" t="str">
        <f>IF(AL25="","",VLOOKUP(AL25,'シフト記号表（従来型・ユニット型共通）'!$C$6:$L$47,10,FALSE))</f>
        <v/>
      </c>
      <c r="AM26" s="274" t="str">
        <f>IF(AM25="","",VLOOKUP(AM25,'シフト記号表（従来型・ユニット型共通）'!$C$6:$L$47,10,FALSE))</f>
        <v/>
      </c>
      <c r="AN26" s="274" t="str">
        <f>IF(AN25="","",VLOOKUP(AN25,'シフト記号表（従来型・ユニット型共通）'!$C$6:$L$47,10,FALSE))</f>
        <v/>
      </c>
      <c r="AO26" s="274" t="str">
        <f>IF(AO25="","",VLOOKUP(AO25,'シフト記号表（従来型・ユニット型共通）'!$C$6:$L$47,10,FALSE))</f>
        <v/>
      </c>
      <c r="AP26" s="274" t="str">
        <f>IF(AP25="","",VLOOKUP(AP25,'シフト記号表（従来型・ユニット型共通）'!$C$6:$L$47,10,FALSE))</f>
        <v/>
      </c>
      <c r="AQ26" s="276" t="str">
        <f>IF(AQ25="","",VLOOKUP(AQ25,'シフト記号表（従来型・ユニット型共通）'!$C$6:$L$47,10,FALSE))</f>
        <v/>
      </c>
      <c r="AR26" s="275" t="str">
        <f>IF(AR25="","",VLOOKUP(AR25,'シフト記号表（従来型・ユニット型共通）'!$C$6:$L$47,10,FALSE))</f>
        <v/>
      </c>
      <c r="AS26" s="274" t="str">
        <f>IF(AS25="","",VLOOKUP(AS25,'シフト記号表（従来型・ユニット型共通）'!$C$6:$L$47,10,FALSE))</f>
        <v/>
      </c>
      <c r="AT26" s="274" t="str">
        <f>IF(AT25="","",VLOOKUP(AT25,'シフト記号表（従来型・ユニット型共通）'!$C$6:$L$47,10,FALSE))</f>
        <v/>
      </c>
      <c r="AU26" s="274" t="str">
        <f>IF(AU25="","",VLOOKUP(AU25,'シフト記号表（従来型・ユニット型共通）'!$C$6:$L$47,10,FALSE))</f>
        <v/>
      </c>
      <c r="AV26" s="274" t="str">
        <f>IF(AV25="","",VLOOKUP(AV25,'シフト記号表（従来型・ユニット型共通）'!$C$6:$L$47,10,FALSE))</f>
        <v/>
      </c>
      <c r="AW26" s="274" t="str">
        <f>IF(AW25="","",VLOOKUP(AW25,'シフト記号表（従来型・ユニット型共通）'!$C$6:$L$47,10,FALSE))</f>
        <v/>
      </c>
      <c r="AX26" s="276" t="str">
        <f>IF(AX25="","",VLOOKUP(AX25,'シフト記号表（従来型・ユニット型共通）'!$C$6:$L$47,10,FALSE))</f>
        <v/>
      </c>
      <c r="AY26" s="275" t="str">
        <f>IF(AY25="","",VLOOKUP(AY25,'シフト記号表（従来型・ユニット型共通）'!$C$6:$L$47,10,FALSE))</f>
        <v/>
      </c>
      <c r="AZ26" s="274" t="str">
        <f>IF(AZ25="","",VLOOKUP(AZ25,'シフト記号表（従来型・ユニット型共通）'!$C$6:$L$47,10,FALSE))</f>
        <v/>
      </c>
      <c r="BA26" s="274" t="str">
        <f>IF(BA25="","",VLOOKUP(BA25,'シフト記号表（従来型・ユニット型共通）'!$C$6:$L$47,10,FALSE))</f>
        <v/>
      </c>
      <c r="BB26" s="1246">
        <f>IF($BE$3="４週",SUM(W26:AX26),IF($BE$3="暦月",SUM(W26:BA26),""))</f>
        <v>0</v>
      </c>
      <c r="BC26" s="1247"/>
      <c r="BD26" s="1324">
        <f>IF($BE$3="４週",BB26/4,IF($BE$3="暦月",(BB26/($BE$8/7)),""))</f>
        <v>0</v>
      </c>
      <c r="BE26" s="1247"/>
      <c r="BF26" s="1321"/>
      <c r="BG26" s="1322"/>
      <c r="BH26" s="1322"/>
      <c r="BI26" s="1322"/>
      <c r="BJ26" s="1323"/>
    </row>
    <row r="27" spans="2:62" ht="20.25" customHeight="1">
      <c r="B27" s="1279">
        <f>B25+1</f>
        <v>6</v>
      </c>
      <c r="C27" s="1325"/>
      <c r="D27" s="1326"/>
      <c r="E27" s="285"/>
      <c r="F27" s="284"/>
      <c r="G27" s="285"/>
      <c r="H27" s="284"/>
      <c r="I27" s="1337"/>
      <c r="J27" s="1338"/>
      <c r="K27" s="1339"/>
      <c r="L27" s="1340"/>
      <c r="M27" s="1340"/>
      <c r="N27" s="1326"/>
      <c r="O27" s="1307"/>
      <c r="P27" s="1308"/>
      <c r="Q27" s="1308"/>
      <c r="R27" s="1308"/>
      <c r="S27" s="1309"/>
      <c r="T27" s="283" t="s">
        <v>1100</v>
      </c>
      <c r="V27" s="282"/>
      <c r="W27" s="267"/>
      <c r="X27" s="266"/>
      <c r="Y27" s="266"/>
      <c r="Z27" s="266"/>
      <c r="AA27" s="266"/>
      <c r="AB27" s="266"/>
      <c r="AC27" s="268"/>
      <c r="AD27" s="267"/>
      <c r="AE27" s="266"/>
      <c r="AF27" s="266"/>
      <c r="AG27" s="266"/>
      <c r="AH27" s="266"/>
      <c r="AI27" s="266"/>
      <c r="AJ27" s="268"/>
      <c r="AK27" s="267"/>
      <c r="AL27" s="266"/>
      <c r="AM27" s="266"/>
      <c r="AN27" s="266"/>
      <c r="AO27" s="266"/>
      <c r="AP27" s="266"/>
      <c r="AQ27" s="268"/>
      <c r="AR27" s="267"/>
      <c r="AS27" s="266"/>
      <c r="AT27" s="266"/>
      <c r="AU27" s="266"/>
      <c r="AV27" s="266"/>
      <c r="AW27" s="266"/>
      <c r="AX27" s="268"/>
      <c r="AY27" s="267"/>
      <c r="AZ27" s="266"/>
      <c r="BA27" s="265"/>
      <c r="BB27" s="1314"/>
      <c r="BC27" s="1315"/>
      <c r="BD27" s="1316"/>
      <c r="BE27" s="1317"/>
      <c r="BF27" s="1318"/>
      <c r="BG27" s="1319"/>
      <c r="BH27" s="1319"/>
      <c r="BI27" s="1319"/>
      <c r="BJ27" s="1320"/>
    </row>
    <row r="28" spans="2:62" ht="20.25" customHeight="1">
      <c r="B28" s="1280"/>
      <c r="C28" s="1282"/>
      <c r="D28" s="1278"/>
      <c r="E28" s="285"/>
      <c r="F28" s="284">
        <f>C27</f>
        <v>0</v>
      </c>
      <c r="G28" s="285"/>
      <c r="H28" s="284">
        <f>I27</f>
        <v>0</v>
      </c>
      <c r="I28" s="1271"/>
      <c r="J28" s="1272"/>
      <c r="K28" s="1276"/>
      <c r="L28" s="1277"/>
      <c r="M28" s="1277"/>
      <c r="N28" s="1278"/>
      <c r="O28" s="1307"/>
      <c r="P28" s="1308"/>
      <c r="Q28" s="1308"/>
      <c r="R28" s="1308"/>
      <c r="S28" s="1309"/>
      <c r="T28" s="291" t="s">
        <v>1099</v>
      </c>
      <c r="U28" s="290"/>
      <c r="V28" s="289"/>
      <c r="W28" s="275" t="str">
        <f>IF(W27="","",VLOOKUP(W27,'シフト記号表（従来型・ユニット型共通）'!$C$6:$L$47,10,FALSE))</f>
        <v/>
      </c>
      <c r="X28" s="274" t="str">
        <f>IF(X27="","",VLOOKUP(X27,'シフト記号表（従来型・ユニット型共通）'!$C$6:$L$47,10,FALSE))</f>
        <v/>
      </c>
      <c r="Y28" s="274" t="str">
        <f>IF(Y27="","",VLOOKUP(Y27,'シフト記号表（従来型・ユニット型共通）'!$C$6:$L$47,10,FALSE))</f>
        <v/>
      </c>
      <c r="Z28" s="274" t="str">
        <f>IF(Z27="","",VLOOKUP(Z27,'シフト記号表（従来型・ユニット型共通）'!$C$6:$L$47,10,FALSE))</f>
        <v/>
      </c>
      <c r="AA28" s="274" t="str">
        <f>IF(AA27="","",VLOOKUP(AA27,'シフト記号表（従来型・ユニット型共通）'!$C$6:$L$47,10,FALSE))</f>
        <v/>
      </c>
      <c r="AB28" s="274" t="str">
        <f>IF(AB27="","",VLOOKUP(AB27,'シフト記号表（従来型・ユニット型共通）'!$C$6:$L$47,10,FALSE))</f>
        <v/>
      </c>
      <c r="AC28" s="276" t="str">
        <f>IF(AC27="","",VLOOKUP(AC27,'シフト記号表（従来型・ユニット型共通）'!$C$6:$L$47,10,FALSE))</f>
        <v/>
      </c>
      <c r="AD28" s="275" t="str">
        <f>IF(AD27="","",VLOOKUP(AD27,'シフト記号表（従来型・ユニット型共通）'!$C$6:$L$47,10,FALSE))</f>
        <v/>
      </c>
      <c r="AE28" s="274" t="str">
        <f>IF(AE27="","",VLOOKUP(AE27,'シフト記号表（従来型・ユニット型共通）'!$C$6:$L$47,10,FALSE))</f>
        <v/>
      </c>
      <c r="AF28" s="274" t="str">
        <f>IF(AF27="","",VLOOKUP(AF27,'シフト記号表（従来型・ユニット型共通）'!$C$6:$L$47,10,FALSE))</f>
        <v/>
      </c>
      <c r="AG28" s="274" t="str">
        <f>IF(AG27="","",VLOOKUP(AG27,'シフト記号表（従来型・ユニット型共通）'!$C$6:$L$47,10,FALSE))</f>
        <v/>
      </c>
      <c r="AH28" s="274" t="str">
        <f>IF(AH27="","",VLOOKUP(AH27,'シフト記号表（従来型・ユニット型共通）'!$C$6:$L$47,10,FALSE))</f>
        <v/>
      </c>
      <c r="AI28" s="274" t="str">
        <f>IF(AI27="","",VLOOKUP(AI27,'シフト記号表（従来型・ユニット型共通）'!$C$6:$L$47,10,FALSE))</f>
        <v/>
      </c>
      <c r="AJ28" s="276" t="str">
        <f>IF(AJ27="","",VLOOKUP(AJ27,'シフト記号表（従来型・ユニット型共通）'!$C$6:$L$47,10,FALSE))</f>
        <v/>
      </c>
      <c r="AK28" s="275" t="str">
        <f>IF(AK27="","",VLOOKUP(AK27,'シフト記号表（従来型・ユニット型共通）'!$C$6:$L$47,10,FALSE))</f>
        <v/>
      </c>
      <c r="AL28" s="274" t="str">
        <f>IF(AL27="","",VLOOKUP(AL27,'シフト記号表（従来型・ユニット型共通）'!$C$6:$L$47,10,FALSE))</f>
        <v/>
      </c>
      <c r="AM28" s="274" t="str">
        <f>IF(AM27="","",VLOOKUP(AM27,'シフト記号表（従来型・ユニット型共通）'!$C$6:$L$47,10,FALSE))</f>
        <v/>
      </c>
      <c r="AN28" s="274" t="str">
        <f>IF(AN27="","",VLOOKUP(AN27,'シフト記号表（従来型・ユニット型共通）'!$C$6:$L$47,10,FALSE))</f>
        <v/>
      </c>
      <c r="AO28" s="274" t="str">
        <f>IF(AO27="","",VLOOKUP(AO27,'シフト記号表（従来型・ユニット型共通）'!$C$6:$L$47,10,FALSE))</f>
        <v/>
      </c>
      <c r="AP28" s="274" t="str">
        <f>IF(AP27="","",VLOOKUP(AP27,'シフト記号表（従来型・ユニット型共通）'!$C$6:$L$47,10,FALSE))</f>
        <v/>
      </c>
      <c r="AQ28" s="276" t="str">
        <f>IF(AQ27="","",VLOOKUP(AQ27,'シフト記号表（従来型・ユニット型共通）'!$C$6:$L$47,10,FALSE))</f>
        <v/>
      </c>
      <c r="AR28" s="275" t="str">
        <f>IF(AR27="","",VLOOKUP(AR27,'シフト記号表（従来型・ユニット型共通）'!$C$6:$L$47,10,FALSE))</f>
        <v/>
      </c>
      <c r="AS28" s="274" t="str">
        <f>IF(AS27="","",VLOOKUP(AS27,'シフト記号表（従来型・ユニット型共通）'!$C$6:$L$47,10,FALSE))</f>
        <v/>
      </c>
      <c r="AT28" s="274" t="str">
        <f>IF(AT27="","",VLOOKUP(AT27,'シフト記号表（従来型・ユニット型共通）'!$C$6:$L$47,10,FALSE))</f>
        <v/>
      </c>
      <c r="AU28" s="274" t="str">
        <f>IF(AU27="","",VLOOKUP(AU27,'シフト記号表（従来型・ユニット型共通）'!$C$6:$L$47,10,FALSE))</f>
        <v/>
      </c>
      <c r="AV28" s="274" t="str">
        <f>IF(AV27="","",VLOOKUP(AV27,'シフト記号表（従来型・ユニット型共通）'!$C$6:$L$47,10,FALSE))</f>
        <v/>
      </c>
      <c r="AW28" s="274" t="str">
        <f>IF(AW27="","",VLOOKUP(AW27,'シフト記号表（従来型・ユニット型共通）'!$C$6:$L$47,10,FALSE))</f>
        <v/>
      </c>
      <c r="AX28" s="276" t="str">
        <f>IF(AX27="","",VLOOKUP(AX27,'シフト記号表（従来型・ユニット型共通）'!$C$6:$L$47,10,FALSE))</f>
        <v/>
      </c>
      <c r="AY28" s="275" t="str">
        <f>IF(AY27="","",VLOOKUP(AY27,'シフト記号表（従来型・ユニット型共通）'!$C$6:$L$47,10,FALSE))</f>
        <v/>
      </c>
      <c r="AZ28" s="274" t="str">
        <f>IF(AZ27="","",VLOOKUP(AZ27,'シフト記号表（従来型・ユニット型共通）'!$C$6:$L$47,10,FALSE))</f>
        <v/>
      </c>
      <c r="BA28" s="274" t="str">
        <f>IF(BA27="","",VLOOKUP(BA27,'シフト記号表（従来型・ユニット型共通）'!$C$6:$L$47,10,FALSE))</f>
        <v/>
      </c>
      <c r="BB28" s="1246">
        <f>IF($BE$3="４週",SUM(W28:AX28),IF($BE$3="暦月",SUM(W28:BA28),""))</f>
        <v>0</v>
      </c>
      <c r="BC28" s="1247"/>
      <c r="BD28" s="1324">
        <f>IF($BE$3="４週",BB28/4,IF($BE$3="暦月",(BB28/($BE$8/7)),""))</f>
        <v>0</v>
      </c>
      <c r="BE28" s="1247"/>
      <c r="BF28" s="1321"/>
      <c r="BG28" s="1322"/>
      <c r="BH28" s="1322"/>
      <c r="BI28" s="1322"/>
      <c r="BJ28" s="1323"/>
    </row>
    <row r="29" spans="2:62" ht="20.25" customHeight="1">
      <c r="B29" s="1279">
        <f>B27+1</f>
        <v>7</v>
      </c>
      <c r="C29" s="1325"/>
      <c r="D29" s="1326"/>
      <c r="E29" s="285"/>
      <c r="F29" s="284"/>
      <c r="G29" s="285"/>
      <c r="H29" s="284"/>
      <c r="I29" s="1337"/>
      <c r="J29" s="1338"/>
      <c r="K29" s="1339"/>
      <c r="L29" s="1340"/>
      <c r="M29" s="1340"/>
      <c r="N29" s="1326"/>
      <c r="O29" s="1307"/>
      <c r="P29" s="1308"/>
      <c r="Q29" s="1308"/>
      <c r="R29" s="1308"/>
      <c r="S29" s="1309"/>
      <c r="T29" s="288" t="s">
        <v>1100</v>
      </c>
      <c r="U29" s="287"/>
      <c r="V29" s="286"/>
      <c r="W29" s="267"/>
      <c r="X29" s="266"/>
      <c r="Y29" s="266"/>
      <c r="Z29" s="266"/>
      <c r="AA29" s="266"/>
      <c r="AB29" s="266"/>
      <c r="AC29" s="268"/>
      <c r="AD29" s="267"/>
      <c r="AE29" s="266"/>
      <c r="AF29" s="266"/>
      <c r="AG29" s="266"/>
      <c r="AH29" s="266"/>
      <c r="AI29" s="266"/>
      <c r="AJ29" s="268"/>
      <c r="AK29" s="267"/>
      <c r="AL29" s="266"/>
      <c r="AM29" s="266"/>
      <c r="AN29" s="266"/>
      <c r="AO29" s="266"/>
      <c r="AP29" s="266"/>
      <c r="AQ29" s="268"/>
      <c r="AR29" s="267"/>
      <c r="AS29" s="266"/>
      <c r="AT29" s="266"/>
      <c r="AU29" s="266"/>
      <c r="AV29" s="266"/>
      <c r="AW29" s="266"/>
      <c r="AX29" s="268"/>
      <c r="AY29" s="267"/>
      <c r="AZ29" s="266"/>
      <c r="BA29" s="265"/>
      <c r="BB29" s="1314"/>
      <c r="BC29" s="1315"/>
      <c r="BD29" s="1316"/>
      <c r="BE29" s="1317"/>
      <c r="BF29" s="1318"/>
      <c r="BG29" s="1319"/>
      <c r="BH29" s="1319"/>
      <c r="BI29" s="1319"/>
      <c r="BJ29" s="1320"/>
    </row>
    <row r="30" spans="2:62" ht="20.25" customHeight="1">
      <c r="B30" s="1280"/>
      <c r="C30" s="1282"/>
      <c r="D30" s="1278"/>
      <c r="E30" s="285"/>
      <c r="F30" s="284">
        <f>C29</f>
        <v>0</v>
      </c>
      <c r="G30" s="285"/>
      <c r="H30" s="284">
        <f>I29</f>
        <v>0</v>
      </c>
      <c r="I30" s="1271"/>
      <c r="J30" s="1272"/>
      <c r="K30" s="1276"/>
      <c r="L30" s="1277"/>
      <c r="M30" s="1277"/>
      <c r="N30" s="1278"/>
      <c r="O30" s="1307"/>
      <c r="P30" s="1308"/>
      <c r="Q30" s="1308"/>
      <c r="R30" s="1308"/>
      <c r="S30" s="1309"/>
      <c r="T30" s="291" t="s">
        <v>1099</v>
      </c>
      <c r="U30" s="290"/>
      <c r="V30" s="289"/>
      <c r="W30" s="275" t="str">
        <f>IF(W29="","",VLOOKUP(W29,'シフト記号表（従来型・ユニット型共通）'!$C$6:$L$47,10,FALSE))</f>
        <v/>
      </c>
      <c r="X30" s="274" t="str">
        <f>IF(X29="","",VLOOKUP(X29,'シフト記号表（従来型・ユニット型共通）'!$C$6:$L$47,10,FALSE))</f>
        <v/>
      </c>
      <c r="Y30" s="274" t="str">
        <f>IF(Y29="","",VLOOKUP(Y29,'シフト記号表（従来型・ユニット型共通）'!$C$6:$L$47,10,FALSE))</f>
        <v/>
      </c>
      <c r="Z30" s="274" t="str">
        <f>IF(Z29="","",VLOOKUP(Z29,'シフト記号表（従来型・ユニット型共通）'!$C$6:$L$47,10,FALSE))</f>
        <v/>
      </c>
      <c r="AA30" s="274" t="str">
        <f>IF(AA29="","",VLOOKUP(AA29,'シフト記号表（従来型・ユニット型共通）'!$C$6:$L$47,10,FALSE))</f>
        <v/>
      </c>
      <c r="AB30" s="274" t="str">
        <f>IF(AB29="","",VLOOKUP(AB29,'シフト記号表（従来型・ユニット型共通）'!$C$6:$L$47,10,FALSE))</f>
        <v/>
      </c>
      <c r="AC30" s="276" t="str">
        <f>IF(AC29="","",VLOOKUP(AC29,'シフト記号表（従来型・ユニット型共通）'!$C$6:$L$47,10,FALSE))</f>
        <v/>
      </c>
      <c r="AD30" s="275" t="str">
        <f>IF(AD29="","",VLOOKUP(AD29,'シフト記号表（従来型・ユニット型共通）'!$C$6:$L$47,10,FALSE))</f>
        <v/>
      </c>
      <c r="AE30" s="274" t="str">
        <f>IF(AE29="","",VLOOKUP(AE29,'シフト記号表（従来型・ユニット型共通）'!$C$6:$L$47,10,FALSE))</f>
        <v/>
      </c>
      <c r="AF30" s="274" t="str">
        <f>IF(AF29="","",VLOOKUP(AF29,'シフト記号表（従来型・ユニット型共通）'!$C$6:$L$47,10,FALSE))</f>
        <v/>
      </c>
      <c r="AG30" s="274" t="str">
        <f>IF(AG29="","",VLOOKUP(AG29,'シフト記号表（従来型・ユニット型共通）'!$C$6:$L$47,10,FALSE))</f>
        <v/>
      </c>
      <c r="AH30" s="274" t="str">
        <f>IF(AH29="","",VLOOKUP(AH29,'シフト記号表（従来型・ユニット型共通）'!$C$6:$L$47,10,FALSE))</f>
        <v/>
      </c>
      <c r="AI30" s="274" t="str">
        <f>IF(AI29="","",VLOOKUP(AI29,'シフト記号表（従来型・ユニット型共通）'!$C$6:$L$47,10,FALSE))</f>
        <v/>
      </c>
      <c r="AJ30" s="276" t="str">
        <f>IF(AJ29="","",VLOOKUP(AJ29,'シフト記号表（従来型・ユニット型共通）'!$C$6:$L$47,10,FALSE))</f>
        <v/>
      </c>
      <c r="AK30" s="275" t="str">
        <f>IF(AK29="","",VLOOKUP(AK29,'シフト記号表（従来型・ユニット型共通）'!$C$6:$L$47,10,FALSE))</f>
        <v/>
      </c>
      <c r="AL30" s="274" t="str">
        <f>IF(AL29="","",VLOOKUP(AL29,'シフト記号表（従来型・ユニット型共通）'!$C$6:$L$47,10,FALSE))</f>
        <v/>
      </c>
      <c r="AM30" s="274" t="str">
        <f>IF(AM29="","",VLOOKUP(AM29,'シフト記号表（従来型・ユニット型共通）'!$C$6:$L$47,10,FALSE))</f>
        <v/>
      </c>
      <c r="AN30" s="274" t="str">
        <f>IF(AN29="","",VLOOKUP(AN29,'シフト記号表（従来型・ユニット型共通）'!$C$6:$L$47,10,FALSE))</f>
        <v/>
      </c>
      <c r="AO30" s="274" t="str">
        <f>IF(AO29="","",VLOOKUP(AO29,'シフト記号表（従来型・ユニット型共通）'!$C$6:$L$47,10,FALSE))</f>
        <v/>
      </c>
      <c r="AP30" s="274" t="str">
        <f>IF(AP29="","",VLOOKUP(AP29,'シフト記号表（従来型・ユニット型共通）'!$C$6:$L$47,10,FALSE))</f>
        <v/>
      </c>
      <c r="AQ30" s="276" t="str">
        <f>IF(AQ29="","",VLOOKUP(AQ29,'シフト記号表（従来型・ユニット型共通）'!$C$6:$L$47,10,FALSE))</f>
        <v/>
      </c>
      <c r="AR30" s="275" t="str">
        <f>IF(AR29="","",VLOOKUP(AR29,'シフト記号表（従来型・ユニット型共通）'!$C$6:$L$47,10,FALSE))</f>
        <v/>
      </c>
      <c r="AS30" s="274" t="str">
        <f>IF(AS29="","",VLOOKUP(AS29,'シフト記号表（従来型・ユニット型共通）'!$C$6:$L$47,10,FALSE))</f>
        <v/>
      </c>
      <c r="AT30" s="274" t="str">
        <f>IF(AT29="","",VLOOKUP(AT29,'シフト記号表（従来型・ユニット型共通）'!$C$6:$L$47,10,FALSE))</f>
        <v/>
      </c>
      <c r="AU30" s="274" t="str">
        <f>IF(AU29="","",VLOOKUP(AU29,'シフト記号表（従来型・ユニット型共通）'!$C$6:$L$47,10,FALSE))</f>
        <v/>
      </c>
      <c r="AV30" s="274" t="str">
        <f>IF(AV29="","",VLOOKUP(AV29,'シフト記号表（従来型・ユニット型共通）'!$C$6:$L$47,10,FALSE))</f>
        <v/>
      </c>
      <c r="AW30" s="274" t="str">
        <f>IF(AW29="","",VLOOKUP(AW29,'シフト記号表（従来型・ユニット型共通）'!$C$6:$L$47,10,FALSE))</f>
        <v/>
      </c>
      <c r="AX30" s="276" t="str">
        <f>IF(AX29="","",VLOOKUP(AX29,'シフト記号表（従来型・ユニット型共通）'!$C$6:$L$47,10,FALSE))</f>
        <v/>
      </c>
      <c r="AY30" s="275" t="str">
        <f>IF(AY29="","",VLOOKUP(AY29,'シフト記号表（従来型・ユニット型共通）'!$C$6:$L$47,10,FALSE))</f>
        <v/>
      </c>
      <c r="AZ30" s="274" t="str">
        <f>IF(AZ29="","",VLOOKUP(AZ29,'シフト記号表（従来型・ユニット型共通）'!$C$6:$L$47,10,FALSE))</f>
        <v/>
      </c>
      <c r="BA30" s="274" t="str">
        <f>IF(BA29="","",VLOOKUP(BA29,'シフト記号表（従来型・ユニット型共通）'!$C$6:$L$47,10,FALSE))</f>
        <v/>
      </c>
      <c r="BB30" s="1246">
        <f>IF($BE$3="４週",SUM(W30:AX30),IF($BE$3="暦月",SUM(W30:BA30),""))</f>
        <v>0</v>
      </c>
      <c r="BC30" s="1247"/>
      <c r="BD30" s="1324">
        <f>IF($BE$3="４週",BB30/4,IF($BE$3="暦月",(BB30/($BE$8/7)),""))</f>
        <v>0</v>
      </c>
      <c r="BE30" s="1247"/>
      <c r="BF30" s="1321"/>
      <c r="BG30" s="1322"/>
      <c r="BH30" s="1322"/>
      <c r="BI30" s="1322"/>
      <c r="BJ30" s="1323"/>
    </row>
    <row r="31" spans="2:62" ht="20.25" customHeight="1">
      <c r="B31" s="1279">
        <f>B29+1</f>
        <v>8</v>
      </c>
      <c r="C31" s="1325"/>
      <c r="D31" s="1326"/>
      <c r="E31" s="285"/>
      <c r="F31" s="284"/>
      <c r="G31" s="285"/>
      <c r="H31" s="284"/>
      <c r="I31" s="1337"/>
      <c r="J31" s="1338"/>
      <c r="K31" s="1339"/>
      <c r="L31" s="1340"/>
      <c r="M31" s="1340"/>
      <c r="N31" s="1326"/>
      <c r="O31" s="1307"/>
      <c r="P31" s="1308"/>
      <c r="Q31" s="1308"/>
      <c r="R31" s="1308"/>
      <c r="S31" s="1309"/>
      <c r="T31" s="288" t="s">
        <v>1100</v>
      </c>
      <c r="U31" s="287"/>
      <c r="V31" s="286"/>
      <c r="W31" s="267"/>
      <c r="X31" s="266"/>
      <c r="Y31" s="266"/>
      <c r="Z31" s="266"/>
      <c r="AA31" s="266"/>
      <c r="AB31" s="266"/>
      <c r="AC31" s="268"/>
      <c r="AD31" s="267"/>
      <c r="AE31" s="266"/>
      <c r="AF31" s="266"/>
      <c r="AG31" s="266"/>
      <c r="AH31" s="266"/>
      <c r="AI31" s="266"/>
      <c r="AJ31" s="268"/>
      <c r="AK31" s="267"/>
      <c r="AL31" s="266"/>
      <c r="AM31" s="266"/>
      <c r="AN31" s="266"/>
      <c r="AO31" s="266"/>
      <c r="AP31" s="266"/>
      <c r="AQ31" s="268"/>
      <c r="AR31" s="267"/>
      <c r="AS31" s="266"/>
      <c r="AT31" s="266"/>
      <c r="AU31" s="266"/>
      <c r="AV31" s="266"/>
      <c r="AW31" s="266"/>
      <c r="AX31" s="268"/>
      <c r="AY31" s="267"/>
      <c r="AZ31" s="266"/>
      <c r="BA31" s="265"/>
      <c r="BB31" s="1314"/>
      <c r="BC31" s="1315"/>
      <c r="BD31" s="1316"/>
      <c r="BE31" s="1317"/>
      <c r="BF31" s="1318"/>
      <c r="BG31" s="1319"/>
      <c r="BH31" s="1319"/>
      <c r="BI31" s="1319"/>
      <c r="BJ31" s="1320"/>
    </row>
    <row r="32" spans="2:62" ht="20.25" customHeight="1">
      <c r="B32" s="1280"/>
      <c r="C32" s="1282"/>
      <c r="D32" s="1278"/>
      <c r="E32" s="285"/>
      <c r="F32" s="284">
        <f>C31</f>
        <v>0</v>
      </c>
      <c r="G32" s="285"/>
      <c r="H32" s="284">
        <f>I31</f>
        <v>0</v>
      </c>
      <c r="I32" s="1271"/>
      <c r="J32" s="1272"/>
      <c r="K32" s="1276"/>
      <c r="L32" s="1277"/>
      <c r="M32" s="1277"/>
      <c r="N32" s="1278"/>
      <c r="O32" s="1307"/>
      <c r="P32" s="1308"/>
      <c r="Q32" s="1308"/>
      <c r="R32" s="1308"/>
      <c r="S32" s="1309"/>
      <c r="T32" s="291" t="s">
        <v>1099</v>
      </c>
      <c r="U32" s="290"/>
      <c r="V32" s="289"/>
      <c r="W32" s="275" t="str">
        <f>IF(W31="","",VLOOKUP(W31,'シフト記号表（従来型・ユニット型共通）'!$C$6:$L$47,10,FALSE))</f>
        <v/>
      </c>
      <c r="X32" s="274" t="str">
        <f>IF(X31="","",VLOOKUP(X31,'シフト記号表（従来型・ユニット型共通）'!$C$6:$L$47,10,FALSE))</f>
        <v/>
      </c>
      <c r="Y32" s="274" t="str">
        <f>IF(Y31="","",VLOOKUP(Y31,'シフト記号表（従来型・ユニット型共通）'!$C$6:$L$47,10,FALSE))</f>
        <v/>
      </c>
      <c r="Z32" s="274" t="str">
        <f>IF(Z31="","",VLOOKUP(Z31,'シフト記号表（従来型・ユニット型共通）'!$C$6:$L$47,10,FALSE))</f>
        <v/>
      </c>
      <c r="AA32" s="274" t="str">
        <f>IF(AA31="","",VLOOKUP(AA31,'シフト記号表（従来型・ユニット型共通）'!$C$6:$L$47,10,FALSE))</f>
        <v/>
      </c>
      <c r="AB32" s="274" t="str">
        <f>IF(AB31="","",VLOOKUP(AB31,'シフト記号表（従来型・ユニット型共通）'!$C$6:$L$47,10,FALSE))</f>
        <v/>
      </c>
      <c r="AC32" s="276" t="str">
        <f>IF(AC31="","",VLOOKUP(AC31,'シフト記号表（従来型・ユニット型共通）'!$C$6:$L$47,10,FALSE))</f>
        <v/>
      </c>
      <c r="AD32" s="275" t="str">
        <f>IF(AD31="","",VLOOKUP(AD31,'シフト記号表（従来型・ユニット型共通）'!$C$6:$L$47,10,FALSE))</f>
        <v/>
      </c>
      <c r="AE32" s="274" t="str">
        <f>IF(AE31="","",VLOOKUP(AE31,'シフト記号表（従来型・ユニット型共通）'!$C$6:$L$47,10,FALSE))</f>
        <v/>
      </c>
      <c r="AF32" s="274" t="str">
        <f>IF(AF31="","",VLOOKUP(AF31,'シフト記号表（従来型・ユニット型共通）'!$C$6:$L$47,10,FALSE))</f>
        <v/>
      </c>
      <c r="AG32" s="274" t="str">
        <f>IF(AG31="","",VLOOKUP(AG31,'シフト記号表（従来型・ユニット型共通）'!$C$6:$L$47,10,FALSE))</f>
        <v/>
      </c>
      <c r="AH32" s="274" t="str">
        <f>IF(AH31="","",VLOOKUP(AH31,'シフト記号表（従来型・ユニット型共通）'!$C$6:$L$47,10,FALSE))</f>
        <v/>
      </c>
      <c r="AI32" s="274" t="str">
        <f>IF(AI31="","",VLOOKUP(AI31,'シフト記号表（従来型・ユニット型共通）'!$C$6:$L$47,10,FALSE))</f>
        <v/>
      </c>
      <c r="AJ32" s="276" t="str">
        <f>IF(AJ31="","",VLOOKUP(AJ31,'シフト記号表（従来型・ユニット型共通）'!$C$6:$L$47,10,FALSE))</f>
        <v/>
      </c>
      <c r="AK32" s="275" t="str">
        <f>IF(AK31="","",VLOOKUP(AK31,'シフト記号表（従来型・ユニット型共通）'!$C$6:$L$47,10,FALSE))</f>
        <v/>
      </c>
      <c r="AL32" s="274" t="str">
        <f>IF(AL31="","",VLOOKUP(AL31,'シフト記号表（従来型・ユニット型共通）'!$C$6:$L$47,10,FALSE))</f>
        <v/>
      </c>
      <c r="AM32" s="274" t="str">
        <f>IF(AM31="","",VLOOKUP(AM31,'シフト記号表（従来型・ユニット型共通）'!$C$6:$L$47,10,FALSE))</f>
        <v/>
      </c>
      <c r="AN32" s="274" t="str">
        <f>IF(AN31="","",VLOOKUP(AN31,'シフト記号表（従来型・ユニット型共通）'!$C$6:$L$47,10,FALSE))</f>
        <v/>
      </c>
      <c r="AO32" s="274" t="str">
        <f>IF(AO31="","",VLOOKUP(AO31,'シフト記号表（従来型・ユニット型共通）'!$C$6:$L$47,10,FALSE))</f>
        <v/>
      </c>
      <c r="AP32" s="274" t="str">
        <f>IF(AP31="","",VLOOKUP(AP31,'シフト記号表（従来型・ユニット型共通）'!$C$6:$L$47,10,FALSE))</f>
        <v/>
      </c>
      <c r="AQ32" s="276" t="str">
        <f>IF(AQ31="","",VLOOKUP(AQ31,'シフト記号表（従来型・ユニット型共通）'!$C$6:$L$47,10,FALSE))</f>
        <v/>
      </c>
      <c r="AR32" s="275" t="str">
        <f>IF(AR31="","",VLOOKUP(AR31,'シフト記号表（従来型・ユニット型共通）'!$C$6:$L$47,10,FALSE))</f>
        <v/>
      </c>
      <c r="AS32" s="274" t="str">
        <f>IF(AS31="","",VLOOKUP(AS31,'シフト記号表（従来型・ユニット型共通）'!$C$6:$L$47,10,FALSE))</f>
        <v/>
      </c>
      <c r="AT32" s="274" t="str">
        <f>IF(AT31="","",VLOOKUP(AT31,'シフト記号表（従来型・ユニット型共通）'!$C$6:$L$47,10,FALSE))</f>
        <v/>
      </c>
      <c r="AU32" s="274" t="str">
        <f>IF(AU31="","",VLOOKUP(AU31,'シフト記号表（従来型・ユニット型共通）'!$C$6:$L$47,10,FALSE))</f>
        <v/>
      </c>
      <c r="AV32" s="274" t="str">
        <f>IF(AV31="","",VLOOKUP(AV31,'シフト記号表（従来型・ユニット型共通）'!$C$6:$L$47,10,FALSE))</f>
        <v/>
      </c>
      <c r="AW32" s="274" t="str">
        <f>IF(AW31="","",VLOOKUP(AW31,'シフト記号表（従来型・ユニット型共通）'!$C$6:$L$47,10,FALSE))</f>
        <v/>
      </c>
      <c r="AX32" s="276" t="str">
        <f>IF(AX31="","",VLOOKUP(AX31,'シフト記号表（従来型・ユニット型共通）'!$C$6:$L$47,10,FALSE))</f>
        <v/>
      </c>
      <c r="AY32" s="275" t="str">
        <f>IF(AY31="","",VLOOKUP(AY31,'シフト記号表（従来型・ユニット型共通）'!$C$6:$L$47,10,FALSE))</f>
        <v/>
      </c>
      <c r="AZ32" s="274" t="str">
        <f>IF(AZ31="","",VLOOKUP(AZ31,'シフト記号表（従来型・ユニット型共通）'!$C$6:$L$47,10,FALSE))</f>
        <v/>
      </c>
      <c r="BA32" s="274" t="str">
        <f>IF(BA31="","",VLOOKUP(BA31,'シフト記号表（従来型・ユニット型共通）'!$C$6:$L$47,10,FALSE))</f>
        <v/>
      </c>
      <c r="BB32" s="1246">
        <f>IF($BE$3="４週",SUM(W32:AX32),IF($BE$3="暦月",SUM(W32:BA32),""))</f>
        <v>0</v>
      </c>
      <c r="BC32" s="1247"/>
      <c r="BD32" s="1324">
        <f>IF($BE$3="４週",BB32/4,IF($BE$3="暦月",(BB32/($BE$8/7)),""))</f>
        <v>0</v>
      </c>
      <c r="BE32" s="1247"/>
      <c r="BF32" s="1321"/>
      <c r="BG32" s="1322"/>
      <c r="BH32" s="1322"/>
      <c r="BI32" s="1322"/>
      <c r="BJ32" s="1323"/>
    </row>
    <row r="33" spans="2:62" ht="20.25" customHeight="1">
      <c r="B33" s="1279">
        <f>B31+1</f>
        <v>9</v>
      </c>
      <c r="C33" s="1325"/>
      <c r="D33" s="1326"/>
      <c r="E33" s="285"/>
      <c r="F33" s="284"/>
      <c r="G33" s="285"/>
      <c r="H33" s="284"/>
      <c r="I33" s="1337"/>
      <c r="J33" s="1338"/>
      <c r="K33" s="1339"/>
      <c r="L33" s="1340"/>
      <c r="M33" s="1340"/>
      <c r="N33" s="1326"/>
      <c r="O33" s="1307"/>
      <c r="P33" s="1308"/>
      <c r="Q33" s="1308"/>
      <c r="R33" s="1308"/>
      <c r="S33" s="1309"/>
      <c r="T33" s="288" t="s">
        <v>1100</v>
      </c>
      <c r="U33" s="287"/>
      <c r="V33" s="286"/>
      <c r="W33" s="267"/>
      <c r="X33" s="266"/>
      <c r="Y33" s="266"/>
      <c r="Z33" s="266"/>
      <c r="AA33" s="266"/>
      <c r="AB33" s="266"/>
      <c r="AC33" s="268"/>
      <c r="AD33" s="267"/>
      <c r="AE33" s="266"/>
      <c r="AF33" s="266"/>
      <c r="AG33" s="266"/>
      <c r="AH33" s="266"/>
      <c r="AI33" s="266"/>
      <c r="AJ33" s="268"/>
      <c r="AK33" s="267"/>
      <c r="AL33" s="266"/>
      <c r="AM33" s="266"/>
      <c r="AN33" s="266"/>
      <c r="AO33" s="266"/>
      <c r="AP33" s="266"/>
      <c r="AQ33" s="268"/>
      <c r="AR33" s="267"/>
      <c r="AS33" s="266"/>
      <c r="AT33" s="266"/>
      <c r="AU33" s="266"/>
      <c r="AV33" s="266"/>
      <c r="AW33" s="266"/>
      <c r="AX33" s="268"/>
      <c r="AY33" s="267"/>
      <c r="AZ33" s="266"/>
      <c r="BA33" s="265"/>
      <c r="BB33" s="1314"/>
      <c r="BC33" s="1315"/>
      <c r="BD33" s="1316"/>
      <c r="BE33" s="1317"/>
      <c r="BF33" s="1318"/>
      <c r="BG33" s="1319"/>
      <c r="BH33" s="1319"/>
      <c r="BI33" s="1319"/>
      <c r="BJ33" s="1320"/>
    </row>
    <row r="34" spans="2:62" ht="20.25" customHeight="1">
      <c r="B34" s="1280"/>
      <c r="C34" s="1282"/>
      <c r="D34" s="1278"/>
      <c r="E34" s="285"/>
      <c r="F34" s="284">
        <f>C33</f>
        <v>0</v>
      </c>
      <c r="G34" s="285"/>
      <c r="H34" s="284">
        <f>I33</f>
        <v>0</v>
      </c>
      <c r="I34" s="1271"/>
      <c r="J34" s="1272"/>
      <c r="K34" s="1276"/>
      <c r="L34" s="1277"/>
      <c r="M34" s="1277"/>
      <c r="N34" s="1278"/>
      <c r="O34" s="1307"/>
      <c r="P34" s="1308"/>
      <c r="Q34" s="1308"/>
      <c r="R34" s="1308"/>
      <c r="S34" s="1309"/>
      <c r="T34" s="279" t="s">
        <v>1099</v>
      </c>
      <c r="U34" s="278"/>
      <c r="V34" s="277"/>
      <c r="W34" s="275" t="str">
        <f>IF(W33="","",VLOOKUP(W33,'シフト記号表（従来型・ユニット型共通）'!$C$6:$L$47,10,FALSE))</f>
        <v/>
      </c>
      <c r="X34" s="274" t="str">
        <f>IF(X33="","",VLOOKUP(X33,'シフト記号表（従来型・ユニット型共通）'!$C$6:$L$47,10,FALSE))</f>
        <v/>
      </c>
      <c r="Y34" s="274" t="str">
        <f>IF(Y33="","",VLOOKUP(Y33,'シフト記号表（従来型・ユニット型共通）'!$C$6:$L$47,10,FALSE))</f>
        <v/>
      </c>
      <c r="Z34" s="274" t="str">
        <f>IF(Z33="","",VLOOKUP(Z33,'シフト記号表（従来型・ユニット型共通）'!$C$6:$L$47,10,FALSE))</f>
        <v/>
      </c>
      <c r="AA34" s="274" t="str">
        <f>IF(AA33="","",VLOOKUP(AA33,'シフト記号表（従来型・ユニット型共通）'!$C$6:$L$47,10,FALSE))</f>
        <v/>
      </c>
      <c r="AB34" s="274" t="str">
        <f>IF(AB33="","",VLOOKUP(AB33,'シフト記号表（従来型・ユニット型共通）'!$C$6:$L$47,10,FALSE))</f>
        <v/>
      </c>
      <c r="AC34" s="276" t="str">
        <f>IF(AC33="","",VLOOKUP(AC33,'シフト記号表（従来型・ユニット型共通）'!$C$6:$L$47,10,FALSE))</f>
        <v/>
      </c>
      <c r="AD34" s="275" t="str">
        <f>IF(AD33="","",VLOOKUP(AD33,'シフト記号表（従来型・ユニット型共通）'!$C$6:$L$47,10,FALSE))</f>
        <v/>
      </c>
      <c r="AE34" s="274" t="str">
        <f>IF(AE33="","",VLOOKUP(AE33,'シフト記号表（従来型・ユニット型共通）'!$C$6:$L$47,10,FALSE))</f>
        <v/>
      </c>
      <c r="AF34" s="274" t="str">
        <f>IF(AF33="","",VLOOKUP(AF33,'シフト記号表（従来型・ユニット型共通）'!$C$6:$L$47,10,FALSE))</f>
        <v/>
      </c>
      <c r="AG34" s="274" t="str">
        <f>IF(AG33="","",VLOOKUP(AG33,'シフト記号表（従来型・ユニット型共通）'!$C$6:$L$47,10,FALSE))</f>
        <v/>
      </c>
      <c r="AH34" s="274" t="str">
        <f>IF(AH33="","",VLOOKUP(AH33,'シフト記号表（従来型・ユニット型共通）'!$C$6:$L$47,10,FALSE))</f>
        <v/>
      </c>
      <c r="AI34" s="274" t="str">
        <f>IF(AI33="","",VLOOKUP(AI33,'シフト記号表（従来型・ユニット型共通）'!$C$6:$L$47,10,FALSE))</f>
        <v/>
      </c>
      <c r="AJ34" s="276" t="str">
        <f>IF(AJ33="","",VLOOKUP(AJ33,'シフト記号表（従来型・ユニット型共通）'!$C$6:$L$47,10,FALSE))</f>
        <v/>
      </c>
      <c r="AK34" s="275" t="str">
        <f>IF(AK33="","",VLOOKUP(AK33,'シフト記号表（従来型・ユニット型共通）'!$C$6:$L$47,10,FALSE))</f>
        <v/>
      </c>
      <c r="AL34" s="274" t="str">
        <f>IF(AL33="","",VLOOKUP(AL33,'シフト記号表（従来型・ユニット型共通）'!$C$6:$L$47,10,FALSE))</f>
        <v/>
      </c>
      <c r="AM34" s="274" t="str">
        <f>IF(AM33="","",VLOOKUP(AM33,'シフト記号表（従来型・ユニット型共通）'!$C$6:$L$47,10,FALSE))</f>
        <v/>
      </c>
      <c r="AN34" s="274" t="str">
        <f>IF(AN33="","",VLOOKUP(AN33,'シフト記号表（従来型・ユニット型共通）'!$C$6:$L$47,10,FALSE))</f>
        <v/>
      </c>
      <c r="AO34" s="274" t="str">
        <f>IF(AO33="","",VLOOKUP(AO33,'シフト記号表（従来型・ユニット型共通）'!$C$6:$L$47,10,FALSE))</f>
        <v/>
      </c>
      <c r="AP34" s="274" t="str">
        <f>IF(AP33="","",VLOOKUP(AP33,'シフト記号表（従来型・ユニット型共通）'!$C$6:$L$47,10,FALSE))</f>
        <v/>
      </c>
      <c r="AQ34" s="276" t="str">
        <f>IF(AQ33="","",VLOOKUP(AQ33,'シフト記号表（従来型・ユニット型共通）'!$C$6:$L$47,10,FALSE))</f>
        <v/>
      </c>
      <c r="AR34" s="275" t="str">
        <f>IF(AR33="","",VLOOKUP(AR33,'シフト記号表（従来型・ユニット型共通）'!$C$6:$L$47,10,FALSE))</f>
        <v/>
      </c>
      <c r="AS34" s="274" t="str">
        <f>IF(AS33="","",VLOOKUP(AS33,'シフト記号表（従来型・ユニット型共通）'!$C$6:$L$47,10,FALSE))</f>
        <v/>
      </c>
      <c r="AT34" s="274" t="str">
        <f>IF(AT33="","",VLOOKUP(AT33,'シフト記号表（従来型・ユニット型共通）'!$C$6:$L$47,10,FALSE))</f>
        <v/>
      </c>
      <c r="AU34" s="274" t="str">
        <f>IF(AU33="","",VLOOKUP(AU33,'シフト記号表（従来型・ユニット型共通）'!$C$6:$L$47,10,FALSE))</f>
        <v/>
      </c>
      <c r="AV34" s="274" t="str">
        <f>IF(AV33="","",VLOOKUP(AV33,'シフト記号表（従来型・ユニット型共通）'!$C$6:$L$47,10,FALSE))</f>
        <v/>
      </c>
      <c r="AW34" s="274" t="str">
        <f>IF(AW33="","",VLOOKUP(AW33,'シフト記号表（従来型・ユニット型共通）'!$C$6:$L$47,10,FALSE))</f>
        <v/>
      </c>
      <c r="AX34" s="276" t="str">
        <f>IF(AX33="","",VLOOKUP(AX33,'シフト記号表（従来型・ユニット型共通）'!$C$6:$L$47,10,FALSE))</f>
        <v/>
      </c>
      <c r="AY34" s="275" t="str">
        <f>IF(AY33="","",VLOOKUP(AY33,'シフト記号表（従来型・ユニット型共通）'!$C$6:$L$47,10,FALSE))</f>
        <v/>
      </c>
      <c r="AZ34" s="274" t="str">
        <f>IF(AZ33="","",VLOOKUP(AZ33,'シフト記号表（従来型・ユニット型共通）'!$C$6:$L$47,10,FALSE))</f>
        <v/>
      </c>
      <c r="BA34" s="274" t="str">
        <f>IF(BA33="","",VLOOKUP(BA33,'シフト記号表（従来型・ユニット型共通）'!$C$6:$L$47,10,FALSE))</f>
        <v/>
      </c>
      <c r="BB34" s="1246">
        <f>IF($BE$3="４週",SUM(W34:AX34),IF($BE$3="暦月",SUM(W34:BA34),""))</f>
        <v>0</v>
      </c>
      <c r="BC34" s="1247"/>
      <c r="BD34" s="1324">
        <f>IF($BE$3="４週",BB34/4,IF($BE$3="暦月",(BB34/($BE$8/7)),""))</f>
        <v>0</v>
      </c>
      <c r="BE34" s="1247"/>
      <c r="BF34" s="1321"/>
      <c r="BG34" s="1322"/>
      <c r="BH34" s="1322"/>
      <c r="BI34" s="1322"/>
      <c r="BJ34" s="1323"/>
    </row>
    <row r="35" spans="2:62" ht="20.25" customHeight="1">
      <c r="B35" s="1279">
        <f>B33+1</f>
        <v>10</v>
      </c>
      <c r="C35" s="1325"/>
      <c r="D35" s="1326"/>
      <c r="E35" s="285"/>
      <c r="F35" s="284"/>
      <c r="G35" s="285"/>
      <c r="H35" s="284"/>
      <c r="I35" s="1337"/>
      <c r="J35" s="1338"/>
      <c r="K35" s="1339"/>
      <c r="L35" s="1340"/>
      <c r="M35" s="1340"/>
      <c r="N35" s="1326"/>
      <c r="O35" s="1307"/>
      <c r="P35" s="1308"/>
      <c r="Q35" s="1308"/>
      <c r="R35" s="1308"/>
      <c r="S35" s="1309"/>
      <c r="T35" s="283" t="s">
        <v>1100</v>
      </c>
      <c r="V35" s="282"/>
      <c r="W35" s="267"/>
      <c r="X35" s="266"/>
      <c r="Y35" s="266"/>
      <c r="Z35" s="266"/>
      <c r="AA35" s="266"/>
      <c r="AB35" s="266"/>
      <c r="AC35" s="268"/>
      <c r="AD35" s="267"/>
      <c r="AE35" s="266"/>
      <c r="AF35" s="266"/>
      <c r="AG35" s="266"/>
      <c r="AH35" s="266"/>
      <c r="AI35" s="266"/>
      <c r="AJ35" s="268"/>
      <c r="AK35" s="267"/>
      <c r="AL35" s="266"/>
      <c r="AM35" s="266"/>
      <c r="AN35" s="266"/>
      <c r="AO35" s="266"/>
      <c r="AP35" s="266"/>
      <c r="AQ35" s="268"/>
      <c r="AR35" s="267"/>
      <c r="AS35" s="266"/>
      <c r="AT35" s="266"/>
      <c r="AU35" s="266"/>
      <c r="AV35" s="266"/>
      <c r="AW35" s="266"/>
      <c r="AX35" s="268"/>
      <c r="AY35" s="267"/>
      <c r="AZ35" s="266"/>
      <c r="BA35" s="265"/>
      <c r="BB35" s="1314"/>
      <c r="BC35" s="1315"/>
      <c r="BD35" s="1316"/>
      <c r="BE35" s="1317"/>
      <c r="BF35" s="1318"/>
      <c r="BG35" s="1319"/>
      <c r="BH35" s="1319"/>
      <c r="BI35" s="1319"/>
      <c r="BJ35" s="1320"/>
    </row>
    <row r="36" spans="2:62" ht="20.25" customHeight="1">
      <c r="B36" s="1280"/>
      <c r="C36" s="1282"/>
      <c r="D36" s="1278"/>
      <c r="E36" s="285"/>
      <c r="F36" s="284">
        <f>C35</f>
        <v>0</v>
      </c>
      <c r="G36" s="285"/>
      <c r="H36" s="284">
        <f>I35</f>
        <v>0</v>
      </c>
      <c r="I36" s="1271"/>
      <c r="J36" s="1272"/>
      <c r="K36" s="1276"/>
      <c r="L36" s="1277"/>
      <c r="M36" s="1277"/>
      <c r="N36" s="1278"/>
      <c r="O36" s="1307"/>
      <c r="P36" s="1308"/>
      <c r="Q36" s="1308"/>
      <c r="R36" s="1308"/>
      <c r="S36" s="1309"/>
      <c r="T36" s="279" t="s">
        <v>1099</v>
      </c>
      <c r="U36" s="278"/>
      <c r="V36" s="277"/>
      <c r="W36" s="275" t="str">
        <f>IF(W35="","",VLOOKUP(W35,'シフト記号表（従来型・ユニット型共通）'!$C$6:$L$47,10,FALSE))</f>
        <v/>
      </c>
      <c r="X36" s="274" t="str">
        <f>IF(X35="","",VLOOKUP(X35,'シフト記号表（従来型・ユニット型共通）'!$C$6:$L$47,10,FALSE))</f>
        <v/>
      </c>
      <c r="Y36" s="274" t="str">
        <f>IF(Y35="","",VLOOKUP(Y35,'シフト記号表（従来型・ユニット型共通）'!$C$6:$L$47,10,FALSE))</f>
        <v/>
      </c>
      <c r="Z36" s="274" t="str">
        <f>IF(Z35="","",VLOOKUP(Z35,'シフト記号表（従来型・ユニット型共通）'!$C$6:$L$47,10,FALSE))</f>
        <v/>
      </c>
      <c r="AA36" s="274" t="str">
        <f>IF(AA35="","",VLOOKUP(AA35,'シフト記号表（従来型・ユニット型共通）'!$C$6:$L$47,10,FALSE))</f>
        <v/>
      </c>
      <c r="AB36" s="274" t="str">
        <f>IF(AB35="","",VLOOKUP(AB35,'シフト記号表（従来型・ユニット型共通）'!$C$6:$L$47,10,FALSE))</f>
        <v/>
      </c>
      <c r="AC36" s="276" t="str">
        <f>IF(AC35="","",VLOOKUP(AC35,'シフト記号表（従来型・ユニット型共通）'!$C$6:$L$47,10,FALSE))</f>
        <v/>
      </c>
      <c r="AD36" s="275" t="str">
        <f>IF(AD35="","",VLOOKUP(AD35,'シフト記号表（従来型・ユニット型共通）'!$C$6:$L$47,10,FALSE))</f>
        <v/>
      </c>
      <c r="AE36" s="274" t="str">
        <f>IF(AE35="","",VLOOKUP(AE35,'シフト記号表（従来型・ユニット型共通）'!$C$6:$L$47,10,FALSE))</f>
        <v/>
      </c>
      <c r="AF36" s="274" t="str">
        <f>IF(AF35="","",VLOOKUP(AF35,'シフト記号表（従来型・ユニット型共通）'!$C$6:$L$47,10,FALSE))</f>
        <v/>
      </c>
      <c r="AG36" s="274" t="str">
        <f>IF(AG35="","",VLOOKUP(AG35,'シフト記号表（従来型・ユニット型共通）'!$C$6:$L$47,10,FALSE))</f>
        <v/>
      </c>
      <c r="AH36" s="274" t="str">
        <f>IF(AH35="","",VLOOKUP(AH35,'シフト記号表（従来型・ユニット型共通）'!$C$6:$L$47,10,FALSE))</f>
        <v/>
      </c>
      <c r="AI36" s="274" t="str">
        <f>IF(AI35="","",VLOOKUP(AI35,'シフト記号表（従来型・ユニット型共通）'!$C$6:$L$47,10,FALSE))</f>
        <v/>
      </c>
      <c r="AJ36" s="276" t="str">
        <f>IF(AJ35="","",VLOOKUP(AJ35,'シフト記号表（従来型・ユニット型共通）'!$C$6:$L$47,10,FALSE))</f>
        <v/>
      </c>
      <c r="AK36" s="275" t="str">
        <f>IF(AK35="","",VLOOKUP(AK35,'シフト記号表（従来型・ユニット型共通）'!$C$6:$L$47,10,FALSE))</f>
        <v/>
      </c>
      <c r="AL36" s="274" t="str">
        <f>IF(AL35="","",VLOOKUP(AL35,'シフト記号表（従来型・ユニット型共通）'!$C$6:$L$47,10,FALSE))</f>
        <v/>
      </c>
      <c r="AM36" s="274" t="str">
        <f>IF(AM35="","",VLOOKUP(AM35,'シフト記号表（従来型・ユニット型共通）'!$C$6:$L$47,10,FALSE))</f>
        <v/>
      </c>
      <c r="AN36" s="274" t="str">
        <f>IF(AN35="","",VLOOKUP(AN35,'シフト記号表（従来型・ユニット型共通）'!$C$6:$L$47,10,FALSE))</f>
        <v/>
      </c>
      <c r="AO36" s="274" t="str">
        <f>IF(AO35="","",VLOOKUP(AO35,'シフト記号表（従来型・ユニット型共通）'!$C$6:$L$47,10,FALSE))</f>
        <v/>
      </c>
      <c r="AP36" s="274" t="str">
        <f>IF(AP35="","",VLOOKUP(AP35,'シフト記号表（従来型・ユニット型共通）'!$C$6:$L$47,10,FALSE))</f>
        <v/>
      </c>
      <c r="AQ36" s="276" t="str">
        <f>IF(AQ35="","",VLOOKUP(AQ35,'シフト記号表（従来型・ユニット型共通）'!$C$6:$L$47,10,FALSE))</f>
        <v/>
      </c>
      <c r="AR36" s="275" t="str">
        <f>IF(AR35="","",VLOOKUP(AR35,'シフト記号表（従来型・ユニット型共通）'!$C$6:$L$47,10,FALSE))</f>
        <v/>
      </c>
      <c r="AS36" s="274" t="str">
        <f>IF(AS35="","",VLOOKUP(AS35,'シフト記号表（従来型・ユニット型共通）'!$C$6:$L$47,10,FALSE))</f>
        <v/>
      </c>
      <c r="AT36" s="274" t="str">
        <f>IF(AT35="","",VLOOKUP(AT35,'シフト記号表（従来型・ユニット型共通）'!$C$6:$L$47,10,FALSE))</f>
        <v/>
      </c>
      <c r="AU36" s="274" t="str">
        <f>IF(AU35="","",VLOOKUP(AU35,'シフト記号表（従来型・ユニット型共通）'!$C$6:$L$47,10,FALSE))</f>
        <v/>
      </c>
      <c r="AV36" s="274" t="str">
        <f>IF(AV35="","",VLOOKUP(AV35,'シフト記号表（従来型・ユニット型共通）'!$C$6:$L$47,10,FALSE))</f>
        <v/>
      </c>
      <c r="AW36" s="274" t="str">
        <f>IF(AW35="","",VLOOKUP(AW35,'シフト記号表（従来型・ユニット型共通）'!$C$6:$L$47,10,FALSE))</f>
        <v/>
      </c>
      <c r="AX36" s="276" t="str">
        <f>IF(AX35="","",VLOOKUP(AX35,'シフト記号表（従来型・ユニット型共通）'!$C$6:$L$47,10,FALSE))</f>
        <v/>
      </c>
      <c r="AY36" s="275" t="str">
        <f>IF(AY35="","",VLOOKUP(AY35,'シフト記号表（従来型・ユニット型共通）'!$C$6:$L$47,10,FALSE))</f>
        <v/>
      </c>
      <c r="AZ36" s="274" t="str">
        <f>IF(AZ35="","",VLOOKUP(AZ35,'シフト記号表（従来型・ユニット型共通）'!$C$6:$L$47,10,FALSE))</f>
        <v/>
      </c>
      <c r="BA36" s="274" t="str">
        <f>IF(BA35="","",VLOOKUP(BA35,'シフト記号表（従来型・ユニット型共通）'!$C$6:$L$47,10,FALSE))</f>
        <v/>
      </c>
      <c r="BB36" s="1246">
        <f>IF($BE$3="４週",SUM(W36:AX36),IF($BE$3="暦月",SUM(W36:BA36),""))</f>
        <v>0</v>
      </c>
      <c r="BC36" s="1247"/>
      <c r="BD36" s="1324">
        <f>IF($BE$3="４週",BB36/4,IF($BE$3="暦月",(BB36/($BE$8/7)),""))</f>
        <v>0</v>
      </c>
      <c r="BE36" s="1247"/>
      <c r="BF36" s="1321"/>
      <c r="BG36" s="1322"/>
      <c r="BH36" s="1322"/>
      <c r="BI36" s="1322"/>
      <c r="BJ36" s="1323"/>
    </row>
    <row r="37" spans="2:62" ht="20.25" customHeight="1">
      <c r="B37" s="1279">
        <f>B35+1</f>
        <v>11</v>
      </c>
      <c r="C37" s="1325"/>
      <c r="D37" s="1326"/>
      <c r="E37" s="285"/>
      <c r="F37" s="284"/>
      <c r="G37" s="285"/>
      <c r="H37" s="284"/>
      <c r="I37" s="1337"/>
      <c r="J37" s="1338"/>
      <c r="K37" s="1339"/>
      <c r="L37" s="1340"/>
      <c r="M37" s="1340"/>
      <c r="N37" s="1326"/>
      <c r="O37" s="1307"/>
      <c r="P37" s="1308"/>
      <c r="Q37" s="1308"/>
      <c r="R37" s="1308"/>
      <c r="S37" s="1309"/>
      <c r="T37" s="283" t="s">
        <v>1100</v>
      </c>
      <c r="V37" s="282"/>
      <c r="W37" s="267"/>
      <c r="X37" s="266"/>
      <c r="Y37" s="266"/>
      <c r="Z37" s="266"/>
      <c r="AA37" s="266"/>
      <c r="AB37" s="266"/>
      <c r="AC37" s="268"/>
      <c r="AD37" s="267"/>
      <c r="AE37" s="266"/>
      <c r="AF37" s="266"/>
      <c r="AG37" s="266"/>
      <c r="AH37" s="266"/>
      <c r="AI37" s="266"/>
      <c r="AJ37" s="268"/>
      <c r="AK37" s="267"/>
      <c r="AL37" s="266"/>
      <c r="AM37" s="266"/>
      <c r="AN37" s="266"/>
      <c r="AO37" s="266"/>
      <c r="AP37" s="266"/>
      <c r="AQ37" s="268"/>
      <c r="AR37" s="267"/>
      <c r="AS37" s="266"/>
      <c r="AT37" s="266"/>
      <c r="AU37" s="266"/>
      <c r="AV37" s="266"/>
      <c r="AW37" s="266"/>
      <c r="AX37" s="268"/>
      <c r="AY37" s="267"/>
      <c r="AZ37" s="266"/>
      <c r="BA37" s="265"/>
      <c r="BB37" s="1314"/>
      <c r="BC37" s="1315"/>
      <c r="BD37" s="1316"/>
      <c r="BE37" s="1317"/>
      <c r="BF37" s="1318"/>
      <c r="BG37" s="1319"/>
      <c r="BH37" s="1319"/>
      <c r="BI37" s="1319"/>
      <c r="BJ37" s="1320"/>
    </row>
    <row r="38" spans="2:62" ht="20.25" customHeight="1">
      <c r="B38" s="1280"/>
      <c r="C38" s="1282"/>
      <c r="D38" s="1278"/>
      <c r="E38" s="285"/>
      <c r="F38" s="284">
        <f>C37</f>
        <v>0</v>
      </c>
      <c r="G38" s="285"/>
      <c r="H38" s="284">
        <f>I37</f>
        <v>0</v>
      </c>
      <c r="I38" s="1271"/>
      <c r="J38" s="1272"/>
      <c r="K38" s="1276"/>
      <c r="L38" s="1277"/>
      <c r="M38" s="1277"/>
      <c r="N38" s="1278"/>
      <c r="O38" s="1307"/>
      <c r="P38" s="1308"/>
      <c r="Q38" s="1308"/>
      <c r="R38" s="1308"/>
      <c r="S38" s="1309"/>
      <c r="T38" s="279" t="s">
        <v>1099</v>
      </c>
      <c r="U38" s="278"/>
      <c r="V38" s="277"/>
      <c r="W38" s="275" t="str">
        <f>IF(W37="","",VLOOKUP(W37,'シフト記号表（従来型・ユニット型共通）'!$C$6:$L$47,10,FALSE))</f>
        <v/>
      </c>
      <c r="X38" s="274" t="str">
        <f>IF(X37="","",VLOOKUP(X37,'シフト記号表（従来型・ユニット型共通）'!$C$6:$L$47,10,FALSE))</f>
        <v/>
      </c>
      <c r="Y38" s="274" t="str">
        <f>IF(Y37="","",VLOOKUP(Y37,'シフト記号表（従来型・ユニット型共通）'!$C$6:$L$47,10,FALSE))</f>
        <v/>
      </c>
      <c r="Z38" s="274" t="str">
        <f>IF(Z37="","",VLOOKUP(Z37,'シフト記号表（従来型・ユニット型共通）'!$C$6:$L$47,10,FALSE))</f>
        <v/>
      </c>
      <c r="AA38" s="274" t="str">
        <f>IF(AA37="","",VLOOKUP(AA37,'シフト記号表（従来型・ユニット型共通）'!$C$6:$L$47,10,FALSE))</f>
        <v/>
      </c>
      <c r="AB38" s="274" t="str">
        <f>IF(AB37="","",VLOOKUP(AB37,'シフト記号表（従来型・ユニット型共通）'!$C$6:$L$47,10,FALSE))</f>
        <v/>
      </c>
      <c r="AC38" s="276" t="str">
        <f>IF(AC37="","",VLOOKUP(AC37,'シフト記号表（従来型・ユニット型共通）'!$C$6:$L$47,10,FALSE))</f>
        <v/>
      </c>
      <c r="AD38" s="275" t="str">
        <f>IF(AD37="","",VLOOKUP(AD37,'シフト記号表（従来型・ユニット型共通）'!$C$6:$L$47,10,FALSE))</f>
        <v/>
      </c>
      <c r="AE38" s="274" t="str">
        <f>IF(AE37="","",VLOOKUP(AE37,'シフト記号表（従来型・ユニット型共通）'!$C$6:$L$47,10,FALSE))</f>
        <v/>
      </c>
      <c r="AF38" s="274" t="str">
        <f>IF(AF37="","",VLOOKUP(AF37,'シフト記号表（従来型・ユニット型共通）'!$C$6:$L$47,10,FALSE))</f>
        <v/>
      </c>
      <c r="AG38" s="274" t="str">
        <f>IF(AG37="","",VLOOKUP(AG37,'シフト記号表（従来型・ユニット型共通）'!$C$6:$L$47,10,FALSE))</f>
        <v/>
      </c>
      <c r="AH38" s="274" t="str">
        <f>IF(AH37="","",VLOOKUP(AH37,'シフト記号表（従来型・ユニット型共通）'!$C$6:$L$47,10,FALSE))</f>
        <v/>
      </c>
      <c r="AI38" s="274" t="str">
        <f>IF(AI37="","",VLOOKUP(AI37,'シフト記号表（従来型・ユニット型共通）'!$C$6:$L$47,10,FALSE))</f>
        <v/>
      </c>
      <c r="AJ38" s="276" t="str">
        <f>IF(AJ37="","",VLOOKUP(AJ37,'シフト記号表（従来型・ユニット型共通）'!$C$6:$L$47,10,FALSE))</f>
        <v/>
      </c>
      <c r="AK38" s="275" t="str">
        <f>IF(AK37="","",VLOOKUP(AK37,'シフト記号表（従来型・ユニット型共通）'!$C$6:$L$47,10,FALSE))</f>
        <v/>
      </c>
      <c r="AL38" s="274" t="str">
        <f>IF(AL37="","",VLOOKUP(AL37,'シフト記号表（従来型・ユニット型共通）'!$C$6:$L$47,10,FALSE))</f>
        <v/>
      </c>
      <c r="AM38" s="274" t="str">
        <f>IF(AM37="","",VLOOKUP(AM37,'シフト記号表（従来型・ユニット型共通）'!$C$6:$L$47,10,FALSE))</f>
        <v/>
      </c>
      <c r="AN38" s="274" t="str">
        <f>IF(AN37="","",VLOOKUP(AN37,'シフト記号表（従来型・ユニット型共通）'!$C$6:$L$47,10,FALSE))</f>
        <v/>
      </c>
      <c r="AO38" s="274" t="str">
        <f>IF(AO37="","",VLOOKUP(AO37,'シフト記号表（従来型・ユニット型共通）'!$C$6:$L$47,10,FALSE))</f>
        <v/>
      </c>
      <c r="AP38" s="274" t="str">
        <f>IF(AP37="","",VLOOKUP(AP37,'シフト記号表（従来型・ユニット型共通）'!$C$6:$L$47,10,FALSE))</f>
        <v/>
      </c>
      <c r="AQ38" s="276" t="str">
        <f>IF(AQ37="","",VLOOKUP(AQ37,'シフト記号表（従来型・ユニット型共通）'!$C$6:$L$47,10,FALSE))</f>
        <v/>
      </c>
      <c r="AR38" s="275" t="str">
        <f>IF(AR37="","",VLOOKUP(AR37,'シフト記号表（従来型・ユニット型共通）'!$C$6:$L$47,10,FALSE))</f>
        <v/>
      </c>
      <c r="AS38" s="274" t="str">
        <f>IF(AS37="","",VLOOKUP(AS37,'シフト記号表（従来型・ユニット型共通）'!$C$6:$L$47,10,FALSE))</f>
        <v/>
      </c>
      <c r="AT38" s="274" t="str">
        <f>IF(AT37="","",VLOOKUP(AT37,'シフト記号表（従来型・ユニット型共通）'!$C$6:$L$47,10,FALSE))</f>
        <v/>
      </c>
      <c r="AU38" s="274" t="str">
        <f>IF(AU37="","",VLOOKUP(AU37,'シフト記号表（従来型・ユニット型共通）'!$C$6:$L$47,10,FALSE))</f>
        <v/>
      </c>
      <c r="AV38" s="274" t="str">
        <f>IF(AV37="","",VLOOKUP(AV37,'シフト記号表（従来型・ユニット型共通）'!$C$6:$L$47,10,FALSE))</f>
        <v/>
      </c>
      <c r="AW38" s="274" t="str">
        <f>IF(AW37="","",VLOOKUP(AW37,'シフト記号表（従来型・ユニット型共通）'!$C$6:$L$47,10,FALSE))</f>
        <v/>
      </c>
      <c r="AX38" s="276" t="str">
        <f>IF(AX37="","",VLOOKUP(AX37,'シフト記号表（従来型・ユニット型共通）'!$C$6:$L$47,10,FALSE))</f>
        <v/>
      </c>
      <c r="AY38" s="275" t="str">
        <f>IF(AY37="","",VLOOKUP(AY37,'シフト記号表（従来型・ユニット型共通）'!$C$6:$L$47,10,FALSE))</f>
        <v/>
      </c>
      <c r="AZ38" s="274" t="str">
        <f>IF(AZ37="","",VLOOKUP(AZ37,'シフト記号表（従来型・ユニット型共通）'!$C$6:$L$47,10,FALSE))</f>
        <v/>
      </c>
      <c r="BA38" s="274" t="str">
        <f>IF(BA37="","",VLOOKUP(BA37,'シフト記号表（従来型・ユニット型共通）'!$C$6:$L$47,10,FALSE))</f>
        <v/>
      </c>
      <c r="BB38" s="1246">
        <f>IF($BE$3="４週",SUM(W38:AX38),IF($BE$3="暦月",SUM(W38:BA38),""))</f>
        <v>0</v>
      </c>
      <c r="BC38" s="1247"/>
      <c r="BD38" s="1324">
        <f>IF($BE$3="４週",BB38/4,IF($BE$3="暦月",(BB38/($BE$8/7)),""))</f>
        <v>0</v>
      </c>
      <c r="BE38" s="1247"/>
      <c r="BF38" s="1321"/>
      <c r="BG38" s="1322"/>
      <c r="BH38" s="1322"/>
      <c r="BI38" s="1322"/>
      <c r="BJ38" s="1323"/>
    </row>
    <row r="39" spans="2:62" ht="20.25" customHeight="1">
      <c r="B39" s="1279">
        <f>B37+1</f>
        <v>12</v>
      </c>
      <c r="C39" s="1325"/>
      <c r="D39" s="1326"/>
      <c r="E39" s="285"/>
      <c r="F39" s="284"/>
      <c r="G39" s="285"/>
      <c r="H39" s="284"/>
      <c r="I39" s="1337"/>
      <c r="J39" s="1338"/>
      <c r="K39" s="1339"/>
      <c r="L39" s="1340"/>
      <c r="M39" s="1340"/>
      <c r="N39" s="1326"/>
      <c r="O39" s="1307"/>
      <c r="P39" s="1308"/>
      <c r="Q39" s="1308"/>
      <c r="R39" s="1308"/>
      <c r="S39" s="1309"/>
      <c r="T39" s="283" t="s">
        <v>1100</v>
      </c>
      <c r="V39" s="282"/>
      <c r="W39" s="267"/>
      <c r="X39" s="266"/>
      <c r="Y39" s="266"/>
      <c r="Z39" s="266"/>
      <c r="AA39" s="266"/>
      <c r="AB39" s="266"/>
      <c r="AC39" s="268"/>
      <c r="AD39" s="267"/>
      <c r="AE39" s="266"/>
      <c r="AF39" s="266"/>
      <c r="AG39" s="266"/>
      <c r="AH39" s="266"/>
      <c r="AI39" s="266"/>
      <c r="AJ39" s="268"/>
      <c r="AK39" s="267"/>
      <c r="AL39" s="266"/>
      <c r="AM39" s="266"/>
      <c r="AN39" s="266"/>
      <c r="AO39" s="266"/>
      <c r="AP39" s="266"/>
      <c r="AQ39" s="268"/>
      <c r="AR39" s="267"/>
      <c r="AS39" s="266"/>
      <c r="AT39" s="266"/>
      <c r="AU39" s="266"/>
      <c r="AV39" s="266"/>
      <c r="AW39" s="266"/>
      <c r="AX39" s="268"/>
      <c r="AY39" s="267"/>
      <c r="AZ39" s="266"/>
      <c r="BA39" s="265"/>
      <c r="BB39" s="1314"/>
      <c r="BC39" s="1315"/>
      <c r="BD39" s="1316"/>
      <c r="BE39" s="1317"/>
      <c r="BF39" s="1318"/>
      <c r="BG39" s="1319"/>
      <c r="BH39" s="1319"/>
      <c r="BI39" s="1319"/>
      <c r="BJ39" s="1320"/>
    </row>
    <row r="40" spans="2:62" ht="20.25" customHeight="1">
      <c r="B40" s="1280"/>
      <c r="C40" s="1282"/>
      <c r="D40" s="1278"/>
      <c r="E40" s="285"/>
      <c r="F40" s="284">
        <f>C39</f>
        <v>0</v>
      </c>
      <c r="G40" s="285"/>
      <c r="H40" s="284">
        <f>I39</f>
        <v>0</v>
      </c>
      <c r="I40" s="1271"/>
      <c r="J40" s="1272"/>
      <c r="K40" s="1276"/>
      <c r="L40" s="1277"/>
      <c r="M40" s="1277"/>
      <c r="N40" s="1278"/>
      <c r="O40" s="1307"/>
      <c r="P40" s="1308"/>
      <c r="Q40" s="1308"/>
      <c r="R40" s="1308"/>
      <c r="S40" s="1309"/>
      <c r="T40" s="279" t="s">
        <v>1099</v>
      </c>
      <c r="U40" s="278"/>
      <c r="V40" s="277"/>
      <c r="W40" s="275" t="str">
        <f>IF(W39="","",VLOOKUP(W39,'シフト記号表（従来型・ユニット型共通）'!$C$6:$L$47,10,FALSE))</f>
        <v/>
      </c>
      <c r="X40" s="274" t="str">
        <f>IF(X39="","",VLOOKUP(X39,'シフト記号表（従来型・ユニット型共通）'!$C$6:$L$47,10,FALSE))</f>
        <v/>
      </c>
      <c r="Y40" s="274" t="str">
        <f>IF(Y39="","",VLOOKUP(Y39,'シフト記号表（従来型・ユニット型共通）'!$C$6:$L$47,10,FALSE))</f>
        <v/>
      </c>
      <c r="Z40" s="274" t="str">
        <f>IF(Z39="","",VLOOKUP(Z39,'シフト記号表（従来型・ユニット型共通）'!$C$6:$L$47,10,FALSE))</f>
        <v/>
      </c>
      <c r="AA40" s="274" t="str">
        <f>IF(AA39="","",VLOOKUP(AA39,'シフト記号表（従来型・ユニット型共通）'!$C$6:$L$47,10,FALSE))</f>
        <v/>
      </c>
      <c r="AB40" s="274" t="str">
        <f>IF(AB39="","",VLOOKUP(AB39,'シフト記号表（従来型・ユニット型共通）'!$C$6:$L$47,10,FALSE))</f>
        <v/>
      </c>
      <c r="AC40" s="276" t="str">
        <f>IF(AC39="","",VLOOKUP(AC39,'シフト記号表（従来型・ユニット型共通）'!$C$6:$L$47,10,FALSE))</f>
        <v/>
      </c>
      <c r="AD40" s="275" t="str">
        <f>IF(AD39="","",VLOOKUP(AD39,'シフト記号表（従来型・ユニット型共通）'!$C$6:$L$47,10,FALSE))</f>
        <v/>
      </c>
      <c r="AE40" s="274" t="str">
        <f>IF(AE39="","",VLOOKUP(AE39,'シフト記号表（従来型・ユニット型共通）'!$C$6:$L$47,10,FALSE))</f>
        <v/>
      </c>
      <c r="AF40" s="274" t="str">
        <f>IF(AF39="","",VLOOKUP(AF39,'シフト記号表（従来型・ユニット型共通）'!$C$6:$L$47,10,FALSE))</f>
        <v/>
      </c>
      <c r="AG40" s="274" t="str">
        <f>IF(AG39="","",VLOOKUP(AG39,'シフト記号表（従来型・ユニット型共通）'!$C$6:$L$47,10,FALSE))</f>
        <v/>
      </c>
      <c r="AH40" s="274" t="str">
        <f>IF(AH39="","",VLOOKUP(AH39,'シフト記号表（従来型・ユニット型共通）'!$C$6:$L$47,10,FALSE))</f>
        <v/>
      </c>
      <c r="AI40" s="274" t="str">
        <f>IF(AI39="","",VLOOKUP(AI39,'シフト記号表（従来型・ユニット型共通）'!$C$6:$L$47,10,FALSE))</f>
        <v/>
      </c>
      <c r="AJ40" s="276" t="str">
        <f>IF(AJ39="","",VLOOKUP(AJ39,'シフト記号表（従来型・ユニット型共通）'!$C$6:$L$47,10,FALSE))</f>
        <v/>
      </c>
      <c r="AK40" s="275" t="str">
        <f>IF(AK39="","",VLOOKUP(AK39,'シフト記号表（従来型・ユニット型共通）'!$C$6:$L$47,10,FALSE))</f>
        <v/>
      </c>
      <c r="AL40" s="274" t="str">
        <f>IF(AL39="","",VLOOKUP(AL39,'シフト記号表（従来型・ユニット型共通）'!$C$6:$L$47,10,FALSE))</f>
        <v/>
      </c>
      <c r="AM40" s="274" t="str">
        <f>IF(AM39="","",VLOOKUP(AM39,'シフト記号表（従来型・ユニット型共通）'!$C$6:$L$47,10,FALSE))</f>
        <v/>
      </c>
      <c r="AN40" s="274" t="str">
        <f>IF(AN39="","",VLOOKUP(AN39,'シフト記号表（従来型・ユニット型共通）'!$C$6:$L$47,10,FALSE))</f>
        <v/>
      </c>
      <c r="AO40" s="274" t="str">
        <f>IF(AO39="","",VLOOKUP(AO39,'シフト記号表（従来型・ユニット型共通）'!$C$6:$L$47,10,FALSE))</f>
        <v/>
      </c>
      <c r="AP40" s="274" t="str">
        <f>IF(AP39="","",VLOOKUP(AP39,'シフト記号表（従来型・ユニット型共通）'!$C$6:$L$47,10,FALSE))</f>
        <v/>
      </c>
      <c r="AQ40" s="276" t="str">
        <f>IF(AQ39="","",VLOOKUP(AQ39,'シフト記号表（従来型・ユニット型共通）'!$C$6:$L$47,10,FALSE))</f>
        <v/>
      </c>
      <c r="AR40" s="275" t="str">
        <f>IF(AR39="","",VLOOKUP(AR39,'シフト記号表（従来型・ユニット型共通）'!$C$6:$L$47,10,FALSE))</f>
        <v/>
      </c>
      <c r="AS40" s="274" t="str">
        <f>IF(AS39="","",VLOOKUP(AS39,'シフト記号表（従来型・ユニット型共通）'!$C$6:$L$47,10,FALSE))</f>
        <v/>
      </c>
      <c r="AT40" s="274" t="str">
        <f>IF(AT39="","",VLOOKUP(AT39,'シフト記号表（従来型・ユニット型共通）'!$C$6:$L$47,10,FALSE))</f>
        <v/>
      </c>
      <c r="AU40" s="274" t="str">
        <f>IF(AU39="","",VLOOKUP(AU39,'シフト記号表（従来型・ユニット型共通）'!$C$6:$L$47,10,FALSE))</f>
        <v/>
      </c>
      <c r="AV40" s="274" t="str">
        <f>IF(AV39="","",VLOOKUP(AV39,'シフト記号表（従来型・ユニット型共通）'!$C$6:$L$47,10,FALSE))</f>
        <v/>
      </c>
      <c r="AW40" s="274" t="str">
        <f>IF(AW39="","",VLOOKUP(AW39,'シフト記号表（従来型・ユニット型共通）'!$C$6:$L$47,10,FALSE))</f>
        <v/>
      </c>
      <c r="AX40" s="276" t="str">
        <f>IF(AX39="","",VLOOKUP(AX39,'シフト記号表（従来型・ユニット型共通）'!$C$6:$L$47,10,FALSE))</f>
        <v/>
      </c>
      <c r="AY40" s="275" t="str">
        <f>IF(AY39="","",VLOOKUP(AY39,'シフト記号表（従来型・ユニット型共通）'!$C$6:$L$47,10,FALSE))</f>
        <v/>
      </c>
      <c r="AZ40" s="274" t="str">
        <f>IF(AZ39="","",VLOOKUP(AZ39,'シフト記号表（従来型・ユニット型共通）'!$C$6:$L$47,10,FALSE))</f>
        <v/>
      </c>
      <c r="BA40" s="274" t="str">
        <f>IF(BA39="","",VLOOKUP(BA39,'シフト記号表（従来型・ユニット型共通）'!$C$6:$L$47,10,FALSE))</f>
        <v/>
      </c>
      <c r="BB40" s="1246">
        <f>IF($BE$3="４週",SUM(W40:AX40),IF($BE$3="暦月",SUM(W40:BA40),""))</f>
        <v>0</v>
      </c>
      <c r="BC40" s="1247"/>
      <c r="BD40" s="1324">
        <f>IF($BE$3="４週",BB40/4,IF($BE$3="暦月",(BB40/($BE$8/7)),""))</f>
        <v>0</v>
      </c>
      <c r="BE40" s="1247"/>
      <c r="BF40" s="1321"/>
      <c r="BG40" s="1322"/>
      <c r="BH40" s="1322"/>
      <c r="BI40" s="1322"/>
      <c r="BJ40" s="1323"/>
    </row>
    <row r="41" spans="2:62" ht="20.25" customHeight="1">
      <c r="B41" s="1279">
        <f>B39+1</f>
        <v>13</v>
      </c>
      <c r="C41" s="1325"/>
      <c r="D41" s="1326"/>
      <c r="E41" s="285"/>
      <c r="F41" s="284"/>
      <c r="G41" s="285"/>
      <c r="H41" s="284"/>
      <c r="I41" s="1337"/>
      <c r="J41" s="1338"/>
      <c r="K41" s="1339"/>
      <c r="L41" s="1340"/>
      <c r="M41" s="1340"/>
      <c r="N41" s="1326"/>
      <c r="O41" s="1307"/>
      <c r="P41" s="1308"/>
      <c r="Q41" s="1308"/>
      <c r="R41" s="1308"/>
      <c r="S41" s="1309"/>
      <c r="T41" s="283" t="s">
        <v>1100</v>
      </c>
      <c r="V41" s="282"/>
      <c r="W41" s="267"/>
      <c r="X41" s="266"/>
      <c r="Y41" s="266"/>
      <c r="Z41" s="266"/>
      <c r="AA41" s="266"/>
      <c r="AB41" s="266"/>
      <c r="AC41" s="268"/>
      <c r="AD41" s="267"/>
      <c r="AE41" s="266"/>
      <c r="AF41" s="266"/>
      <c r="AG41" s="266"/>
      <c r="AH41" s="266"/>
      <c r="AI41" s="266"/>
      <c r="AJ41" s="268"/>
      <c r="AK41" s="267"/>
      <c r="AL41" s="266"/>
      <c r="AM41" s="266"/>
      <c r="AN41" s="266"/>
      <c r="AO41" s="266"/>
      <c r="AP41" s="266"/>
      <c r="AQ41" s="268"/>
      <c r="AR41" s="267"/>
      <c r="AS41" s="266"/>
      <c r="AT41" s="266"/>
      <c r="AU41" s="266"/>
      <c r="AV41" s="266"/>
      <c r="AW41" s="266"/>
      <c r="AX41" s="268"/>
      <c r="AY41" s="267"/>
      <c r="AZ41" s="266"/>
      <c r="BA41" s="265"/>
      <c r="BB41" s="1314"/>
      <c r="BC41" s="1315"/>
      <c r="BD41" s="1316"/>
      <c r="BE41" s="1317"/>
      <c r="BF41" s="1318"/>
      <c r="BG41" s="1319"/>
      <c r="BH41" s="1319"/>
      <c r="BI41" s="1319"/>
      <c r="BJ41" s="1320"/>
    </row>
    <row r="42" spans="2:62" ht="20.25" customHeight="1">
      <c r="B42" s="1280"/>
      <c r="C42" s="1282"/>
      <c r="D42" s="1278"/>
      <c r="E42" s="285"/>
      <c r="F42" s="284">
        <f>C41</f>
        <v>0</v>
      </c>
      <c r="G42" s="285"/>
      <c r="H42" s="284">
        <f>I41</f>
        <v>0</v>
      </c>
      <c r="I42" s="1271"/>
      <c r="J42" s="1272"/>
      <c r="K42" s="1276"/>
      <c r="L42" s="1277"/>
      <c r="M42" s="1277"/>
      <c r="N42" s="1278"/>
      <c r="O42" s="1307"/>
      <c r="P42" s="1308"/>
      <c r="Q42" s="1308"/>
      <c r="R42" s="1308"/>
      <c r="S42" s="1309"/>
      <c r="T42" s="279" t="s">
        <v>1099</v>
      </c>
      <c r="U42" s="278"/>
      <c r="V42" s="277"/>
      <c r="W42" s="275" t="str">
        <f>IF(W41="","",VLOOKUP(W41,'シフト記号表（従来型・ユニット型共通）'!$C$6:$L$47,10,FALSE))</f>
        <v/>
      </c>
      <c r="X42" s="274" t="str">
        <f>IF(X41="","",VLOOKUP(X41,'シフト記号表（従来型・ユニット型共通）'!$C$6:$L$47,10,FALSE))</f>
        <v/>
      </c>
      <c r="Y42" s="274" t="str">
        <f>IF(Y41="","",VLOOKUP(Y41,'シフト記号表（従来型・ユニット型共通）'!$C$6:$L$47,10,FALSE))</f>
        <v/>
      </c>
      <c r="Z42" s="274" t="str">
        <f>IF(Z41="","",VLOOKUP(Z41,'シフト記号表（従来型・ユニット型共通）'!$C$6:$L$47,10,FALSE))</f>
        <v/>
      </c>
      <c r="AA42" s="274" t="str">
        <f>IF(AA41="","",VLOOKUP(AA41,'シフト記号表（従来型・ユニット型共通）'!$C$6:$L$47,10,FALSE))</f>
        <v/>
      </c>
      <c r="AB42" s="274" t="str">
        <f>IF(AB41="","",VLOOKUP(AB41,'シフト記号表（従来型・ユニット型共通）'!$C$6:$L$47,10,FALSE))</f>
        <v/>
      </c>
      <c r="AC42" s="276" t="str">
        <f>IF(AC41="","",VLOOKUP(AC41,'シフト記号表（従来型・ユニット型共通）'!$C$6:$L$47,10,FALSE))</f>
        <v/>
      </c>
      <c r="AD42" s="275" t="str">
        <f>IF(AD41="","",VLOOKUP(AD41,'シフト記号表（従来型・ユニット型共通）'!$C$6:$L$47,10,FALSE))</f>
        <v/>
      </c>
      <c r="AE42" s="274" t="str">
        <f>IF(AE41="","",VLOOKUP(AE41,'シフト記号表（従来型・ユニット型共通）'!$C$6:$L$47,10,FALSE))</f>
        <v/>
      </c>
      <c r="AF42" s="274" t="str">
        <f>IF(AF41="","",VLOOKUP(AF41,'シフト記号表（従来型・ユニット型共通）'!$C$6:$L$47,10,FALSE))</f>
        <v/>
      </c>
      <c r="AG42" s="274" t="str">
        <f>IF(AG41="","",VLOOKUP(AG41,'シフト記号表（従来型・ユニット型共通）'!$C$6:$L$47,10,FALSE))</f>
        <v/>
      </c>
      <c r="AH42" s="274" t="str">
        <f>IF(AH41="","",VLOOKUP(AH41,'シフト記号表（従来型・ユニット型共通）'!$C$6:$L$47,10,FALSE))</f>
        <v/>
      </c>
      <c r="AI42" s="274" t="str">
        <f>IF(AI41="","",VLOOKUP(AI41,'シフト記号表（従来型・ユニット型共通）'!$C$6:$L$47,10,FALSE))</f>
        <v/>
      </c>
      <c r="AJ42" s="276" t="str">
        <f>IF(AJ41="","",VLOOKUP(AJ41,'シフト記号表（従来型・ユニット型共通）'!$C$6:$L$47,10,FALSE))</f>
        <v/>
      </c>
      <c r="AK42" s="275" t="str">
        <f>IF(AK41="","",VLOOKUP(AK41,'シフト記号表（従来型・ユニット型共通）'!$C$6:$L$47,10,FALSE))</f>
        <v/>
      </c>
      <c r="AL42" s="274" t="str">
        <f>IF(AL41="","",VLOOKUP(AL41,'シフト記号表（従来型・ユニット型共通）'!$C$6:$L$47,10,FALSE))</f>
        <v/>
      </c>
      <c r="AM42" s="274" t="str">
        <f>IF(AM41="","",VLOOKUP(AM41,'シフト記号表（従来型・ユニット型共通）'!$C$6:$L$47,10,FALSE))</f>
        <v/>
      </c>
      <c r="AN42" s="274" t="str">
        <f>IF(AN41="","",VLOOKUP(AN41,'シフト記号表（従来型・ユニット型共通）'!$C$6:$L$47,10,FALSE))</f>
        <v/>
      </c>
      <c r="AO42" s="274" t="str">
        <f>IF(AO41="","",VLOOKUP(AO41,'シフト記号表（従来型・ユニット型共通）'!$C$6:$L$47,10,FALSE))</f>
        <v/>
      </c>
      <c r="AP42" s="274" t="str">
        <f>IF(AP41="","",VLOOKUP(AP41,'シフト記号表（従来型・ユニット型共通）'!$C$6:$L$47,10,FALSE))</f>
        <v/>
      </c>
      <c r="AQ42" s="276" t="str">
        <f>IF(AQ41="","",VLOOKUP(AQ41,'シフト記号表（従来型・ユニット型共通）'!$C$6:$L$47,10,FALSE))</f>
        <v/>
      </c>
      <c r="AR42" s="275" t="str">
        <f>IF(AR41="","",VLOOKUP(AR41,'シフト記号表（従来型・ユニット型共通）'!$C$6:$L$47,10,FALSE))</f>
        <v/>
      </c>
      <c r="AS42" s="274" t="str">
        <f>IF(AS41="","",VLOOKUP(AS41,'シフト記号表（従来型・ユニット型共通）'!$C$6:$L$47,10,FALSE))</f>
        <v/>
      </c>
      <c r="AT42" s="274" t="str">
        <f>IF(AT41="","",VLOOKUP(AT41,'シフト記号表（従来型・ユニット型共通）'!$C$6:$L$47,10,FALSE))</f>
        <v/>
      </c>
      <c r="AU42" s="274" t="str">
        <f>IF(AU41="","",VLOOKUP(AU41,'シフト記号表（従来型・ユニット型共通）'!$C$6:$L$47,10,FALSE))</f>
        <v/>
      </c>
      <c r="AV42" s="274" t="str">
        <f>IF(AV41="","",VLOOKUP(AV41,'シフト記号表（従来型・ユニット型共通）'!$C$6:$L$47,10,FALSE))</f>
        <v/>
      </c>
      <c r="AW42" s="274" t="str">
        <f>IF(AW41="","",VLOOKUP(AW41,'シフト記号表（従来型・ユニット型共通）'!$C$6:$L$47,10,FALSE))</f>
        <v/>
      </c>
      <c r="AX42" s="276" t="str">
        <f>IF(AX41="","",VLOOKUP(AX41,'シフト記号表（従来型・ユニット型共通）'!$C$6:$L$47,10,FALSE))</f>
        <v/>
      </c>
      <c r="AY42" s="275" t="str">
        <f>IF(AY41="","",VLOOKUP(AY41,'シフト記号表（従来型・ユニット型共通）'!$C$6:$L$47,10,FALSE))</f>
        <v/>
      </c>
      <c r="AZ42" s="274" t="str">
        <f>IF(AZ41="","",VLOOKUP(AZ41,'シフト記号表（従来型・ユニット型共通）'!$C$6:$L$47,10,FALSE))</f>
        <v/>
      </c>
      <c r="BA42" s="274" t="str">
        <f>IF(BA41="","",VLOOKUP(BA41,'シフト記号表（従来型・ユニット型共通）'!$C$6:$L$47,10,FALSE))</f>
        <v/>
      </c>
      <c r="BB42" s="1246">
        <f>IF($BE$3="４週",SUM(W42:AX42),IF($BE$3="暦月",SUM(W42:BA42),""))</f>
        <v>0</v>
      </c>
      <c r="BC42" s="1247"/>
      <c r="BD42" s="1324">
        <f>IF($BE$3="４週",BB42/4,IF($BE$3="暦月",(BB42/($BE$8/7)),""))</f>
        <v>0</v>
      </c>
      <c r="BE42" s="1247"/>
      <c r="BF42" s="1321"/>
      <c r="BG42" s="1322"/>
      <c r="BH42" s="1322"/>
      <c r="BI42" s="1322"/>
      <c r="BJ42" s="1323"/>
    </row>
    <row r="43" spans="2:62" ht="20.25" customHeight="1">
      <c r="B43" s="1279">
        <f>B41+1</f>
        <v>14</v>
      </c>
      <c r="C43" s="1325"/>
      <c r="D43" s="1326"/>
      <c r="E43" s="285"/>
      <c r="F43" s="284"/>
      <c r="G43" s="285"/>
      <c r="H43" s="284"/>
      <c r="I43" s="1337"/>
      <c r="J43" s="1338"/>
      <c r="K43" s="1339"/>
      <c r="L43" s="1340"/>
      <c r="M43" s="1340"/>
      <c r="N43" s="1326"/>
      <c r="O43" s="1307"/>
      <c r="P43" s="1308"/>
      <c r="Q43" s="1308"/>
      <c r="R43" s="1308"/>
      <c r="S43" s="1309"/>
      <c r="T43" s="283" t="s">
        <v>1100</v>
      </c>
      <c r="V43" s="282"/>
      <c r="W43" s="267"/>
      <c r="X43" s="266"/>
      <c r="Y43" s="266"/>
      <c r="Z43" s="266"/>
      <c r="AA43" s="266"/>
      <c r="AB43" s="266"/>
      <c r="AC43" s="268"/>
      <c r="AD43" s="267"/>
      <c r="AE43" s="266"/>
      <c r="AF43" s="266"/>
      <c r="AG43" s="266"/>
      <c r="AH43" s="266"/>
      <c r="AI43" s="266"/>
      <c r="AJ43" s="268"/>
      <c r="AK43" s="267"/>
      <c r="AL43" s="266"/>
      <c r="AM43" s="266"/>
      <c r="AN43" s="266"/>
      <c r="AO43" s="266"/>
      <c r="AP43" s="266"/>
      <c r="AQ43" s="268"/>
      <c r="AR43" s="267"/>
      <c r="AS43" s="266"/>
      <c r="AT43" s="266"/>
      <c r="AU43" s="266"/>
      <c r="AV43" s="266"/>
      <c r="AW43" s="266"/>
      <c r="AX43" s="268"/>
      <c r="AY43" s="267"/>
      <c r="AZ43" s="266"/>
      <c r="BA43" s="265"/>
      <c r="BB43" s="1314"/>
      <c r="BC43" s="1315"/>
      <c r="BD43" s="1316"/>
      <c r="BE43" s="1317"/>
      <c r="BF43" s="1318"/>
      <c r="BG43" s="1319"/>
      <c r="BH43" s="1319"/>
      <c r="BI43" s="1319"/>
      <c r="BJ43" s="1320"/>
    </row>
    <row r="44" spans="2:62" ht="20.25" customHeight="1">
      <c r="B44" s="1280"/>
      <c r="C44" s="1282"/>
      <c r="D44" s="1278"/>
      <c r="E44" s="285"/>
      <c r="F44" s="284">
        <f>C43</f>
        <v>0</v>
      </c>
      <c r="G44" s="285"/>
      <c r="H44" s="284">
        <f>I43</f>
        <v>0</v>
      </c>
      <c r="I44" s="1271"/>
      <c r="J44" s="1272"/>
      <c r="K44" s="1276"/>
      <c r="L44" s="1277"/>
      <c r="M44" s="1277"/>
      <c r="N44" s="1278"/>
      <c r="O44" s="1307"/>
      <c r="P44" s="1308"/>
      <c r="Q44" s="1308"/>
      <c r="R44" s="1308"/>
      <c r="S44" s="1309"/>
      <c r="T44" s="279" t="s">
        <v>1099</v>
      </c>
      <c r="U44" s="278"/>
      <c r="V44" s="277"/>
      <c r="W44" s="275" t="str">
        <f>IF(W43="","",VLOOKUP(W43,'シフト記号表（従来型・ユニット型共通）'!$C$6:$L$47,10,FALSE))</f>
        <v/>
      </c>
      <c r="X44" s="274" t="str">
        <f>IF(X43="","",VLOOKUP(X43,'シフト記号表（従来型・ユニット型共通）'!$C$6:$L$47,10,FALSE))</f>
        <v/>
      </c>
      <c r="Y44" s="274" t="str">
        <f>IF(Y43="","",VLOOKUP(Y43,'シフト記号表（従来型・ユニット型共通）'!$C$6:$L$47,10,FALSE))</f>
        <v/>
      </c>
      <c r="Z44" s="274" t="str">
        <f>IF(Z43="","",VLOOKUP(Z43,'シフト記号表（従来型・ユニット型共通）'!$C$6:$L$47,10,FALSE))</f>
        <v/>
      </c>
      <c r="AA44" s="274" t="str">
        <f>IF(AA43="","",VLOOKUP(AA43,'シフト記号表（従来型・ユニット型共通）'!$C$6:$L$47,10,FALSE))</f>
        <v/>
      </c>
      <c r="AB44" s="274" t="str">
        <f>IF(AB43="","",VLOOKUP(AB43,'シフト記号表（従来型・ユニット型共通）'!$C$6:$L$47,10,FALSE))</f>
        <v/>
      </c>
      <c r="AC44" s="276" t="str">
        <f>IF(AC43="","",VLOOKUP(AC43,'シフト記号表（従来型・ユニット型共通）'!$C$6:$L$47,10,FALSE))</f>
        <v/>
      </c>
      <c r="AD44" s="275" t="str">
        <f>IF(AD43="","",VLOOKUP(AD43,'シフト記号表（従来型・ユニット型共通）'!$C$6:$L$47,10,FALSE))</f>
        <v/>
      </c>
      <c r="AE44" s="274" t="str">
        <f>IF(AE43="","",VLOOKUP(AE43,'シフト記号表（従来型・ユニット型共通）'!$C$6:$L$47,10,FALSE))</f>
        <v/>
      </c>
      <c r="AF44" s="274" t="str">
        <f>IF(AF43="","",VLOOKUP(AF43,'シフト記号表（従来型・ユニット型共通）'!$C$6:$L$47,10,FALSE))</f>
        <v/>
      </c>
      <c r="AG44" s="274" t="str">
        <f>IF(AG43="","",VLOOKUP(AG43,'シフト記号表（従来型・ユニット型共通）'!$C$6:$L$47,10,FALSE))</f>
        <v/>
      </c>
      <c r="AH44" s="274" t="str">
        <f>IF(AH43="","",VLOOKUP(AH43,'シフト記号表（従来型・ユニット型共通）'!$C$6:$L$47,10,FALSE))</f>
        <v/>
      </c>
      <c r="AI44" s="274" t="str">
        <f>IF(AI43="","",VLOOKUP(AI43,'シフト記号表（従来型・ユニット型共通）'!$C$6:$L$47,10,FALSE))</f>
        <v/>
      </c>
      <c r="AJ44" s="276" t="str">
        <f>IF(AJ43="","",VLOOKUP(AJ43,'シフト記号表（従来型・ユニット型共通）'!$C$6:$L$47,10,FALSE))</f>
        <v/>
      </c>
      <c r="AK44" s="275" t="str">
        <f>IF(AK43="","",VLOOKUP(AK43,'シフト記号表（従来型・ユニット型共通）'!$C$6:$L$47,10,FALSE))</f>
        <v/>
      </c>
      <c r="AL44" s="274" t="str">
        <f>IF(AL43="","",VLOOKUP(AL43,'シフト記号表（従来型・ユニット型共通）'!$C$6:$L$47,10,FALSE))</f>
        <v/>
      </c>
      <c r="AM44" s="274" t="str">
        <f>IF(AM43="","",VLOOKUP(AM43,'シフト記号表（従来型・ユニット型共通）'!$C$6:$L$47,10,FALSE))</f>
        <v/>
      </c>
      <c r="AN44" s="274" t="str">
        <f>IF(AN43="","",VLOOKUP(AN43,'シフト記号表（従来型・ユニット型共通）'!$C$6:$L$47,10,FALSE))</f>
        <v/>
      </c>
      <c r="AO44" s="274" t="str">
        <f>IF(AO43="","",VLOOKUP(AO43,'シフト記号表（従来型・ユニット型共通）'!$C$6:$L$47,10,FALSE))</f>
        <v/>
      </c>
      <c r="AP44" s="274" t="str">
        <f>IF(AP43="","",VLOOKUP(AP43,'シフト記号表（従来型・ユニット型共通）'!$C$6:$L$47,10,FALSE))</f>
        <v/>
      </c>
      <c r="AQ44" s="276" t="str">
        <f>IF(AQ43="","",VLOOKUP(AQ43,'シフト記号表（従来型・ユニット型共通）'!$C$6:$L$47,10,FALSE))</f>
        <v/>
      </c>
      <c r="AR44" s="275" t="str">
        <f>IF(AR43="","",VLOOKUP(AR43,'シフト記号表（従来型・ユニット型共通）'!$C$6:$L$47,10,FALSE))</f>
        <v/>
      </c>
      <c r="AS44" s="274" t="str">
        <f>IF(AS43="","",VLOOKUP(AS43,'シフト記号表（従来型・ユニット型共通）'!$C$6:$L$47,10,FALSE))</f>
        <v/>
      </c>
      <c r="AT44" s="274" t="str">
        <f>IF(AT43="","",VLOOKUP(AT43,'シフト記号表（従来型・ユニット型共通）'!$C$6:$L$47,10,FALSE))</f>
        <v/>
      </c>
      <c r="AU44" s="274" t="str">
        <f>IF(AU43="","",VLOOKUP(AU43,'シフト記号表（従来型・ユニット型共通）'!$C$6:$L$47,10,FALSE))</f>
        <v/>
      </c>
      <c r="AV44" s="274" t="str">
        <f>IF(AV43="","",VLOOKUP(AV43,'シフト記号表（従来型・ユニット型共通）'!$C$6:$L$47,10,FALSE))</f>
        <v/>
      </c>
      <c r="AW44" s="274" t="str">
        <f>IF(AW43="","",VLOOKUP(AW43,'シフト記号表（従来型・ユニット型共通）'!$C$6:$L$47,10,FALSE))</f>
        <v/>
      </c>
      <c r="AX44" s="276" t="str">
        <f>IF(AX43="","",VLOOKUP(AX43,'シフト記号表（従来型・ユニット型共通）'!$C$6:$L$47,10,FALSE))</f>
        <v/>
      </c>
      <c r="AY44" s="275" t="str">
        <f>IF(AY43="","",VLOOKUP(AY43,'シフト記号表（従来型・ユニット型共通）'!$C$6:$L$47,10,FALSE))</f>
        <v/>
      </c>
      <c r="AZ44" s="274" t="str">
        <f>IF(AZ43="","",VLOOKUP(AZ43,'シフト記号表（従来型・ユニット型共通）'!$C$6:$L$47,10,FALSE))</f>
        <v/>
      </c>
      <c r="BA44" s="274" t="str">
        <f>IF(BA43="","",VLOOKUP(BA43,'シフト記号表（従来型・ユニット型共通）'!$C$6:$L$47,10,FALSE))</f>
        <v/>
      </c>
      <c r="BB44" s="1246">
        <f>IF($BE$3="４週",SUM(W44:AX44),IF($BE$3="暦月",SUM(W44:BA44),""))</f>
        <v>0</v>
      </c>
      <c r="BC44" s="1247"/>
      <c r="BD44" s="1324">
        <f>IF($BE$3="４週",BB44/4,IF($BE$3="暦月",(BB44/($BE$8/7)),""))</f>
        <v>0</v>
      </c>
      <c r="BE44" s="1247"/>
      <c r="BF44" s="1321"/>
      <c r="BG44" s="1322"/>
      <c r="BH44" s="1322"/>
      <c r="BI44" s="1322"/>
      <c r="BJ44" s="1323"/>
    </row>
    <row r="45" spans="2:62" ht="20.25" customHeight="1">
      <c r="B45" s="1279">
        <f>B43+1</f>
        <v>15</v>
      </c>
      <c r="C45" s="1325"/>
      <c r="D45" s="1326"/>
      <c r="E45" s="285"/>
      <c r="F45" s="284"/>
      <c r="G45" s="285"/>
      <c r="H45" s="284"/>
      <c r="I45" s="1337"/>
      <c r="J45" s="1338"/>
      <c r="K45" s="1339"/>
      <c r="L45" s="1340"/>
      <c r="M45" s="1340"/>
      <c r="N45" s="1326"/>
      <c r="O45" s="1307"/>
      <c r="P45" s="1308"/>
      <c r="Q45" s="1308"/>
      <c r="R45" s="1308"/>
      <c r="S45" s="1309"/>
      <c r="T45" s="283" t="s">
        <v>1100</v>
      </c>
      <c r="V45" s="282"/>
      <c r="W45" s="267"/>
      <c r="X45" s="266"/>
      <c r="Y45" s="266"/>
      <c r="Z45" s="266"/>
      <c r="AA45" s="266"/>
      <c r="AB45" s="266"/>
      <c r="AC45" s="268"/>
      <c r="AD45" s="267"/>
      <c r="AE45" s="266"/>
      <c r="AF45" s="266"/>
      <c r="AG45" s="266"/>
      <c r="AH45" s="266"/>
      <c r="AI45" s="266"/>
      <c r="AJ45" s="268"/>
      <c r="AK45" s="267"/>
      <c r="AL45" s="266"/>
      <c r="AM45" s="266"/>
      <c r="AN45" s="266"/>
      <c r="AO45" s="266"/>
      <c r="AP45" s="266"/>
      <c r="AQ45" s="268"/>
      <c r="AR45" s="267"/>
      <c r="AS45" s="266"/>
      <c r="AT45" s="266"/>
      <c r="AU45" s="266"/>
      <c r="AV45" s="266"/>
      <c r="AW45" s="266"/>
      <c r="AX45" s="268"/>
      <c r="AY45" s="267"/>
      <c r="AZ45" s="266"/>
      <c r="BA45" s="265"/>
      <c r="BB45" s="1314"/>
      <c r="BC45" s="1315"/>
      <c r="BD45" s="1316"/>
      <c r="BE45" s="1317"/>
      <c r="BF45" s="1318"/>
      <c r="BG45" s="1319"/>
      <c r="BH45" s="1319"/>
      <c r="BI45" s="1319"/>
      <c r="BJ45" s="1320"/>
    </row>
    <row r="46" spans="2:62" ht="20.25" customHeight="1">
      <c r="B46" s="1280"/>
      <c r="C46" s="1282"/>
      <c r="D46" s="1278"/>
      <c r="E46" s="285"/>
      <c r="F46" s="284">
        <f>C45</f>
        <v>0</v>
      </c>
      <c r="G46" s="285"/>
      <c r="H46" s="284">
        <f>I45</f>
        <v>0</v>
      </c>
      <c r="I46" s="1271"/>
      <c r="J46" s="1272"/>
      <c r="K46" s="1276"/>
      <c r="L46" s="1277"/>
      <c r="M46" s="1277"/>
      <c r="N46" s="1278"/>
      <c r="O46" s="1307"/>
      <c r="P46" s="1308"/>
      <c r="Q46" s="1308"/>
      <c r="R46" s="1308"/>
      <c r="S46" s="1309"/>
      <c r="T46" s="279" t="s">
        <v>1099</v>
      </c>
      <c r="U46" s="278"/>
      <c r="V46" s="277"/>
      <c r="W46" s="275" t="str">
        <f>IF(W45="","",VLOOKUP(W45,'シフト記号表（従来型・ユニット型共通）'!$C$6:$L$47,10,FALSE))</f>
        <v/>
      </c>
      <c r="X46" s="274" t="str">
        <f>IF(X45="","",VLOOKUP(X45,'シフト記号表（従来型・ユニット型共通）'!$C$6:$L$47,10,FALSE))</f>
        <v/>
      </c>
      <c r="Y46" s="274" t="str">
        <f>IF(Y45="","",VLOOKUP(Y45,'シフト記号表（従来型・ユニット型共通）'!$C$6:$L$47,10,FALSE))</f>
        <v/>
      </c>
      <c r="Z46" s="274" t="str">
        <f>IF(Z45="","",VLOOKUP(Z45,'シフト記号表（従来型・ユニット型共通）'!$C$6:$L$47,10,FALSE))</f>
        <v/>
      </c>
      <c r="AA46" s="274" t="str">
        <f>IF(AA45="","",VLOOKUP(AA45,'シフト記号表（従来型・ユニット型共通）'!$C$6:$L$47,10,FALSE))</f>
        <v/>
      </c>
      <c r="AB46" s="274" t="str">
        <f>IF(AB45="","",VLOOKUP(AB45,'シフト記号表（従来型・ユニット型共通）'!$C$6:$L$47,10,FALSE))</f>
        <v/>
      </c>
      <c r="AC46" s="276" t="str">
        <f>IF(AC45="","",VLOOKUP(AC45,'シフト記号表（従来型・ユニット型共通）'!$C$6:$L$47,10,FALSE))</f>
        <v/>
      </c>
      <c r="AD46" s="275" t="str">
        <f>IF(AD45="","",VLOOKUP(AD45,'シフト記号表（従来型・ユニット型共通）'!$C$6:$L$47,10,FALSE))</f>
        <v/>
      </c>
      <c r="AE46" s="274" t="str">
        <f>IF(AE45="","",VLOOKUP(AE45,'シフト記号表（従来型・ユニット型共通）'!$C$6:$L$47,10,FALSE))</f>
        <v/>
      </c>
      <c r="AF46" s="274" t="str">
        <f>IF(AF45="","",VLOOKUP(AF45,'シフト記号表（従来型・ユニット型共通）'!$C$6:$L$47,10,FALSE))</f>
        <v/>
      </c>
      <c r="AG46" s="274" t="str">
        <f>IF(AG45="","",VLOOKUP(AG45,'シフト記号表（従来型・ユニット型共通）'!$C$6:$L$47,10,FALSE))</f>
        <v/>
      </c>
      <c r="AH46" s="274" t="str">
        <f>IF(AH45="","",VLOOKUP(AH45,'シフト記号表（従来型・ユニット型共通）'!$C$6:$L$47,10,FALSE))</f>
        <v/>
      </c>
      <c r="AI46" s="274" t="str">
        <f>IF(AI45="","",VLOOKUP(AI45,'シフト記号表（従来型・ユニット型共通）'!$C$6:$L$47,10,FALSE))</f>
        <v/>
      </c>
      <c r="AJ46" s="276" t="str">
        <f>IF(AJ45="","",VLOOKUP(AJ45,'シフト記号表（従来型・ユニット型共通）'!$C$6:$L$47,10,FALSE))</f>
        <v/>
      </c>
      <c r="AK46" s="275" t="str">
        <f>IF(AK45="","",VLOOKUP(AK45,'シフト記号表（従来型・ユニット型共通）'!$C$6:$L$47,10,FALSE))</f>
        <v/>
      </c>
      <c r="AL46" s="274" t="str">
        <f>IF(AL45="","",VLOOKUP(AL45,'シフト記号表（従来型・ユニット型共通）'!$C$6:$L$47,10,FALSE))</f>
        <v/>
      </c>
      <c r="AM46" s="274" t="str">
        <f>IF(AM45="","",VLOOKUP(AM45,'シフト記号表（従来型・ユニット型共通）'!$C$6:$L$47,10,FALSE))</f>
        <v/>
      </c>
      <c r="AN46" s="274" t="str">
        <f>IF(AN45="","",VLOOKUP(AN45,'シフト記号表（従来型・ユニット型共通）'!$C$6:$L$47,10,FALSE))</f>
        <v/>
      </c>
      <c r="AO46" s="274" t="str">
        <f>IF(AO45="","",VLOOKUP(AO45,'シフト記号表（従来型・ユニット型共通）'!$C$6:$L$47,10,FALSE))</f>
        <v/>
      </c>
      <c r="AP46" s="274" t="str">
        <f>IF(AP45="","",VLOOKUP(AP45,'シフト記号表（従来型・ユニット型共通）'!$C$6:$L$47,10,FALSE))</f>
        <v/>
      </c>
      <c r="AQ46" s="276" t="str">
        <f>IF(AQ45="","",VLOOKUP(AQ45,'シフト記号表（従来型・ユニット型共通）'!$C$6:$L$47,10,FALSE))</f>
        <v/>
      </c>
      <c r="AR46" s="275" t="str">
        <f>IF(AR45="","",VLOOKUP(AR45,'シフト記号表（従来型・ユニット型共通）'!$C$6:$L$47,10,FALSE))</f>
        <v/>
      </c>
      <c r="AS46" s="274" t="str">
        <f>IF(AS45="","",VLOOKUP(AS45,'シフト記号表（従来型・ユニット型共通）'!$C$6:$L$47,10,FALSE))</f>
        <v/>
      </c>
      <c r="AT46" s="274" t="str">
        <f>IF(AT45="","",VLOOKUP(AT45,'シフト記号表（従来型・ユニット型共通）'!$C$6:$L$47,10,FALSE))</f>
        <v/>
      </c>
      <c r="AU46" s="274" t="str">
        <f>IF(AU45="","",VLOOKUP(AU45,'シフト記号表（従来型・ユニット型共通）'!$C$6:$L$47,10,FALSE))</f>
        <v/>
      </c>
      <c r="AV46" s="274" t="str">
        <f>IF(AV45="","",VLOOKUP(AV45,'シフト記号表（従来型・ユニット型共通）'!$C$6:$L$47,10,FALSE))</f>
        <v/>
      </c>
      <c r="AW46" s="274" t="str">
        <f>IF(AW45="","",VLOOKUP(AW45,'シフト記号表（従来型・ユニット型共通）'!$C$6:$L$47,10,FALSE))</f>
        <v/>
      </c>
      <c r="AX46" s="276" t="str">
        <f>IF(AX45="","",VLOOKUP(AX45,'シフト記号表（従来型・ユニット型共通）'!$C$6:$L$47,10,FALSE))</f>
        <v/>
      </c>
      <c r="AY46" s="275" t="str">
        <f>IF(AY45="","",VLOOKUP(AY45,'シフト記号表（従来型・ユニット型共通）'!$C$6:$L$47,10,FALSE))</f>
        <v/>
      </c>
      <c r="AZ46" s="274" t="str">
        <f>IF(AZ45="","",VLOOKUP(AZ45,'シフト記号表（従来型・ユニット型共通）'!$C$6:$L$47,10,FALSE))</f>
        <v/>
      </c>
      <c r="BA46" s="274" t="str">
        <f>IF(BA45="","",VLOOKUP(BA45,'シフト記号表（従来型・ユニット型共通）'!$C$6:$L$47,10,FALSE))</f>
        <v/>
      </c>
      <c r="BB46" s="1246">
        <f>IF($BE$3="４週",SUM(W46:AX46),IF($BE$3="暦月",SUM(W46:BA46),""))</f>
        <v>0</v>
      </c>
      <c r="BC46" s="1247"/>
      <c r="BD46" s="1324">
        <f>IF($BE$3="４週",BB46/4,IF($BE$3="暦月",(BB46/($BE$8/7)),""))</f>
        <v>0</v>
      </c>
      <c r="BE46" s="1247"/>
      <c r="BF46" s="1321"/>
      <c r="BG46" s="1322"/>
      <c r="BH46" s="1322"/>
      <c r="BI46" s="1322"/>
      <c r="BJ46" s="1323"/>
    </row>
    <row r="47" spans="2:62" ht="20.25" customHeight="1">
      <c r="B47" s="1279">
        <f>B45+1</f>
        <v>16</v>
      </c>
      <c r="C47" s="1325"/>
      <c r="D47" s="1326"/>
      <c r="E47" s="285"/>
      <c r="F47" s="284"/>
      <c r="G47" s="285"/>
      <c r="H47" s="284"/>
      <c r="I47" s="1337"/>
      <c r="J47" s="1338"/>
      <c r="K47" s="1339"/>
      <c r="L47" s="1340"/>
      <c r="M47" s="1340"/>
      <c r="N47" s="1326"/>
      <c r="O47" s="1307"/>
      <c r="P47" s="1308"/>
      <c r="Q47" s="1308"/>
      <c r="R47" s="1308"/>
      <c r="S47" s="1309"/>
      <c r="T47" s="283" t="s">
        <v>1100</v>
      </c>
      <c r="V47" s="282"/>
      <c r="W47" s="267"/>
      <c r="X47" s="266"/>
      <c r="Y47" s="266"/>
      <c r="Z47" s="266"/>
      <c r="AA47" s="266"/>
      <c r="AB47" s="266"/>
      <c r="AC47" s="268"/>
      <c r="AD47" s="267"/>
      <c r="AE47" s="266"/>
      <c r="AF47" s="266"/>
      <c r="AG47" s="266"/>
      <c r="AH47" s="266"/>
      <c r="AI47" s="266"/>
      <c r="AJ47" s="268"/>
      <c r="AK47" s="267"/>
      <c r="AL47" s="266"/>
      <c r="AM47" s="266"/>
      <c r="AN47" s="266"/>
      <c r="AO47" s="266"/>
      <c r="AP47" s="266"/>
      <c r="AQ47" s="268"/>
      <c r="AR47" s="267"/>
      <c r="AS47" s="266"/>
      <c r="AT47" s="266"/>
      <c r="AU47" s="266"/>
      <c r="AV47" s="266"/>
      <c r="AW47" s="266"/>
      <c r="AX47" s="268"/>
      <c r="AY47" s="267"/>
      <c r="AZ47" s="266"/>
      <c r="BA47" s="265"/>
      <c r="BB47" s="1314"/>
      <c r="BC47" s="1315"/>
      <c r="BD47" s="1316"/>
      <c r="BE47" s="1317"/>
      <c r="BF47" s="1318"/>
      <c r="BG47" s="1319"/>
      <c r="BH47" s="1319"/>
      <c r="BI47" s="1319"/>
      <c r="BJ47" s="1320"/>
    </row>
    <row r="48" spans="2:62" ht="20.25" customHeight="1">
      <c r="B48" s="1280"/>
      <c r="C48" s="1282"/>
      <c r="D48" s="1278"/>
      <c r="E48" s="285"/>
      <c r="F48" s="284">
        <f>C47</f>
        <v>0</v>
      </c>
      <c r="G48" s="285"/>
      <c r="H48" s="284">
        <f>I47</f>
        <v>0</v>
      </c>
      <c r="I48" s="1271"/>
      <c r="J48" s="1272"/>
      <c r="K48" s="1276"/>
      <c r="L48" s="1277"/>
      <c r="M48" s="1277"/>
      <c r="N48" s="1278"/>
      <c r="O48" s="1307"/>
      <c r="P48" s="1308"/>
      <c r="Q48" s="1308"/>
      <c r="R48" s="1308"/>
      <c r="S48" s="1309"/>
      <c r="T48" s="279" t="s">
        <v>1099</v>
      </c>
      <c r="U48" s="278"/>
      <c r="V48" s="277"/>
      <c r="W48" s="275" t="str">
        <f>IF(W47="","",VLOOKUP(W47,'シフト記号表（従来型・ユニット型共通）'!$C$6:$L$47,10,FALSE))</f>
        <v/>
      </c>
      <c r="X48" s="274" t="str">
        <f>IF(X47="","",VLOOKUP(X47,'シフト記号表（従来型・ユニット型共通）'!$C$6:$L$47,10,FALSE))</f>
        <v/>
      </c>
      <c r="Y48" s="274" t="str">
        <f>IF(Y47="","",VLOOKUP(Y47,'シフト記号表（従来型・ユニット型共通）'!$C$6:$L$47,10,FALSE))</f>
        <v/>
      </c>
      <c r="Z48" s="274" t="str">
        <f>IF(Z47="","",VLOOKUP(Z47,'シフト記号表（従来型・ユニット型共通）'!$C$6:$L$47,10,FALSE))</f>
        <v/>
      </c>
      <c r="AA48" s="274" t="str">
        <f>IF(AA47="","",VLOOKUP(AA47,'シフト記号表（従来型・ユニット型共通）'!$C$6:$L$47,10,FALSE))</f>
        <v/>
      </c>
      <c r="AB48" s="274" t="str">
        <f>IF(AB47="","",VLOOKUP(AB47,'シフト記号表（従来型・ユニット型共通）'!$C$6:$L$47,10,FALSE))</f>
        <v/>
      </c>
      <c r="AC48" s="276" t="str">
        <f>IF(AC47="","",VLOOKUP(AC47,'シフト記号表（従来型・ユニット型共通）'!$C$6:$L$47,10,FALSE))</f>
        <v/>
      </c>
      <c r="AD48" s="275" t="str">
        <f>IF(AD47="","",VLOOKUP(AD47,'シフト記号表（従来型・ユニット型共通）'!$C$6:$L$47,10,FALSE))</f>
        <v/>
      </c>
      <c r="AE48" s="274" t="str">
        <f>IF(AE47="","",VLOOKUP(AE47,'シフト記号表（従来型・ユニット型共通）'!$C$6:$L$47,10,FALSE))</f>
        <v/>
      </c>
      <c r="AF48" s="274" t="str">
        <f>IF(AF47="","",VLOOKUP(AF47,'シフト記号表（従来型・ユニット型共通）'!$C$6:$L$47,10,FALSE))</f>
        <v/>
      </c>
      <c r="AG48" s="274" t="str">
        <f>IF(AG47="","",VLOOKUP(AG47,'シフト記号表（従来型・ユニット型共通）'!$C$6:$L$47,10,FALSE))</f>
        <v/>
      </c>
      <c r="AH48" s="274" t="str">
        <f>IF(AH47="","",VLOOKUP(AH47,'シフト記号表（従来型・ユニット型共通）'!$C$6:$L$47,10,FALSE))</f>
        <v/>
      </c>
      <c r="AI48" s="274" t="str">
        <f>IF(AI47="","",VLOOKUP(AI47,'シフト記号表（従来型・ユニット型共通）'!$C$6:$L$47,10,FALSE))</f>
        <v/>
      </c>
      <c r="AJ48" s="276" t="str">
        <f>IF(AJ47="","",VLOOKUP(AJ47,'シフト記号表（従来型・ユニット型共通）'!$C$6:$L$47,10,FALSE))</f>
        <v/>
      </c>
      <c r="AK48" s="275" t="str">
        <f>IF(AK47="","",VLOOKUP(AK47,'シフト記号表（従来型・ユニット型共通）'!$C$6:$L$47,10,FALSE))</f>
        <v/>
      </c>
      <c r="AL48" s="274" t="str">
        <f>IF(AL47="","",VLOOKUP(AL47,'シフト記号表（従来型・ユニット型共通）'!$C$6:$L$47,10,FALSE))</f>
        <v/>
      </c>
      <c r="AM48" s="274" t="str">
        <f>IF(AM47="","",VLOOKUP(AM47,'シフト記号表（従来型・ユニット型共通）'!$C$6:$L$47,10,FALSE))</f>
        <v/>
      </c>
      <c r="AN48" s="274" t="str">
        <f>IF(AN47="","",VLOOKUP(AN47,'シフト記号表（従来型・ユニット型共通）'!$C$6:$L$47,10,FALSE))</f>
        <v/>
      </c>
      <c r="AO48" s="274" t="str">
        <f>IF(AO47="","",VLOOKUP(AO47,'シフト記号表（従来型・ユニット型共通）'!$C$6:$L$47,10,FALSE))</f>
        <v/>
      </c>
      <c r="AP48" s="274" t="str">
        <f>IF(AP47="","",VLOOKUP(AP47,'シフト記号表（従来型・ユニット型共通）'!$C$6:$L$47,10,FALSE))</f>
        <v/>
      </c>
      <c r="AQ48" s="276" t="str">
        <f>IF(AQ47="","",VLOOKUP(AQ47,'シフト記号表（従来型・ユニット型共通）'!$C$6:$L$47,10,FALSE))</f>
        <v/>
      </c>
      <c r="AR48" s="275" t="str">
        <f>IF(AR47="","",VLOOKUP(AR47,'シフト記号表（従来型・ユニット型共通）'!$C$6:$L$47,10,FALSE))</f>
        <v/>
      </c>
      <c r="AS48" s="274" t="str">
        <f>IF(AS47="","",VLOOKUP(AS47,'シフト記号表（従来型・ユニット型共通）'!$C$6:$L$47,10,FALSE))</f>
        <v/>
      </c>
      <c r="AT48" s="274" t="str">
        <f>IF(AT47="","",VLOOKUP(AT47,'シフト記号表（従来型・ユニット型共通）'!$C$6:$L$47,10,FALSE))</f>
        <v/>
      </c>
      <c r="AU48" s="274" t="str">
        <f>IF(AU47="","",VLOOKUP(AU47,'シフト記号表（従来型・ユニット型共通）'!$C$6:$L$47,10,FALSE))</f>
        <v/>
      </c>
      <c r="AV48" s="274" t="str">
        <f>IF(AV47="","",VLOOKUP(AV47,'シフト記号表（従来型・ユニット型共通）'!$C$6:$L$47,10,FALSE))</f>
        <v/>
      </c>
      <c r="AW48" s="274" t="str">
        <f>IF(AW47="","",VLOOKUP(AW47,'シフト記号表（従来型・ユニット型共通）'!$C$6:$L$47,10,FALSE))</f>
        <v/>
      </c>
      <c r="AX48" s="276" t="str">
        <f>IF(AX47="","",VLOOKUP(AX47,'シフト記号表（従来型・ユニット型共通）'!$C$6:$L$47,10,FALSE))</f>
        <v/>
      </c>
      <c r="AY48" s="275" t="str">
        <f>IF(AY47="","",VLOOKUP(AY47,'シフト記号表（従来型・ユニット型共通）'!$C$6:$L$47,10,FALSE))</f>
        <v/>
      </c>
      <c r="AZ48" s="274" t="str">
        <f>IF(AZ47="","",VLOOKUP(AZ47,'シフト記号表（従来型・ユニット型共通）'!$C$6:$L$47,10,FALSE))</f>
        <v/>
      </c>
      <c r="BA48" s="274" t="str">
        <f>IF(BA47="","",VLOOKUP(BA47,'シフト記号表（従来型・ユニット型共通）'!$C$6:$L$47,10,FALSE))</f>
        <v/>
      </c>
      <c r="BB48" s="1246">
        <f>IF($BE$3="４週",SUM(W48:AX48),IF($BE$3="暦月",SUM(W48:BA48),""))</f>
        <v>0</v>
      </c>
      <c r="BC48" s="1247"/>
      <c r="BD48" s="1324">
        <f>IF($BE$3="４週",BB48/4,IF($BE$3="暦月",(BB48/($BE$8/7)),""))</f>
        <v>0</v>
      </c>
      <c r="BE48" s="1247"/>
      <c r="BF48" s="1321"/>
      <c r="BG48" s="1322"/>
      <c r="BH48" s="1322"/>
      <c r="BI48" s="1322"/>
      <c r="BJ48" s="1323"/>
    </row>
    <row r="49" spans="2:62" ht="20.25" customHeight="1">
      <c r="B49" s="1279">
        <f>B47+1</f>
        <v>17</v>
      </c>
      <c r="C49" s="1325"/>
      <c r="D49" s="1326"/>
      <c r="E49" s="285"/>
      <c r="F49" s="284"/>
      <c r="G49" s="285"/>
      <c r="H49" s="284"/>
      <c r="I49" s="1337"/>
      <c r="J49" s="1338"/>
      <c r="K49" s="1339"/>
      <c r="L49" s="1340"/>
      <c r="M49" s="1340"/>
      <c r="N49" s="1326"/>
      <c r="O49" s="1307"/>
      <c r="P49" s="1308"/>
      <c r="Q49" s="1308"/>
      <c r="R49" s="1308"/>
      <c r="S49" s="1309"/>
      <c r="T49" s="283" t="s">
        <v>1100</v>
      </c>
      <c r="V49" s="282"/>
      <c r="W49" s="267"/>
      <c r="X49" s="266"/>
      <c r="Y49" s="266"/>
      <c r="Z49" s="266"/>
      <c r="AA49" s="266"/>
      <c r="AB49" s="266"/>
      <c r="AC49" s="268"/>
      <c r="AD49" s="267"/>
      <c r="AE49" s="266"/>
      <c r="AF49" s="266"/>
      <c r="AG49" s="266"/>
      <c r="AH49" s="266"/>
      <c r="AI49" s="266"/>
      <c r="AJ49" s="268"/>
      <c r="AK49" s="267"/>
      <c r="AL49" s="266"/>
      <c r="AM49" s="266"/>
      <c r="AN49" s="266"/>
      <c r="AO49" s="266"/>
      <c r="AP49" s="266"/>
      <c r="AQ49" s="268"/>
      <c r="AR49" s="267"/>
      <c r="AS49" s="266"/>
      <c r="AT49" s="266"/>
      <c r="AU49" s="266"/>
      <c r="AV49" s="266"/>
      <c r="AW49" s="266"/>
      <c r="AX49" s="268"/>
      <c r="AY49" s="267"/>
      <c r="AZ49" s="266"/>
      <c r="BA49" s="265"/>
      <c r="BB49" s="1314"/>
      <c r="BC49" s="1315"/>
      <c r="BD49" s="1316"/>
      <c r="BE49" s="1317"/>
      <c r="BF49" s="1318"/>
      <c r="BG49" s="1319"/>
      <c r="BH49" s="1319"/>
      <c r="BI49" s="1319"/>
      <c r="BJ49" s="1320"/>
    </row>
    <row r="50" spans="2:62" ht="20.25" customHeight="1">
      <c r="B50" s="1280"/>
      <c r="C50" s="1282"/>
      <c r="D50" s="1278"/>
      <c r="E50" s="285"/>
      <c r="F50" s="284">
        <f>C49</f>
        <v>0</v>
      </c>
      <c r="G50" s="285"/>
      <c r="H50" s="284">
        <f>I49</f>
        <v>0</v>
      </c>
      <c r="I50" s="1271"/>
      <c r="J50" s="1272"/>
      <c r="K50" s="1276"/>
      <c r="L50" s="1277"/>
      <c r="M50" s="1277"/>
      <c r="N50" s="1278"/>
      <c r="O50" s="1307"/>
      <c r="P50" s="1308"/>
      <c r="Q50" s="1308"/>
      <c r="R50" s="1308"/>
      <c r="S50" s="1309"/>
      <c r="T50" s="279" t="s">
        <v>1099</v>
      </c>
      <c r="U50" s="278"/>
      <c r="V50" s="277"/>
      <c r="W50" s="275" t="str">
        <f>IF(W49="","",VLOOKUP(W49,'シフト記号表（従来型・ユニット型共通）'!$C$6:$L$47,10,FALSE))</f>
        <v/>
      </c>
      <c r="X50" s="274" t="str">
        <f>IF(X49="","",VLOOKUP(X49,'シフト記号表（従来型・ユニット型共通）'!$C$6:$L$47,10,FALSE))</f>
        <v/>
      </c>
      <c r="Y50" s="274" t="str">
        <f>IF(Y49="","",VLOOKUP(Y49,'シフト記号表（従来型・ユニット型共通）'!$C$6:$L$47,10,FALSE))</f>
        <v/>
      </c>
      <c r="Z50" s="274" t="str">
        <f>IF(Z49="","",VLOOKUP(Z49,'シフト記号表（従来型・ユニット型共通）'!$C$6:$L$47,10,FALSE))</f>
        <v/>
      </c>
      <c r="AA50" s="274" t="str">
        <f>IF(AA49="","",VLOOKUP(AA49,'シフト記号表（従来型・ユニット型共通）'!$C$6:$L$47,10,FALSE))</f>
        <v/>
      </c>
      <c r="AB50" s="274" t="str">
        <f>IF(AB49="","",VLOOKUP(AB49,'シフト記号表（従来型・ユニット型共通）'!$C$6:$L$47,10,FALSE))</f>
        <v/>
      </c>
      <c r="AC50" s="276" t="str">
        <f>IF(AC49="","",VLOOKUP(AC49,'シフト記号表（従来型・ユニット型共通）'!$C$6:$L$47,10,FALSE))</f>
        <v/>
      </c>
      <c r="AD50" s="275" t="str">
        <f>IF(AD49="","",VLOOKUP(AD49,'シフト記号表（従来型・ユニット型共通）'!$C$6:$L$47,10,FALSE))</f>
        <v/>
      </c>
      <c r="AE50" s="274" t="str">
        <f>IF(AE49="","",VLOOKUP(AE49,'シフト記号表（従来型・ユニット型共通）'!$C$6:$L$47,10,FALSE))</f>
        <v/>
      </c>
      <c r="AF50" s="274" t="str">
        <f>IF(AF49="","",VLOOKUP(AF49,'シフト記号表（従来型・ユニット型共通）'!$C$6:$L$47,10,FALSE))</f>
        <v/>
      </c>
      <c r="AG50" s="274" t="str">
        <f>IF(AG49="","",VLOOKUP(AG49,'シフト記号表（従来型・ユニット型共通）'!$C$6:$L$47,10,FALSE))</f>
        <v/>
      </c>
      <c r="AH50" s="274" t="str">
        <f>IF(AH49="","",VLOOKUP(AH49,'シフト記号表（従来型・ユニット型共通）'!$C$6:$L$47,10,FALSE))</f>
        <v/>
      </c>
      <c r="AI50" s="274" t="str">
        <f>IF(AI49="","",VLOOKUP(AI49,'シフト記号表（従来型・ユニット型共通）'!$C$6:$L$47,10,FALSE))</f>
        <v/>
      </c>
      <c r="AJ50" s="276" t="str">
        <f>IF(AJ49="","",VLOOKUP(AJ49,'シフト記号表（従来型・ユニット型共通）'!$C$6:$L$47,10,FALSE))</f>
        <v/>
      </c>
      <c r="AK50" s="275" t="str">
        <f>IF(AK49="","",VLOOKUP(AK49,'シフト記号表（従来型・ユニット型共通）'!$C$6:$L$47,10,FALSE))</f>
        <v/>
      </c>
      <c r="AL50" s="274" t="str">
        <f>IF(AL49="","",VLOOKUP(AL49,'シフト記号表（従来型・ユニット型共通）'!$C$6:$L$47,10,FALSE))</f>
        <v/>
      </c>
      <c r="AM50" s="274" t="str">
        <f>IF(AM49="","",VLOOKUP(AM49,'シフト記号表（従来型・ユニット型共通）'!$C$6:$L$47,10,FALSE))</f>
        <v/>
      </c>
      <c r="AN50" s="274" t="str">
        <f>IF(AN49="","",VLOOKUP(AN49,'シフト記号表（従来型・ユニット型共通）'!$C$6:$L$47,10,FALSE))</f>
        <v/>
      </c>
      <c r="AO50" s="274" t="str">
        <f>IF(AO49="","",VLOOKUP(AO49,'シフト記号表（従来型・ユニット型共通）'!$C$6:$L$47,10,FALSE))</f>
        <v/>
      </c>
      <c r="AP50" s="274" t="str">
        <f>IF(AP49="","",VLOOKUP(AP49,'シフト記号表（従来型・ユニット型共通）'!$C$6:$L$47,10,FALSE))</f>
        <v/>
      </c>
      <c r="AQ50" s="276" t="str">
        <f>IF(AQ49="","",VLOOKUP(AQ49,'シフト記号表（従来型・ユニット型共通）'!$C$6:$L$47,10,FALSE))</f>
        <v/>
      </c>
      <c r="AR50" s="275" t="str">
        <f>IF(AR49="","",VLOOKUP(AR49,'シフト記号表（従来型・ユニット型共通）'!$C$6:$L$47,10,FALSE))</f>
        <v/>
      </c>
      <c r="AS50" s="274" t="str">
        <f>IF(AS49="","",VLOOKUP(AS49,'シフト記号表（従来型・ユニット型共通）'!$C$6:$L$47,10,FALSE))</f>
        <v/>
      </c>
      <c r="AT50" s="274" t="str">
        <f>IF(AT49="","",VLOOKUP(AT49,'シフト記号表（従来型・ユニット型共通）'!$C$6:$L$47,10,FALSE))</f>
        <v/>
      </c>
      <c r="AU50" s="274" t="str">
        <f>IF(AU49="","",VLOOKUP(AU49,'シフト記号表（従来型・ユニット型共通）'!$C$6:$L$47,10,FALSE))</f>
        <v/>
      </c>
      <c r="AV50" s="274" t="str">
        <f>IF(AV49="","",VLOOKUP(AV49,'シフト記号表（従来型・ユニット型共通）'!$C$6:$L$47,10,FALSE))</f>
        <v/>
      </c>
      <c r="AW50" s="274" t="str">
        <f>IF(AW49="","",VLOOKUP(AW49,'シフト記号表（従来型・ユニット型共通）'!$C$6:$L$47,10,FALSE))</f>
        <v/>
      </c>
      <c r="AX50" s="276" t="str">
        <f>IF(AX49="","",VLOOKUP(AX49,'シフト記号表（従来型・ユニット型共通）'!$C$6:$L$47,10,FALSE))</f>
        <v/>
      </c>
      <c r="AY50" s="275" t="str">
        <f>IF(AY49="","",VLOOKUP(AY49,'シフト記号表（従来型・ユニット型共通）'!$C$6:$L$47,10,FALSE))</f>
        <v/>
      </c>
      <c r="AZ50" s="274" t="str">
        <f>IF(AZ49="","",VLOOKUP(AZ49,'シフト記号表（従来型・ユニット型共通）'!$C$6:$L$47,10,FALSE))</f>
        <v/>
      </c>
      <c r="BA50" s="274" t="str">
        <f>IF(BA49="","",VLOOKUP(BA49,'シフト記号表（従来型・ユニット型共通）'!$C$6:$L$47,10,FALSE))</f>
        <v/>
      </c>
      <c r="BB50" s="1246">
        <f>IF($BE$3="４週",SUM(W50:AX50),IF($BE$3="暦月",SUM(W50:BA50),""))</f>
        <v>0</v>
      </c>
      <c r="BC50" s="1247"/>
      <c r="BD50" s="1324">
        <f>IF($BE$3="４週",BB50/4,IF($BE$3="暦月",(BB50/($BE$8/7)),""))</f>
        <v>0</v>
      </c>
      <c r="BE50" s="1247"/>
      <c r="BF50" s="1321"/>
      <c r="BG50" s="1322"/>
      <c r="BH50" s="1322"/>
      <c r="BI50" s="1322"/>
      <c r="BJ50" s="1323"/>
    </row>
    <row r="51" spans="2:62" ht="20.25" customHeight="1">
      <c r="B51" s="1279">
        <f>B49+1</f>
        <v>18</v>
      </c>
      <c r="C51" s="1325"/>
      <c r="D51" s="1326"/>
      <c r="E51" s="285"/>
      <c r="F51" s="284"/>
      <c r="G51" s="285"/>
      <c r="H51" s="284"/>
      <c r="I51" s="1337"/>
      <c r="J51" s="1338"/>
      <c r="K51" s="1339"/>
      <c r="L51" s="1340"/>
      <c r="M51" s="1340"/>
      <c r="N51" s="1326"/>
      <c r="O51" s="1307"/>
      <c r="P51" s="1308"/>
      <c r="Q51" s="1308"/>
      <c r="R51" s="1308"/>
      <c r="S51" s="1309"/>
      <c r="T51" s="283" t="s">
        <v>1100</v>
      </c>
      <c r="V51" s="282"/>
      <c r="W51" s="267"/>
      <c r="X51" s="266"/>
      <c r="Y51" s="266"/>
      <c r="Z51" s="266"/>
      <c r="AA51" s="266"/>
      <c r="AB51" s="266"/>
      <c r="AC51" s="268"/>
      <c r="AD51" s="267"/>
      <c r="AE51" s="266"/>
      <c r="AF51" s="266"/>
      <c r="AG51" s="266"/>
      <c r="AH51" s="266"/>
      <c r="AI51" s="266"/>
      <c r="AJ51" s="268"/>
      <c r="AK51" s="267"/>
      <c r="AL51" s="266"/>
      <c r="AM51" s="266"/>
      <c r="AN51" s="266"/>
      <c r="AO51" s="266"/>
      <c r="AP51" s="266"/>
      <c r="AQ51" s="268"/>
      <c r="AR51" s="267"/>
      <c r="AS51" s="266"/>
      <c r="AT51" s="266"/>
      <c r="AU51" s="266"/>
      <c r="AV51" s="266"/>
      <c r="AW51" s="266"/>
      <c r="AX51" s="268"/>
      <c r="AY51" s="267"/>
      <c r="AZ51" s="266"/>
      <c r="BA51" s="265"/>
      <c r="BB51" s="1314"/>
      <c r="BC51" s="1315"/>
      <c r="BD51" s="1316"/>
      <c r="BE51" s="1317"/>
      <c r="BF51" s="1318"/>
      <c r="BG51" s="1319"/>
      <c r="BH51" s="1319"/>
      <c r="BI51" s="1319"/>
      <c r="BJ51" s="1320"/>
    </row>
    <row r="52" spans="2:62" ht="20.25" customHeight="1">
      <c r="B52" s="1280"/>
      <c r="C52" s="1282"/>
      <c r="D52" s="1278"/>
      <c r="E52" s="285"/>
      <c r="F52" s="284">
        <f>C51</f>
        <v>0</v>
      </c>
      <c r="G52" s="285"/>
      <c r="H52" s="284">
        <f>I51</f>
        <v>0</v>
      </c>
      <c r="I52" s="1271"/>
      <c r="J52" s="1272"/>
      <c r="K52" s="1276"/>
      <c r="L52" s="1277"/>
      <c r="M52" s="1277"/>
      <c r="N52" s="1278"/>
      <c r="O52" s="1307"/>
      <c r="P52" s="1308"/>
      <c r="Q52" s="1308"/>
      <c r="R52" s="1308"/>
      <c r="S52" s="1309"/>
      <c r="T52" s="279" t="s">
        <v>1099</v>
      </c>
      <c r="U52" s="278"/>
      <c r="V52" s="277"/>
      <c r="W52" s="275" t="str">
        <f>IF(W51="","",VLOOKUP(W51,'シフト記号表（従来型・ユニット型共通）'!$C$6:$L$47,10,FALSE))</f>
        <v/>
      </c>
      <c r="X52" s="274" t="str">
        <f>IF(X51="","",VLOOKUP(X51,'シフト記号表（従来型・ユニット型共通）'!$C$6:$L$47,10,FALSE))</f>
        <v/>
      </c>
      <c r="Y52" s="274" t="str">
        <f>IF(Y51="","",VLOOKUP(Y51,'シフト記号表（従来型・ユニット型共通）'!$C$6:$L$47,10,FALSE))</f>
        <v/>
      </c>
      <c r="Z52" s="274" t="str">
        <f>IF(Z51="","",VLOOKUP(Z51,'シフト記号表（従来型・ユニット型共通）'!$C$6:$L$47,10,FALSE))</f>
        <v/>
      </c>
      <c r="AA52" s="274" t="str">
        <f>IF(AA51="","",VLOOKUP(AA51,'シフト記号表（従来型・ユニット型共通）'!$C$6:$L$47,10,FALSE))</f>
        <v/>
      </c>
      <c r="AB52" s="274" t="str">
        <f>IF(AB51="","",VLOOKUP(AB51,'シフト記号表（従来型・ユニット型共通）'!$C$6:$L$47,10,FALSE))</f>
        <v/>
      </c>
      <c r="AC52" s="276" t="str">
        <f>IF(AC51="","",VLOOKUP(AC51,'シフト記号表（従来型・ユニット型共通）'!$C$6:$L$47,10,FALSE))</f>
        <v/>
      </c>
      <c r="AD52" s="275" t="str">
        <f>IF(AD51="","",VLOOKUP(AD51,'シフト記号表（従来型・ユニット型共通）'!$C$6:$L$47,10,FALSE))</f>
        <v/>
      </c>
      <c r="AE52" s="274" t="str">
        <f>IF(AE51="","",VLOOKUP(AE51,'シフト記号表（従来型・ユニット型共通）'!$C$6:$L$47,10,FALSE))</f>
        <v/>
      </c>
      <c r="AF52" s="274" t="str">
        <f>IF(AF51="","",VLOOKUP(AF51,'シフト記号表（従来型・ユニット型共通）'!$C$6:$L$47,10,FALSE))</f>
        <v/>
      </c>
      <c r="AG52" s="274" t="str">
        <f>IF(AG51="","",VLOOKUP(AG51,'シフト記号表（従来型・ユニット型共通）'!$C$6:$L$47,10,FALSE))</f>
        <v/>
      </c>
      <c r="AH52" s="274" t="str">
        <f>IF(AH51="","",VLOOKUP(AH51,'シフト記号表（従来型・ユニット型共通）'!$C$6:$L$47,10,FALSE))</f>
        <v/>
      </c>
      <c r="AI52" s="274" t="str">
        <f>IF(AI51="","",VLOOKUP(AI51,'シフト記号表（従来型・ユニット型共通）'!$C$6:$L$47,10,FALSE))</f>
        <v/>
      </c>
      <c r="AJ52" s="276" t="str">
        <f>IF(AJ51="","",VLOOKUP(AJ51,'シフト記号表（従来型・ユニット型共通）'!$C$6:$L$47,10,FALSE))</f>
        <v/>
      </c>
      <c r="AK52" s="275" t="str">
        <f>IF(AK51="","",VLOOKUP(AK51,'シフト記号表（従来型・ユニット型共通）'!$C$6:$L$47,10,FALSE))</f>
        <v/>
      </c>
      <c r="AL52" s="274" t="str">
        <f>IF(AL51="","",VLOOKUP(AL51,'シフト記号表（従来型・ユニット型共通）'!$C$6:$L$47,10,FALSE))</f>
        <v/>
      </c>
      <c r="AM52" s="274" t="str">
        <f>IF(AM51="","",VLOOKUP(AM51,'シフト記号表（従来型・ユニット型共通）'!$C$6:$L$47,10,FALSE))</f>
        <v/>
      </c>
      <c r="AN52" s="274" t="str">
        <f>IF(AN51="","",VLOOKUP(AN51,'シフト記号表（従来型・ユニット型共通）'!$C$6:$L$47,10,FALSE))</f>
        <v/>
      </c>
      <c r="AO52" s="274" t="str">
        <f>IF(AO51="","",VLOOKUP(AO51,'シフト記号表（従来型・ユニット型共通）'!$C$6:$L$47,10,FALSE))</f>
        <v/>
      </c>
      <c r="AP52" s="274" t="str">
        <f>IF(AP51="","",VLOOKUP(AP51,'シフト記号表（従来型・ユニット型共通）'!$C$6:$L$47,10,FALSE))</f>
        <v/>
      </c>
      <c r="AQ52" s="276" t="str">
        <f>IF(AQ51="","",VLOOKUP(AQ51,'シフト記号表（従来型・ユニット型共通）'!$C$6:$L$47,10,FALSE))</f>
        <v/>
      </c>
      <c r="AR52" s="275" t="str">
        <f>IF(AR51="","",VLOOKUP(AR51,'シフト記号表（従来型・ユニット型共通）'!$C$6:$L$47,10,FALSE))</f>
        <v/>
      </c>
      <c r="AS52" s="274" t="str">
        <f>IF(AS51="","",VLOOKUP(AS51,'シフト記号表（従来型・ユニット型共通）'!$C$6:$L$47,10,FALSE))</f>
        <v/>
      </c>
      <c r="AT52" s="274" t="str">
        <f>IF(AT51="","",VLOOKUP(AT51,'シフト記号表（従来型・ユニット型共通）'!$C$6:$L$47,10,FALSE))</f>
        <v/>
      </c>
      <c r="AU52" s="274" t="str">
        <f>IF(AU51="","",VLOOKUP(AU51,'シフト記号表（従来型・ユニット型共通）'!$C$6:$L$47,10,FALSE))</f>
        <v/>
      </c>
      <c r="AV52" s="274" t="str">
        <f>IF(AV51="","",VLOOKUP(AV51,'シフト記号表（従来型・ユニット型共通）'!$C$6:$L$47,10,FALSE))</f>
        <v/>
      </c>
      <c r="AW52" s="274" t="str">
        <f>IF(AW51="","",VLOOKUP(AW51,'シフト記号表（従来型・ユニット型共通）'!$C$6:$L$47,10,FALSE))</f>
        <v/>
      </c>
      <c r="AX52" s="276" t="str">
        <f>IF(AX51="","",VLOOKUP(AX51,'シフト記号表（従来型・ユニット型共通）'!$C$6:$L$47,10,FALSE))</f>
        <v/>
      </c>
      <c r="AY52" s="275" t="str">
        <f>IF(AY51="","",VLOOKUP(AY51,'シフト記号表（従来型・ユニット型共通）'!$C$6:$L$47,10,FALSE))</f>
        <v/>
      </c>
      <c r="AZ52" s="274" t="str">
        <f>IF(AZ51="","",VLOOKUP(AZ51,'シフト記号表（従来型・ユニット型共通）'!$C$6:$L$47,10,FALSE))</f>
        <v/>
      </c>
      <c r="BA52" s="274" t="str">
        <f>IF(BA51="","",VLOOKUP(BA51,'シフト記号表（従来型・ユニット型共通）'!$C$6:$L$47,10,FALSE))</f>
        <v/>
      </c>
      <c r="BB52" s="1246">
        <f>IF($BE$3="４週",SUM(W52:AX52),IF($BE$3="暦月",SUM(W52:BA52),""))</f>
        <v>0</v>
      </c>
      <c r="BC52" s="1247"/>
      <c r="BD52" s="1324">
        <f>IF($BE$3="４週",BB52/4,IF($BE$3="暦月",(BB52/($BE$8/7)),""))</f>
        <v>0</v>
      </c>
      <c r="BE52" s="1247"/>
      <c r="BF52" s="1321"/>
      <c r="BG52" s="1322"/>
      <c r="BH52" s="1322"/>
      <c r="BI52" s="1322"/>
      <c r="BJ52" s="1323"/>
    </row>
    <row r="53" spans="2:62" ht="20.25" customHeight="1">
      <c r="B53" s="1279">
        <f>B51+1</f>
        <v>19</v>
      </c>
      <c r="C53" s="1325"/>
      <c r="D53" s="1326"/>
      <c r="E53" s="273"/>
      <c r="F53" s="272"/>
      <c r="G53" s="273"/>
      <c r="H53" s="272"/>
      <c r="I53" s="1337"/>
      <c r="J53" s="1338"/>
      <c r="K53" s="1339"/>
      <c r="L53" s="1340"/>
      <c r="M53" s="1340"/>
      <c r="N53" s="1326"/>
      <c r="O53" s="1307"/>
      <c r="P53" s="1308"/>
      <c r="Q53" s="1308"/>
      <c r="R53" s="1308"/>
      <c r="S53" s="1309"/>
      <c r="T53" s="288" t="s">
        <v>1100</v>
      </c>
      <c r="U53" s="287"/>
      <c r="V53" s="286"/>
      <c r="W53" s="267"/>
      <c r="X53" s="266"/>
      <c r="Y53" s="266"/>
      <c r="Z53" s="266"/>
      <c r="AA53" s="266"/>
      <c r="AB53" s="266"/>
      <c r="AC53" s="268"/>
      <c r="AD53" s="267"/>
      <c r="AE53" s="266"/>
      <c r="AF53" s="266"/>
      <c r="AG53" s="266"/>
      <c r="AH53" s="266"/>
      <c r="AI53" s="266"/>
      <c r="AJ53" s="268"/>
      <c r="AK53" s="267"/>
      <c r="AL53" s="266"/>
      <c r="AM53" s="266"/>
      <c r="AN53" s="266"/>
      <c r="AO53" s="266"/>
      <c r="AP53" s="266"/>
      <c r="AQ53" s="268"/>
      <c r="AR53" s="267"/>
      <c r="AS53" s="266"/>
      <c r="AT53" s="266"/>
      <c r="AU53" s="266"/>
      <c r="AV53" s="266"/>
      <c r="AW53" s="266"/>
      <c r="AX53" s="268"/>
      <c r="AY53" s="267"/>
      <c r="AZ53" s="266"/>
      <c r="BA53" s="265"/>
      <c r="BB53" s="1314"/>
      <c r="BC53" s="1315"/>
      <c r="BD53" s="1316"/>
      <c r="BE53" s="1317"/>
      <c r="BF53" s="1318"/>
      <c r="BG53" s="1319"/>
      <c r="BH53" s="1319"/>
      <c r="BI53" s="1319"/>
      <c r="BJ53" s="1320"/>
    </row>
    <row r="54" spans="2:62" ht="20.25" customHeight="1">
      <c r="B54" s="1280"/>
      <c r="C54" s="1282"/>
      <c r="D54" s="1278"/>
      <c r="E54" s="285"/>
      <c r="F54" s="284">
        <f>C53</f>
        <v>0</v>
      </c>
      <c r="G54" s="285"/>
      <c r="H54" s="284">
        <f>I53</f>
        <v>0</v>
      </c>
      <c r="I54" s="1271"/>
      <c r="J54" s="1272"/>
      <c r="K54" s="1276"/>
      <c r="L54" s="1277"/>
      <c r="M54" s="1277"/>
      <c r="N54" s="1278"/>
      <c r="O54" s="1307"/>
      <c r="P54" s="1308"/>
      <c r="Q54" s="1308"/>
      <c r="R54" s="1308"/>
      <c r="S54" s="1309"/>
      <c r="T54" s="279" t="s">
        <v>1099</v>
      </c>
      <c r="U54" s="290"/>
      <c r="V54" s="289"/>
      <c r="W54" s="275" t="str">
        <f>IF(W53="","",VLOOKUP(W53,'シフト記号表（従来型・ユニット型共通）'!$C$6:$L$47,10,FALSE))</f>
        <v/>
      </c>
      <c r="X54" s="274" t="str">
        <f>IF(X53="","",VLOOKUP(X53,'シフト記号表（従来型・ユニット型共通）'!$C$6:$L$47,10,FALSE))</f>
        <v/>
      </c>
      <c r="Y54" s="274" t="str">
        <f>IF(Y53="","",VLOOKUP(Y53,'シフト記号表（従来型・ユニット型共通）'!$C$6:$L$47,10,FALSE))</f>
        <v/>
      </c>
      <c r="Z54" s="274" t="str">
        <f>IF(Z53="","",VLOOKUP(Z53,'シフト記号表（従来型・ユニット型共通）'!$C$6:$L$47,10,FALSE))</f>
        <v/>
      </c>
      <c r="AA54" s="274" t="str">
        <f>IF(AA53="","",VLOOKUP(AA53,'シフト記号表（従来型・ユニット型共通）'!$C$6:$L$47,10,FALSE))</f>
        <v/>
      </c>
      <c r="AB54" s="274" t="str">
        <f>IF(AB53="","",VLOOKUP(AB53,'シフト記号表（従来型・ユニット型共通）'!$C$6:$L$47,10,FALSE))</f>
        <v/>
      </c>
      <c r="AC54" s="276" t="str">
        <f>IF(AC53="","",VLOOKUP(AC53,'シフト記号表（従来型・ユニット型共通）'!$C$6:$L$47,10,FALSE))</f>
        <v/>
      </c>
      <c r="AD54" s="275" t="str">
        <f>IF(AD53="","",VLOOKUP(AD53,'シフト記号表（従来型・ユニット型共通）'!$C$6:$L$47,10,FALSE))</f>
        <v/>
      </c>
      <c r="AE54" s="274" t="str">
        <f>IF(AE53="","",VLOOKUP(AE53,'シフト記号表（従来型・ユニット型共通）'!$C$6:$L$47,10,FALSE))</f>
        <v/>
      </c>
      <c r="AF54" s="274" t="str">
        <f>IF(AF53="","",VLOOKUP(AF53,'シフト記号表（従来型・ユニット型共通）'!$C$6:$L$47,10,FALSE))</f>
        <v/>
      </c>
      <c r="AG54" s="274" t="str">
        <f>IF(AG53="","",VLOOKUP(AG53,'シフト記号表（従来型・ユニット型共通）'!$C$6:$L$47,10,FALSE))</f>
        <v/>
      </c>
      <c r="AH54" s="274" t="str">
        <f>IF(AH53="","",VLOOKUP(AH53,'シフト記号表（従来型・ユニット型共通）'!$C$6:$L$47,10,FALSE))</f>
        <v/>
      </c>
      <c r="AI54" s="274" t="str">
        <f>IF(AI53="","",VLOOKUP(AI53,'シフト記号表（従来型・ユニット型共通）'!$C$6:$L$47,10,FALSE))</f>
        <v/>
      </c>
      <c r="AJ54" s="276" t="str">
        <f>IF(AJ53="","",VLOOKUP(AJ53,'シフト記号表（従来型・ユニット型共通）'!$C$6:$L$47,10,FALSE))</f>
        <v/>
      </c>
      <c r="AK54" s="275" t="str">
        <f>IF(AK53="","",VLOOKUP(AK53,'シフト記号表（従来型・ユニット型共通）'!$C$6:$L$47,10,FALSE))</f>
        <v/>
      </c>
      <c r="AL54" s="274" t="str">
        <f>IF(AL53="","",VLOOKUP(AL53,'シフト記号表（従来型・ユニット型共通）'!$C$6:$L$47,10,FALSE))</f>
        <v/>
      </c>
      <c r="AM54" s="274" t="str">
        <f>IF(AM53="","",VLOOKUP(AM53,'シフト記号表（従来型・ユニット型共通）'!$C$6:$L$47,10,FALSE))</f>
        <v/>
      </c>
      <c r="AN54" s="274" t="str">
        <f>IF(AN53="","",VLOOKUP(AN53,'シフト記号表（従来型・ユニット型共通）'!$C$6:$L$47,10,FALSE))</f>
        <v/>
      </c>
      <c r="AO54" s="274" t="str">
        <f>IF(AO53="","",VLOOKUP(AO53,'シフト記号表（従来型・ユニット型共通）'!$C$6:$L$47,10,FALSE))</f>
        <v/>
      </c>
      <c r="AP54" s="274" t="str">
        <f>IF(AP53="","",VLOOKUP(AP53,'シフト記号表（従来型・ユニット型共通）'!$C$6:$L$47,10,FALSE))</f>
        <v/>
      </c>
      <c r="AQ54" s="276" t="str">
        <f>IF(AQ53="","",VLOOKUP(AQ53,'シフト記号表（従来型・ユニット型共通）'!$C$6:$L$47,10,FALSE))</f>
        <v/>
      </c>
      <c r="AR54" s="275" t="str">
        <f>IF(AR53="","",VLOOKUP(AR53,'シフト記号表（従来型・ユニット型共通）'!$C$6:$L$47,10,FALSE))</f>
        <v/>
      </c>
      <c r="AS54" s="274" t="str">
        <f>IF(AS53="","",VLOOKUP(AS53,'シフト記号表（従来型・ユニット型共通）'!$C$6:$L$47,10,FALSE))</f>
        <v/>
      </c>
      <c r="AT54" s="274" t="str">
        <f>IF(AT53="","",VLOOKUP(AT53,'シフト記号表（従来型・ユニット型共通）'!$C$6:$L$47,10,FALSE))</f>
        <v/>
      </c>
      <c r="AU54" s="274" t="str">
        <f>IF(AU53="","",VLOOKUP(AU53,'シフト記号表（従来型・ユニット型共通）'!$C$6:$L$47,10,FALSE))</f>
        <v/>
      </c>
      <c r="AV54" s="274" t="str">
        <f>IF(AV53="","",VLOOKUP(AV53,'シフト記号表（従来型・ユニット型共通）'!$C$6:$L$47,10,FALSE))</f>
        <v/>
      </c>
      <c r="AW54" s="274" t="str">
        <f>IF(AW53="","",VLOOKUP(AW53,'シフト記号表（従来型・ユニット型共通）'!$C$6:$L$47,10,FALSE))</f>
        <v/>
      </c>
      <c r="AX54" s="276" t="str">
        <f>IF(AX53="","",VLOOKUP(AX53,'シフト記号表（従来型・ユニット型共通）'!$C$6:$L$47,10,FALSE))</f>
        <v/>
      </c>
      <c r="AY54" s="275" t="str">
        <f>IF(AY53="","",VLOOKUP(AY53,'シフト記号表（従来型・ユニット型共通）'!$C$6:$L$47,10,FALSE))</f>
        <v/>
      </c>
      <c r="AZ54" s="274" t="str">
        <f>IF(AZ53="","",VLOOKUP(AZ53,'シフト記号表（従来型・ユニット型共通）'!$C$6:$L$47,10,FALSE))</f>
        <v/>
      </c>
      <c r="BA54" s="274" t="str">
        <f>IF(BA53="","",VLOOKUP(BA53,'シフト記号表（従来型・ユニット型共通）'!$C$6:$L$47,10,FALSE))</f>
        <v/>
      </c>
      <c r="BB54" s="1246">
        <f>IF($BE$3="４週",SUM(W54:AX54),IF($BE$3="暦月",SUM(W54:BA54),""))</f>
        <v>0</v>
      </c>
      <c r="BC54" s="1247"/>
      <c r="BD54" s="1324">
        <f>IF($BE$3="４週",BB54/4,IF($BE$3="暦月",(BB54/($BE$8/7)),""))</f>
        <v>0</v>
      </c>
      <c r="BE54" s="1247"/>
      <c r="BF54" s="1321"/>
      <c r="BG54" s="1322"/>
      <c r="BH54" s="1322"/>
      <c r="BI54" s="1322"/>
      <c r="BJ54" s="1323"/>
    </row>
    <row r="55" spans="2:62" ht="20.25" customHeight="1">
      <c r="B55" s="1279">
        <f>B53+1</f>
        <v>20</v>
      </c>
      <c r="C55" s="1325"/>
      <c r="D55" s="1326"/>
      <c r="E55" s="273"/>
      <c r="F55" s="272"/>
      <c r="G55" s="273"/>
      <c r="H55" s="272"/>
      <c r="I55" s="1337"/>
      <c r="J55" s="1338"/>
      <c r="K55" s="1339"/>
      <c r="L55" s="1340"/>
      <c r="M55" s="1340"/>
      <c r="N55" s="1326"/>
      <c r="O55" s="1307"/>
      <c r="P55" s="1308"/>
      <c r="Q55" s="1308"/>
      <c r="R55" s="1308"/>
      <c r="S55" s="1309"/>
      <c r="T55" s="288" t="s">
        <v>1100</v>
      </c>
      <c r="U55" s="287"/>
      <c r="V55" s="286"/>
      <c r="W55" s="267"/>
      <c r="X55" s="266"/>
      <c r="Y55" s="266"/>
      <c r="Z55" s="266"/>
      <c r="AA55" s="266"/>
      <c r="AB55" s="266"/>
      <c r="AC55" s="268"/>
      <c r="AD55" s="267"/>
      <c r="AE55" s="266"/>
      <c r="AF55" s="266"/>
      <c r="AG55" s="266"/>
      <c r="AH55" s="266"/>
      <c r="AI55" s="266"/>
      <c r="AJ55" s="268"/>
      <c r="AK55" s="267"/>
      <c r="AL55" s="266"/>
      <c r="AM55" s="266"/>
      <c r="AN55" s="266"/>
      <c r="AO55" s="266"/>
      <c r="AP55" s="266"/>
      <c r="AQ55" s="268"/>
      <c r="AR55" s="267"/>
      <c r="AS55" s="266"/>
      <c r="AT55" s="266"/>
      <c r="AU55" s="266"/>
      <c r="AV55" s="266"/>
      <c r="AW55" s="266"/>
      <c r="AX55" s="268"/>
      <c r="AY55" s="267"/>
      <c r="AZ55" s="266"/>
      <c r="BA55" s="265"/>
      <c r="BB55" s="1314"/>
      <c r="BC55" s="1315"/>
      <c r="BD55" s="1316"/>
      <c r="BE55" s="1317"/>
      <c r="BF55" s="1318"/>
      <c r="BG55" s="1319"/>
      <c r="BH55" s="1319"/>
      <c r="BI55" s="1319"/>
      <c r="BJ55" s="1320"/>
    </row>
    <row r="56" spans="2:62" ht="20.25" customHeight="1">
      <c r="B56" s="1280"/>
      <c r="C56" s="1282"/>
      <c r="D56" s="1278"/>
      <c r="E56" s="285"/>
      <c r="F56" s="284">
        <f>C55</f>
        <v>0</v>
      </c>
      <c r="G56" s="285"/>
      <c r="H56" s="284">
        <f>I55</f>
        <v>0</v>
      </c>
      <c r="I56" s="1271"/>
      <c r="J56" s="1272"/>
      <c r="K56" s="1276"/>
      <c r="L56" s="1277"/>
      <c r="M56" s="1277"/>
      <c r="N56" s="1278"/>
      <c r="O56" s="1307"/>
      <c r="P56" s="1308"/>
      <c r="Q56" s="1308"/>
      <c r="R56" s="1308"/>
      <c r="S56" s="1309"/>
      <c r="T56" s="279" t="s">
        <v>1099</v>
      </c>
      <c r="U56" s="278"/>
      <c r="V56" s="277"/>
      <c r="W56" s="275" t="str">
        <f>IF(W55="","",VLOOKUP(W55,'シフト記号表（従来型・ユニット型共通）'!$C$6:$L$47,10,FALSE))</f>
        <v/>
      </c>
      <c r="X56" s="274" t="str">
        <f>IF(X55="","",VLOOKUP(X55,'シフト記号表（従来型・ユニット型共通）'!$C$6:$L$47,10,FALSE))</f>
        <v/>
      </c>
      <c r="Y56" s="274" t="str">
        <f>IF(Y55="","",VLOOKUP(Y55,'シフト記号表（従来型・ユニット型共通）'!$C$6:$L$47,10,FALSE))</f>
        <v/>
      </c>
      <c r="Z56" s="274" t="str">
        <f>IF(Z55="","",VLOOKUP(Z55,'シフト記号表（従来型・ユニット型共通）'!$C$6:$L$47,10,FALSE))</f>
        <v/>
      </c>
      <c r="AA56" s="274" t="str">
        <f>IF(AA55="","",VLOOKUP(AA55,'シフト記号表（従来型・ユニット型共通）'!$C$6:$L$47,10,FALSE))</f>
        <v/>
      </c>
      <c r="AB56" s="274" t="str">
        <f>IF(AB55="","",VLOOKUP(AB55,'シフト記号表（従来型・ユニット型共通）'!$C$6:$L$47,10,FALSE))</f>
        <v/>
      </c>
      <c r="AC56" s="276" t="str">
        <f>IF(AC55="","",VLOOKUP(AC55,'シフト記号表（従来型・ユニット型共通）'!$C$6:$L$47,10,FALSE))</f>
        <v/>
      </c>
      <c r="AD56" s="275" t="str">
        <f>IF(AD55="","",VLOOKUP(AD55,'シフト記号表（従来型・ユニット型共通）'!$C$6:$L$47,10,FALSE))</f>
        <v/>
      </c>
      <c r="AE56" s="274" t="str">
        <f>IF(AE55="","",VLOOKUP(AE55,'シフト記号表（従来型・ユニット型共通）'!$C$6:$L$47,10,FALSE))</f>
        <v/>
      </c>
      <c r="AF56" s="274" t="str">
        <f>IF(AF55="","",VLOOKUP(AF55,'シフト記号表（従来型・ユニット型共通）'!$C$6:$L$47,10,FALSE))</f>
        <v/>
      </c>
      <c r="AG56" s="274" t="str">
        <f>IF(AG55="","",VLOOKUP(AG55,'シフト記号表（従来型・ユニット型共通）'!$C$6:$L$47,10,FALSE))</f>
        <v/>
      </c>
      <c r="AH56" s="274" t="str">
        <f>IF(AH55="","",VLOOKUP(AH55,'シフト記号表（従来型・ユニット型共通）'!$C$6:$L$47,10,FALSE))</f>
        <v/>
      </c>
      <c r="AI56" s="274" t="str">
        <f>IF(AI55="","",VLOOKUP(AI55,'シフト記号表（従来型・ユニット型共通）'!$C$6:$L$47,10,FALSE))</f>
        <v/>
      </c>
      <c r="AJ56" s="276" t="str">
        <f>IF(AJ55="","",VLOOKUP(AJ55,'シフト記号表（従来型・ユニット型共通）'!$C$6:$L$47,10,FALSE))</f>
        <v/>
      </c>
      <c r="AK56" s="275" t="str">
        <f>IF(AK55="","",VLOOKUP(AK55,'シフト記号表（従来型・ユニット型共通）'!$C$6:$L$47,10,FALSE))</f>
        <v/>
      </c>
      <c r="AL56" s="274" t="str">
        <f>IF(AL55="","",VLOOKUP(AL55,'シフト記号表（従来型・ユニット型共通）'!$C$6:$L$47,10,FALSE))</f>
        <v/>
      </c>
      <c r="AM56" s="274" t="str">
        <f>IF(AM55="","",VLOOKUP(AM55,'シフト記号表（従来型・ユニット型共通）'!$C$6:$L$47,10,FALSE))</f>
        <v/>
      </c>
      <c r="AN56" s="274" t="str">
        <f>IF(AN55="","",VLOOKUP(AN55,'シフト記号表（従来型・ユニット型共通）'!$C$6:$L$47,10,FALSE))</f>
        <v/>
      </c>
      <c r="AO56" s="274" t="str">
        <f>IF(AO55="","",VLOOKUP(AO55,'シフト記号表（従来型・ユニット型共通）'!$C$6:$L$47,10,FALSE))</f>
        <v/>
      </c>
      <c r="AP56" s="274" t="str">
        <f>IF(AP55="","",VLOOKUP(AP55,'シフト記号表（従来型・ユニット型共通）'!$C$6:$L$47,10,FALSE))</f>
        <v/>
      </c>
      <c r="AQ56" s="276" t="str">
        <f>IF(AQ55="","",VLOOKUP(AQ55,'シフト記号表（従来型・ユニット型共通）'!$C$6:$L$47,10,FALSE))</f>
        <v/>
      </c>
      <c r="AR56" s="275" t="str">
        <f>IF(AR55="","",VLOOKUP(AR55,'シフト記号表（従来型・ユニット型共通）'!$C$6:$L$47,10,FALSE))</f>
        <v/>
      </c>
      <c r="AS56" s="274" t="str">
        <f>IF(AS55="","",VLOOKUP(AS55,'シフト記号表（従来型・ユニット型共通）'!$C$6:$L$47,10,FALSE))</f>
        <v/>
      </c>
      <c r="AT56" s="274" t="str">
        <f>IF(AT55="","",VLOOKUP(AT55,'シフト記号表（従来型・ユニット型共通）'!$C$6:$L$47,10,FALSE))</f>
        <v/>
      </c>
      <c r="AU56" s="274" t="str">
        <f>IF(AU55="","",VLOOKUP(AU55,'シフト記号表（従来型・ユニット型共通）'!$C$6:$L$47,10,FALSE))</f>
        <v/>
      </c>
      <c r="AV56" s="274" t="str">
        <f>IF(AV55="","",VLOOKUP(AV55,'シフト記号表（従来型・ユニット型共通）'!$C$6:$L$47,10,FALSE))</f>
        <v/>
      </c>
      <c r="AW56" s="274" t="str">
        <f>IF(AW55="","",VLOOKUP(AW55,'シフト記号表（従来型・ユニット型共通）'!$C$6:$L$47,10,FALSE))</f>
        <v/>
      </c>
      <c r="AX56" s="276" t="str">
        <f>IF(AX55="","",VLOOKUP(AX55,'シフト記号表（従来型・ユニット型共通）'!$C$6:$L$47,10,FALSE))</f>
        <v/>
      </c>
      <c r="AY56" s="275" t="str">
        <f>IF(AY55="","",VLOOKUP(AY55,'シフト記号表（従来型・ユニット型共通）'!$C$6:$L$47,10,FALSE))</f>
        <v/>
      </c>
      <c r="AZ56" s="274" t="str">
        <f>IF(AZ55="","",VLOOKUP(AZ55,'シフト記号表（従来型・ユニット型共通）'!$C$6:$L$47,10,FALSE))</f>
        <v/>
      </c>
      <c r="BA56" s="274" t="str">
        <f>IF(BA55="","",VLOOKUP(BA55,'シフト記号表（従来型・ユニット型共通）'!$C$6:$L$47,10,FALSE))</f>
        <v/>
      </c>
      <c r="BB56" s="1246">
        <f>IF($BE$3="４週",SUM(W56:AX56),IF($BE$3="暦月",SUM(W56:BA56),""))</f>
        <v>0</v>
      </c>
      <c r="BC56" s="1247"/>
      <c r="BD56" s="1324">
        <f>IF($BE$3="４週",BB56/4,IF($BE$3="暦月",(BB56/($BE$8/7)),""))</f>
        <v>0</v>
      </c>
      <c r="BE56" s="1247"/>
      <c r="BF56" s="1321"/>
      <c r="BG56" s="1322"/>
      <c r="BH56" s="1322"/>
      <c r="BI56" s="1322"/>
      <c r="BJ56" s="1323"/>
    </row>
    <row r="57" spans="2:62" ht="20.25" customHeight="1">
      <c r="B57" s="1279">
        <f>B55+1</f>
        <v>21</v>
      </c>
      <c r="C57" s="1325"/>
      <c r="D57" s="1326"/>
      <c r="E57" s="285"/>
      <c r="F57" s="284"/>
      <c r="G57" s="285"/>
      <c r="H57" s="284"/>
      <c r="I57" s="1337"/>
      <c r="J57" s="1338"/>
      <c r="K57" s="1339"/>
      <c r="L57" s="1340"/>
      <c r="M57" s="1340"/>
      <c r="N57" s="1326"/>
      <c r="O57" s="1307"/>
      <c r="P57" s="1308"/>
      <c r="Q57" s="1308"/>
      <c r="R57" s="1308"/>
      <c r="S57" s="1309"/>
      <c r="T57" s="283" t="s">
        <v>1100</v>
      </c>
      <c r="V57" s="282"/>
      <c r="W57" s="267"/>
      <c r="X57" s="266"/>
      <c r="Y57" s="266"/>
      <c r="Z57" s="266"/>
      <c r="AA57" s="266"/>
      <c r="AB57" s="266"/>
      <c r="AC57" s="268"/>
      <c r="AD57" s="267"/>
      <c r="AE57" s="266"/>
      <c r="AF57" s="266"/>
      <c r="AG57" s="266"/>
      <c r="AH57" s="266"/>
      <c r="AI57" s="266"/>
      <c r="AJ57" s="268"/>
      <c r="AK57" s="267"/>
      <c r="AL57" s="266"/>
      <c r="AM57" s="266"/>
      <c r="AN57" s="266"/>
      <c r="AO57" s="266"/>
      <c r="AP57" s="266"/>
      <c r="AQ57" s="268"/>
      <c r="AR57" s="267"/>
      <c r="AS57" s="266"/>
      <c r="AT57" s="266"/>
      <c r="AU57" s="266"/>
      <c r="AV57" s="266"/>
      <c r="AW57" s="266"/>
      <c r="AX57" s="268"/>
      <c r="AY57" s="267"/>
      <c r="AZ57" s="266"/>
      <c r="BA57" s="265"/>
      <c r="BB57" s="1314"/>
      <c r="BC57" s="1315"/>
      <c r="BD57" s="1316"/>
      <c r="BE57" s="1317"/>
      <c r="BF57" s="1318"/>
      <c r="BG57" s="1319"/>
      <c r="BH57" s="1319"/>
      <c r="BI57" s="1319"/>
      <c r="BJ57" s="1320"/>
    </row>
    <row r="58" spans="2:62" ht="20.25" customHeight="1">
      <c r="B58" s="1280"/>
      <c r="C58" s="1282"/>
      <c r="D58" s="1278"/>
      <c r="E58" s="285"/>
      <c r="F58" s="284">
        <f>C57</f>
        <v>0</v>
      </c>
      <c r="G58" s="285"/>
      <c r="H58" s="284">
        <f>I57</f>
        <v>0</v>
      </c>
      <c r="I58" s="1271"/>
      <c r="J58" s="1272"/>
      <c r="K58" s="1276"/>
      <c r="L58" s="1277"/>
      <c r="M58" s="1277"/>
      <c r="N58" s="1278"/>
      <c r="O58" s="1307"/>
      <c r="P58" s="1308"/>
      <c r="Q58" s="1308"/>
      <c r="R58" s="1308"/>
      <c r="S58" s="1309"/>
      <c r="T58" s="279" t="s">
        <v>1099</v>
      </c>
      <c r="U58" s="278"/>
      <c r="V58" s="277"/>
      <c r="W58" s="275" t="str">
        <f>IF(W57="","",VLOOKUP(W57,'シフト記号表（従来型・ユニット型共通）'!$C$6:$L$47,10,FALSE))</f>
        <v/>
      </c>
      <c r="X58" s="274" t="str">
        <f>IF(X57="","",VLOOKUP(X57,'シフト記号表（従来型・ユニット型共通）'!$C$6:$L$47,10,FALSE))</f>
        <v/>
      </c>
      <c r="Y58" s="274" t="str">
        <f>IF(Y57="","",VLOOKUP(Y57,'シフト記号表（従来型・ユニット型共通）'!$C$6:$L$47,10,FALSE))</f>
        <v/>
      </c>
      <c r="Z58" s="274" t="str">
        <f>IF(Z57="","",VLOOKUP(Z57,'シフト記号表（従来型・ユニット型共通）'!$C$6:$L$47,10,FALSE))</f>
        <v/>
      </c>
      <c r="AA58" s="274" t="str">
        <f>IF(AA57="","",VLOOKUP(AA57,'シフト記号表（従来型・ユニット型共通）'!$C$6:$L$47,10,FALSE))</f>
        <v/>
      </c>
      <c r="AB58" s="274" t="str">
        <f>IF(AB57="","",VLOOKUP(AB57,'シフト記号表（従来型・ユニット型共通）'!$C$6:$L$47,10,FALSE))</f>
        <v/>
      </c>
      <c r="AC58" s="276" t="str">
        <f>IF(AC57="","",VLOOKUP(AC57,'シフト記号表（従来型・ユニット型共通）'!$C$6:$L$47,10,FALSE))</f>
        <v/>
      </c>
      <c r="AD58" s="275" t="str">
        <f>IF(AD57="","",VLOOKUP(AD57,'シフト記号表（従来型・ユニット型共通）'!$C$6:$L$47,10,FALSE))</f>
        <v/>
      </c>
      <c r="AE58" s="274" t="str">
        <f>IF(AE57="","",VLOOKUP(AE57,'シフト記号表（従来型・ユニット型共通）'!$C$6:$L$47,10,FALSE))</f>
        <v/>
      </c>
      <c r="AF58" s="274" t="str">
        <f>IF(AF57="","",VLOOKUP(AF57,'シフト記号表（従来型・ユニット型共通）'!$C$6:$L$47,10,FALSE))</f>
        <v/>
      </c>
      <c r="AG58" s="274" t="str">
        <f>IF(AG57="","",VLOOKUP(AG57,'シフト記号表（従来型・ユニット型共通）'!$C$6:$L$47,10,FALSE))</f>
        <v/>
      </c>
      <c r="AH58" s="274" t="str">
        <f>IF(AH57="","",VLOOKUP(AH57,'シフト記号表（従来型・ユニット型共通）'!$C$6:$L$47,10,FALSE))</f>
        <v/>
      </c>
      <c r="AI58" s="274" t="str">
        <f>IF(AI57="","",VLOOKUP(AI57,'シフト記号表（従来型・ユニット型共通）'!$C$6:$L$47,10,FALSE))</f>
        <v/>
      </c>
      <c r="AJ58" s="276" t="str">
        <f>IF(AJ57="","",VLOOKUP(AJ57,'シフト記号表（従来型・ユニット型共通）'!$C$6:$L$47,10,FALSE))</f>
        <v/>
      </c>
      <c r="AK58" s="275" t="str">
        <f>IF(AK57="","",VLOOKUP(AK57,'シフト記号表（従来型・ユニット型共通）'!$C$6:$L$47,10,FALSE))</f>
        <v/>
      </c>
      <c r="AL58" s="274" t="str">
        <f>IF(AL57="","",VLOOKUP(AL57,'シフト記号表（従来型・ユニット型共通）'!$C$6:$L$47,10,FALSE))</f>
        <v/>
      </c>
      <c r="AM58" s="274" t="str">
        <f>IF(AM57="","",VLOOKUP(AM57,'シフト記号表（従来型・ユニット型共通）'!$C$6:$L$47,10,FALSE))</f>
        <v/>
      </c>
      <c r="AN58" s="274" t="str">
        <f>IF(AN57="","",VLOOKUP(AN57,'シフト記号表（従来型・ユニット型共通）'!$C$6:$L$47,10,FALSE))</f>
        <v/>
      </c>
      <c r="AO58" s="274" t="str">
        <f>IF(AO57="","",VLOOKUP(AO57,'シフト記号表（従来型・ユニット型共通）'!$C$6:$L$47,10,FALSE))</f>
        <v/>
      </c>
      <c r="AP58" s="274" t="str">
        <f>IF(AP57="","",VLOOKUP(AP57,'シフト記号表（従来型・ユニット型共通）'!$C$6:$L$47,10,FALSE))</f>
        <v/>
      </c>
      <c r="AQ58" s="276" t="str">
        <f>IF(AQ57="","",VLOOKUP(AQ57,'シフト記号表（従来型・ユニット型共通）'!$C$6:$L$47,10,FALSE))</f>
        <v/>
      </c>
      <c r="AR58" s="275" t="str">
        <f>IF(AR57="","",VLOOKUP(AR57,'シフト記号表（従来型・ユニット型共通）'!$C$6:$L$47,10,FALSE))</f>
        <v/>
      </c>
      <c r="AS58" s="274" t="str">
        <f>IF(AS57="","",VLOOKUP(AS57,'シフト記号表（従来型・ユニット型共通）'!$C$6:$L$47,10,FALSE))</f>
        <v/>
      </c>
      <c r="AT58" s="274" t="str">
        <f>IF(AT57="","",VLOOKUP(AT57,'シフト記号表（従来型・ユニット型共通）'!$C$6:$L$47,10,FALSE))</f>
        <v/>
      </c>
      <c r="AU58" s="274" t="str">
        <f>IF(AU57="","",VLOOKUP(AU57,'シフト記号表（従来型・ユニット型共通）'!$C$6:$L$47,10,FALSE))</f>
        <v/>
      </c>
      <c r="AV58" s="274" t="str">
        <f>IF(AV57="","",VLOOKUP(AV57,'シフト記号表（従来型・ユニット型共通）'!$C$6:$L$47,10,FALSE))</f>
        <v/>
      </c>
      <c r="AW58" s="274" t="str">
        <f>IF(AW57="","",VLOOKUP(AW57,'シフト記号表（従来型・ユニット型共通）'!$C$6:$L$47,10,FALSE))</f>
        <v/>
      </c>
      <c r="AX58" s="276" t="str">
        <f>IF(AX57="","",VLOOKUP(AX57,'シフト記号表（従来型・ユニット型共通）'!$C$6:$L$47,10,FALSE))</f>
        <v/>
      </c>
      <c r="AY58" s="275" t="str">
        <f>IF(AY57="","",VLOOKUP(AY57,'シフト記号表（従来型・ユニット型共通）'!$C$6:$L$47,10,FALSE))</f>
        <v/>
      </c>
      <c r="AZ58" s="274" t="str">
        <f>IF(AZ57="","",VLOOKUP(AZ57,'シフト記号表（従来型・ユニット型共通）'!$C$6:$L$47,10,FALSE))</f>
        <v/>
      </c>
      <c r="BA58" s="274" t="str">
        <f>IF(BA57="","",VLOOKUP(BA57,'シフト記号表（従来型・ユニット型共通）'!$C$6:$L$47,10,FALSE))</f>
        <v/>
      </c>
      <c r="BB58" s="1246">
        <f>IF($BE$3="４週",SUM(W58:AX58),IF($BE$3="暦月",SUM(W58:BA58),""))</f>
        <v>0</v>
      </c>
      <c r="BC58" s="1247"/>
      <c r="BD58" s="1324">
        <f>IF($BE$3="４週",BB58/4,IF($BE$3="暦月",(BB58/($BE$8/7)),""))</f>
        <v>0</v>
      </c>
      <c r="BE58" s="1247"/>
      <c r="BF58" s="1321"/>
      <c r="BG58" s="1322"/>
      <c r="BH58" s="1322"/>
      <c r="BI58" s="1322"/>
      <c r="BJ58" s="1323"/>
    </row>
    <row r="59" spans="2:62" ht="20.25" customHeight="1">
      <c r="B59" s="1279">
        <f>B57+1</f>
        <v>22</v>
      </c>
      <c r="C59" s="1325"/>
      <c r="D59" s="1326"/>
      <c r="E59" s="285"/>
      <c r="F59" s="284"/>
      <c r="G59" s="285"/>
      <c r="H59" s="284"/>
      <c r="I59" s="1337"/>
      <c r="J59" s="1338"/>
      <c r="K59" s="1339"/>
      <c r="L59" s="1340"/>
      <c r="M59" s="1340"/>
      <c r="N59" s="1326"/>
      <c r="O59" s="1307"/>
      <c r="P59" s="1308"/>
      <c r="Q59" s="1308"/>
      <c r="R59" s="1308"/>
      <c r="S59" s="1309"/>
      <c r="T59" s="283" t="s">
        <v>1100</v>
      </c>
      <c r="V59" s="282"/>
      <c r="W59" s="267"/>
      <c r="X59" s="266"/>
      <c r="Y59" s="266"/>
      <c r="Z59" s="266"/>
      <c r="AA59" s="266"/>
      <c r="AB59" s="266"/>
      <c r="AC59" s="268"/>
      <c r="AD59" s="267"/>
      <c r="AE59" s="266"/>
      <c r="AF59" s="266"/>
      <c r="AG59" s="266"/>
      <c r="AH59" s="266"/>
      <c r="AI59" s="266"/>
      <c r="AJ59" s="268"/>
      <c r="AK59" s="267"/>
      <c r="AL59" s="266"/>
      <c r="AM59" s="266"/>
      <c r="AN59" s="266"/>
      <c r="AO59" s="266"/>
      <c r="AP59" s="266"/>
      <c r="AQ59" s="268"/>
      <c r="AR59" s="267"/>
      <c r="AS59" s="266"/>
      <c r="AT59" s="266"/>
      <c r="AU59" s="266"/>
      <c r="AV59" s="266"/>
      <c r="AW59" s="266"/>
      <c r="AX59" s="268"/>
      <c r="AY59" s="267"/>
      <c r="AZ59" s="266"/>
      <c r="BA59" s="265"/>
      <c r="BB59" s="1314"/>
      <c r="BC59" s="1315"/>
      <c r="BD59" s="1316"/>
      <c r="BE59" s="1317"/>
      <c r="BF59" s="1318"/>
      <c r="BG59" s="1319"/>
      <c r="BH59" s="1319"/>
      <c r="BI59" s="1319"/>
      <c r="BJ59" s="1320"/>
    </row>
    <row r="60" spans="2:62" ht="20.25" customHeight="1">
      <c r="B60" s="1280"/>
      <c r="C60" s="1282"/>
      <c r="D60" s="1278"/>
      <c r="E60" s="285"/>
      <c r="F60" s="284">
        <f>C59</f>
        <v>0</v>
      </c>
      <c r="G60" s="285"/>
      <c r="H60" s="284">
        <f>I59</f>
        <v>0</v>
      </c>
      <c r="I60" s="1271"/>
      <c r="J60" s="1272"/>
      <c r="K60" s="1276"/>
      <c r="L60" s="1277"/>
      <c r="M60" s="1277"/>
      <c r="N60" s="1278"/>
      <c r="O60" s="1307"/>
      <c r="P60" s="1308"/>
      <c r="Q60" s="1308"/>
      <c r="R60" s="1308"/>
      <c r="S60" s="1309"/>
      <c r="T60" s="279" t="s">
        <v>1099</v>
      </c>
      <c r="U60" s="278"/>
      <c r="V60" s="277"/>
      <c r="W60" s="275" t="str">
        <f>IF(W59="","",VLOOKUP(W59,'シフト記号表（従来型・ユニット型共通）'!$C$6:$L$47,10,FALSE))</f>
        <v/>
      </c>
      <c r="X60" s="274" t="str">
        <f>IF(X59="","",VLOOKUP(X59,'シフト記号表（従来型・ユニット型共通）'!$C$6:$L$47,10,FALSE))</f>
        <v/>
      </c>
      <c r="Y60" s="274" t="str">
        <f>IF(Y59="","",VLOOKUP(Y59,'シフト記号表（従来型・ユニット型共通）'!$C$6:$L$47,10,FALSE))</f>
        <v/>
      </c>
      <c r="Z60" s="274" t="str">
        <f>IF(Z59="","",VLOOKUP(Z59,'シフト記号表（従来型・ユニット型共通）'!$C$6:$L$47,10,FALSE))</f>
        <v/>
      </c>
      <c r="AA60" s="274" t="str">
        <f>IF(AA59="","",VLOOKUP(AA59,'シフト記号表（従来型・ユニット型共通）'!$C$6:$L$47,10,FALSE))</f>
        <v/>
      </c>
      <c r="AB60" s="274" t="str">
        <f>IF(AB59="","",VLOOKUP(AB59,'シフト記号表（従来型・ユニット型共通）'!$C$6:$L$47,10,FALSE))</f>
        <v/>
      </c>
      <c r="AC60" s="276" t="str">
        <f>IF(AC59="","",VLOOKUP(AC59,'シフト記号表（従来型・ユニット型共通）'!$C$6:$L$47,10,FALSE))</f>
        <v/>
      </c>
      <c r="AD60" s="275" t="str">
        <f>IF(AD59="","",VLOOKUP(AD59,'シフト記号表（従来型・ユニット型共通）'!$C$6:$L$47,10,FALSE))</f>
        <v/>
      </c>
      <c r="AE60" s="274" t="str">
        <f>IF(AE59="","",VLOOKUP(AE59,'シフト記号表（従来型・ユニット型共通）'!$C$6:$L$47,10,FALSE))</f>
        <v/>
      </c>
      <c r="AF60" s="274" t="str">
        <f>IF(AF59="","",VLOOKUP(AF59,'シフト記号表（従来型・ユニット型共通）'!$C$6:$L$47,10,FALSE))</f>
        <v/>
      </c>
      <c r="AG60" s="274" t="str">
        <f>IF(AG59="","",VLOOKUP(AG59,'シフト記号表（従来型・ユニット型共通）'!$C$6:$L$47,10,FALSE))</f>
        <v/>
      </c>
      <c r="AH60" s="274" t="str">
        <f>IF(AH59="","",VLOOKUP(AH59,'シフト記号表（従来型・ユニット型共通）'!$C$6:$L$47,10,FALSE))</f>
        <v/>
      </c>
      <c r="AI60" s="274" t="str">
        <f>IF(AI59="","",VLOOKUP(AI59,'シフト記号表（従来型・ユニット型共通）'!$C$6:$L$47,10,FALSE))</f>
        <v/>
      </c>
      <c r="AJ60" s="276" t="str">
        <f>IF(AJ59="","",VLOOKUP(AJ59,'シフト記号表（従来型・ユニット型共通）'!$C$6:$L$47,10,FALSE))</f>
        <v/>
      </c>
      <c r="AK60" s="275" t="str">
        <f>IF(AK59="","",VLOOKUP(AK59,'シフト記号表（従来型・ユニット型共通）'!$C$6:$L$47,10,FALSE))</f>
        <v/>
      </c>
      <c r="AL60" s="274" t="str">
        <f>IF(AL59="","",VLOOKUP(AL59,'シフト記号表（従来型・ユニット型共通）'!$C$6:$L$47,10,FALSE))</f>
        <v/>
      </c>
      <c r="AM60" s="274" t="str">
        <f>IF(AM59="","",VLOOKUP(AM59,'シフト記号表（従来型・ユニット型共通）'!$C$6:$L$47,10,FALSE))</f>
        <v/>
      </c>
      <c r="AN60" s="274" t="str">
        <f>IF(AN59="","",VLOOKUP(AN59,'シフト記号表（従来型・ユニット型共通）'!$C$6:$L$47,10,FALSE))</f>
        <v/>
      </c>
      <c r="AO60" s="274" t="str">
        <f>IF(AO59="","",VLOOKUP(AO59,'シフト記号表（従来型・ユニット型共通）'!$C$6:$L$47,10,FALSE))</f>
        <v/>
      </c>
      <c r="AP60" s="274" t="str">
        <f>IF(AP59="","",VLOOKUP(AP59,'シフト記号表（従来型・ユニット型共通）'!$C$6:$L$47,10,FALSE))</f>
        <v/>
      </c>
      <c r="AQ60" s="276" t="str">
        <f>IF(AQ59="","",VLOOKUP(AQ59,'シフト記号表（従来型・ユニット型共通）'!$C$6:$L$47,10,FALSE))</f>
        <v/>
      </c>
      <c r="AR60" s="275" t="str">
        <f>IF(AR59="","",VLOOKUP(AR59,'シフト記号表（従来型・ユニット型共通）'!$C$6:$L$47,10,FALSE))</f>
        <v/>
      </c>
      <c r="AS60" s="274" t="str">
        <f>IF(AS59="","",VLOOKUP(AS59,'シフト記号表（従来型・ユニット型共通）'!$C$6:$L$47,10,FALSE))</f>
        <v/>
      </c>
      <c r="AT60" s="274" t="str">
        <f>IF(AT59="","",VLOOKUP(AT59,'シフト記号表（従来型・ユニット型共通）'!$C$6:$L$47,10,FALSE))</f>
        <v/>
      </c>
      <c r="AU60" s="274" t="str">
        <f>IF(AU59="","",VLOOKUP(AU59,'シフト記号表（従来型・ユニット型共通）'!$C$6:$L$47,10,FALSE))</f>
        <v/>
      </c>
      <c r="AV60" s="274" t="str">
        <f>IF(AV59="","",VLOOKUP(AV59,'シフト記号表（従来型・ユニット型共通）'!$C$6:$L$47,10,FALSE))</f>
        <v/>
      </c>
      <c r="AW60" s="274" t="str">
        <f>IF(AW59="","",VLOOKUP(AW59,'シフト記号表（従来型・ユニット型共通）'!$C$6:$L$47,10,FALSE))</f>
        <v/>
      </c>
      <c r="AX60" s="276" t="str">
        <f>IF(AX59="","",VLOOKUP(AX59,'シフト記号表（従来型・ユニット型共通）'!$C$6:$L$47,10,FALSE))</f>
        <v/>
      </c>
      <c r="AY60" s="275" t="str">
        <f>IF(AY59="","",VLOOKUP(AY59,'シフト記号表（従来型・ユニット型共通）'!$C$6:$L$47,10,FALSE))</f>
        <v/>
      </c>
      <c r="AZ60" s="274" t="str">
        <f>IF(AZ59="","",VLOOKUP(AZ59,'シフト記号表（従来型・ユニット型共通）'!$C$6:$L$47,10,FALSE))</f>
        <v/>
      </c>
      <c r="BA60" s="274" t="str">
        <f>IF(BA59="","",VLOOKUP(BA59,'シフト記号表（従来型・ユニット型共通）'!$C$6:$L$47,10,FALSE))</f>
        <v/>
      </c>
      <c r="BB60" s="1246">
        <f>IF($BE$3="４週",SUM(W60:AX60),IF($BE$3="暦月",SUM(W60:BA60),""))</f>
        <v>0</v>
      </c>
      <c r="BC60" s="1247"/>
      <c r="BD60" s="1324">
        <f>IF($BE$3="４週",BB60/4,IF($BE$3="暦月",(BB60/($BE$8/7)),""))</f>
        <v>0</v>
      </c>
      <c r="BE60" s="1247"/>
      <c r="BF60" s="1321"/>
      <c r="BG60" s="1322"/>
      <c r="BH60" s="1322"/>
      <c r="BI60" s="1322"/>
      <c r="BJ60" s="1323"/>
    </row>
    <row r="61" spans="2:62" ht="20.25" customHeight="1">
      <c r="B61" s="1279">
        <f>B59+1</f>
        <v>23</v>
      </c>
      <c r="C61" s="1325"/>
      <c r="D61" s="1326"/>
      <c r="E61" s="285"/>
      <c r="F61" s="284"/>
      <c r="G61" s="285"/>
      <c r="H61" s="284"/>
      <c r="I61" s="1337"/>
      <c r="J61" s="1338"/>
      <c r="K61" s="1339"/>
      <c r="L61" s="1340"/>
      <c r="M61" s="1340"/>
      <c r="N61" s="1326"/>
      <c r="O61" s="1307"/>
      <c r="P61" s="1308"/>
      <c r="Q61" s="1308"/>
      <c r="R61" s="1308"/>
      <c r="S61" s="1309"/>
      <c r="T61" s="283" t="s">
        <v>1100</v>
      </c>
      <c r="V61" s="282"/>
      <c r="W61" s="267"/>
      <c r="X61" s="266"/>
      <c r="Y61" s="266"/>
      <c r="Z61" s="266"/>
      <c r="AA61" s="266"/>
      <c r="AB61" s="266"/>
      <c r="AC61" s="268"/>
      <c r="AD61" s="267"/>
      <c r="AE61" s="266"/>
      <c r="AF61" s="266"/>
      <c r="AG61" s="266"/>
      <c r="AH61" s="266"/>
      <c r="AI61" s="266"/>
      <c r="AJ61" s="268"/>
      <c r="AK61" s="267"/>
      <c r="AL61" s="266"/>
      <c r="AM61" s="266"/>
      <c r="AN61" s="266"/>
      <c r="AO61" s="266"/>
      <c r="AP61" s="266"/>
      <c r="AQ61" s="268"/>
      <c r="AR61" s="267"/>
      <c r="AS61" s="266"/>
      <c r="AT61" s="266"/>
      <c r="AU61" s="266"/>
      <c r="AV61" s="266"/>
      <c r="AW61" s="266"/>
      <c r="AX61" s="268"/>
      <c r="AY61" s="267"/>
      <c r="AZ61" s="266"/>
      <c r="BA61" s="265"/>
      <c r="BB61" s="1314"/>
      <c r="BC61" s="1315"/>
      <c r="BD61" s="1316"/>
      <c r="BE61" s="1317"/>
      <c r="BF61" s="1318"/>
      <c r="BG61" s="1319"/>
      <c r="BH61" s="1319"/>
      <c r="BI61" s="1319"/>
      <c r="BJ61" s="1320"/>
    </row>
    <row r="62" spans="2:62" ht="20.25" customHeight="1">
      <c r="B62" s="1280"/>
      <c r="C62" s="1282"/>
      <c r="D62" s="1278"/>
      <c r="E62" s="285"/>
      <c r="F62" s="284">
        <f>C61</f>
        <v>0</v>
      </c>
      <c r="G62" s="285"/>
      <c r="H62" s="284">
        <f>I61</f>
        <v>0</v>
      </c>
      <c r="I62" s="1271"/>
      <c r="J62" s="1272"/>
      <c r="K62" s="1276"/>
      <c r="L62" s="1277"/>
      <c r="M62" s="1277"/>
      <c r="N62" s="1278"/>
      <c r="O62" s="1307"/>
      <c r="P62" s="1308"/>
      <c r="Q62" s="1308"/>
      <c r="R62" s="1308"/>
      <c r="S62" s="1309"/>
      <c r="T62" s="279" t="s">
        <v>1099</v>
      </c>
      <c r="U62" s="278"/>
      <c r="V62" s="277"/>
      <c r="W62" s="275" t="str">
        <f>IF(W61="","",VLOOKUP(W61,'シフト記号表（従来型・ユニット型共通）'!$C$6:$L$47,10,FALSE))</f>
        <v/>
      </c>
      <c r="X62" s="274" t="str">
        <f>IF(X61="","",VLOOKUP(X61,'シフト記号表（従来型・ユニット型共通）'!$C$6:$L$47,10,FALSE))</f>
        <v/>
      </c>
      <c r="Y62" s="274" t="str">
        <f>IF(Y61="","",VLOOKUP(Y61,'シフト記号表（従来型・ユニット型共通）'!$C$6:$L$47,10,FALSE))</f>
        <v/>
      </c>
      <c r="Z62" s="274" t="str">
        <f>IF(Z61="","",VLOOKUP(Z61,'シフト記号表（従来型・ユニット型共通）'!$C$6:$L$47,10,FALSE))</f>
        <v/>
      </c>
      <c r="AA62" s="274" t="str">
        <f>IF(AA61="","",VLOOKUP(AA61,'シフト記号表（従来型・ユニット型共通）'!$C$6:$L$47,10,FALSE))</f>
        <v/>
      </c>
      <c r="AB62" s="274" t="str">
        <f>IF(AB61="","",VLOOKUP(AB61,'シフト記号表（従来型・ユニット型共通）'!$C$6:$L$47,10,FALSE))</f>
        <v/>
      </c>
      <c r="AC62" s="276" t="str">
        <f>IF(AC61="","",VLOOKUP(AC61,'シフト記号表（従来型・ユニット型共通）'!$C$6:$L$47,10,FALSE))</f>
        <v/>
      </c>
      <c r="AD62" s="275" t="str">
        <f>IF(AD61="","",VLOOKUP(AD61,'シフト記号表（従来型・ユニット型共通）'!$C$6:$L$47,10,FALSE))</f>
        <v/>
      </c>
      <c r="AE62" s="274" t="str">
        <f>IF(AE61="","",VLOOKUP(AE61,'シフト記号表（従来型・ユニット型共通）'!$C$6:$L$47,10,FALSE))</f>
        <v/>
      </c>
      <c r="AF62" s="274" t="str">
        <f>IF(AF61="","",VLOOKUP(AF61,'シフト記号表（従来型・ユニット型共通）'!$C$6:$L$47,10,FALSE))</f>
        <v/>
      </c>
      <c r="AG62" s="274" t="str">
        <f>IF(AG61="","",VLOOKUP(AG61,'シフト記号表（従来型・ユニット型共通）'!$C$6:$L$47,10,FALSE))</f>
        <v/>
      </c>
      <c r="AH62" s="274" t="str">
        <f>IF(AH61="","",VLOOKUP(AH61,'シフト記号表（従来型・ユニット型共通）'!$C$6:$L$47,10,FALSE))</f>
        <v/>
      </c>
      <c r="AI62" s="274" t="str">
        <f>IF(AI61="","",VLOOKUP(AI61,'シフト記号表（従来型・ユニット型共通）'!$C$6:$L$47,10,FALSE))</f>
        <v/>
      </c>
      <c r="AJ62" s="276" t="str">
        <f>IF(AJ61="","",VLOOKUP(AJ61,'シフト記号表（従来型・ユニット型共通）'!$C$6:$L$47,10,FALSE))</f>
        <v/>
      </c>
      <c r="AK62" s="275" t="str">
        <f>IF(AK61="","",VLOOKUP(AK61,'シフト記号表（従来型・ユニット型共通）'!$C$6:$L$47,10,FALSE))</f>
        <v/>
      </c>
      <c r="AL62" s="274" t="str">
        <f>IF(AL61="","",VLOOKUP(AL61,'シフト記号表（従来型・ユニット型共通）'!$C$6:$L$47,10,FALSE))</f>
        <v/>
      </c>
      <c r="AM62" s="274" t="str">
        <f>IF(AM61="","",VLOOKUP(AM61,'シフト記号表（従来型・ユニット型共通）'!$C$6:$L$47,10,FALSE))</f>
        <v/>
      </c>
      <c r="AN62" s="274" t="str">
        <f>IF(AN61="","",VLOOKUP(AN61,'シフト記号表（従来型・ユニット型共通）'!$C$6:$L$47,10,FALSE))</f>
        <v/>
      </c>
      <c r="AO62" s="274" t="str">
        <f>IF(AO61="","",VLOOKUP(AO61,'シフト記号表（従来型・ユニット型共通）'!$C$6:$L$47,10,FALSE))</f>
        <v/>
      </c>
      <c r="AP62" s="274" t="str">
        <f>IF(AP61="","",VLOOKUP(AP61,'シフト記号表（従来型・ユニット型共通）'!$C$6:$L$47,10,FALSE))</f>
        <v/>
      </c>
      <c r="AQ62" s="276" t="str">
        <f>IF(AQ61="","",VLOOKUP(AQ61,'シフト記号表（従来型・ユニット型共通）'!$C$6:$L$47,10,FALSE))</f>
        <v/>
      </c>
      <c r="AR62" s="275" t="str">
        <f>IF(AR61="","",VLOOKUP(AR61,'シフト記号表（従来型・ユニット型共通）'!$C$6:$L$47,10,FALSE))</f>
        <v/>
      </c>
      <c r="AS62" s="274" t="str">
        <f>IF(AS61="","",VLOOKUP(AS61,'シフト記号表（従来型・ユニット型共通）'!$C$6:$L$47,10,FALSE))</f>
        <v/>
      </c>
      <c r="AT62" s="274" t="str">
        <f>IF(AT61="","",VLOOKUP(AT61,'シフト記号表（従来型・ユニット型共通）'!$C$6:$L$47,10,FALSE))</f>
        <v/>
      </c>
      <c r="AU62" s="274" t="str">
        <f>IF(AU61="","",VLOOKUP(AU61,'シフト記号表（従来型・ユニット型共通）'!$C$6:$L$47,10,FALSE))</f>
        <v/>
      </c>
      <c r="AV62" s="274" t="str">
        <f>IF(AV61="","",VLOOKUP(AV61,'シフト記号表（従来型・ユニット型共通）'!$C$6:$L$47,10,FALSE))</f>
        <v/>
      </c>
      <c r="AW62" s="274" t="str">
        <f>IF(AW61="","",VLOOKUP(AW61,'シフト記号表（従来型・ユニット型共通）'!$C$6:$L$47,10,FALSE))</f>
        <v/>
      </c>
      <c r="AX62" s="276" t="str">
        <f>IF(AX61="","",VLOOKUP(AX61,'シフト記号表（従来型・ユニット型共通）'!$C$6:$L$47,10,FALSE))</f>
        <v/>
      </c>
      <c r="AY62" s="275" t="str">
        <f>IF(AY61="","",VLOOKUP(AY61,'シフト記号表（従来型・ユニット型共通）'!$C$6:$L$47,10,FALSE))</f>
        <v/>
      </c>
      <c r="AZ62" s="274" t="str">
        <f>IF(AZ61="","",VLOOKUP(AZ61,'シフト記号表（従来型・ユニット型共通）'!$C$6:$L$47,10,FALSE))</f>
        <v/>
      </c>
      <c r="BA62" s="274" t="str">
        <f>IF(BA61="","",VLOOKUP(BA61,'シフト記号表（従来型・ユニット型共通）'!$C$6:$L$47,10,FALSE))</f>
        <v/>
      </c>
      <c r="BB62" s="1246">
        <f>IF($BE$3="４週",SUM(W62:AX62),IF($BE$3="暦月",SUM(W62:BA62),""))</f>
        <v>0</v>
      </c>
      <c r="BC62" s="1247"/>
      <c r="BD62" s="1324">
        <f>IF($BE$3="４週",BB62/4,IF($BE$3="暦月",(BB62/($BE$8/7)),""))</f>
        <v>0</v>
      </c>
      <c r="BE62" s="1247"/>
      <c r="BF62" s="1321"/>
      <c r="BG62" s="1322"/>
      <c r="BH62" s="1322"/>
      <c r="BI62" s="1322"/>
      <c r="BJ62" s="1323"/>
    </row>
    <row r="63" spans="2:62" ht="20.25" customHeight="1">
      <c r="B63" s="1279">
        <f>B61+1</f>
        <v>24</v>
      </c>
      <c r="C63" s="1325"/>
      <c r="D63" s="1326"/>
      <c r="E63" s="285"/>
      <c r="F63" s="284"/>
      <c r="G63" s="285"/>
      <c r="H63" s="284"/>
      <c r="I63" s="1337"/>
      <c r="J63" s="1338"/>
      <c r="K63" s="1339"/>
      <c r="L63" s="1340"/>
      <c r="M63" s="1340"/>
      <c r="N63" s="1326"/>
      <c r="O63" s="1307"/>
      <c r="P63" s="1308"/>
      <c r="Q63" s="1308"/>
      <c r="R63" s="1308"/>
      <c r="S63" s="1309"/>
      <c r="T63" s="283" t="s">
        <v>1100</v>
      </c>
      <c r="V63" s="282"/>
      <c r="W63" s="267"/>
      <c r="X63" s="266"/>
      <c r="Y63" s="266"/>
      <c r="Z63" s="266"/>
      <c r="AA63" s="266"/>
      <c r="AB63" s="266"/>
      <c r="AC63" s="268"/>
      <c r="AD63" s="267"/>
      <c r="AE63" s="266"/>
      <c r="AF63" s="266"/>
      <c r="AG63" s="266"/>
      <c r="AH63" s="266"/>
      <c r="AI63" s="266"/>
      <c r="AJ63" s="268"/>
      <c r="AK63" s="267"/>
      <c r="AL63" s="266"/>
      <c r="AM63" s="266"/>
      <c r="AN63" s="266"/>
      <c r="AO63" s="266"/>
      <c r="AP63" s="266"/>
      <c r="AQ63" s="268"/>
      <c r="AR63" s="267"/>
      <c r="AS63" s="266"/>
      <c r="AT63" s="266"/>
      <c r="AU63" s="266"/>
      <c r="AV63" s="266"/>
      <c r="AW63" s="266"/>
      <c r="AX63" s="268"/>
      <c r="AY63" s="267"/>
      <c r="AZ63" s="266"/>
      <c r="BA63" s="265"/>
      <c r="BB63" s="1314"/>
      <c r="BC63" s="1315"/>
      <c r="BD63" s="1316"/>
      <c r="BE63" s="1317"/>
      <c r="BF63" s="1318"/>
      <c r="BG63" s="1319"/>
      <c r="BH63" s="1319"/>
      <c r="BI63" s="1319"/>
      <c r="BJ63" s="1320"/>
    </row>
    <row r="64" spans="2:62" ht="20.25" customHeight="1">
      <c r="B64" s="1280"/>
      <c r="C64" s="1282"/>
      <c r="D64" s="1278"/>
      <c r="E64" s="285"/>
      <c r="F64" s="284">
        <f>C63</f>
        <v>0</v>
      </c>
      <c r="G64" s="285"/>
      <c r="H64" s="284">
        <f>I63</f>
        <v>0</v>
      </c>
      <c r="I64" s="1271"/>
      <c r="J64" s="1272"/>
      <c r="K64" s="1276"/>
      <c r="L64" s="1277"/>
      <c r="M64" s="1277"/>
      <c r="N64" s="1278"/>
      <c r="O64" s="1307"/>
      <c r="P64" s="1308"/>
      <c r="Q64" s="1308"/>
      <c r="R64" s="1308"/>
      <c r="S64" s="1309"/>
      <c r="T64" s="279" t="s">
        <v>1099</v>
      </c>
      <c r="U64" s="278"/>
      <c r="V64" s="277"/>
      <c r="W64" s="275" t="str">
        <f>IF(W63="","",VLOOKUP(W63,'シフト記号表（従来型・ユニット型共通）'!$C$6:$L$47,10,FALSE))</f>
        <v/>
      </c>
      <c r="X64" s="274" t="str">
        <f>IF(X63="","",VLOOKUP(X63,'シフト記号表（従来型・ユニット型共通）'!$C$6:$L$47,10,FALSE))</f>
        <v/>
      </c>
      <c r="Y64" s="274" t="str">
        <f>IF(Y63="","",VLOOKUP(Y63,'シフト記号表（従来型・ユニット型共通）'!$C$6:$L$47,10,FALSE))</f>
        <v/>
      </c>
      <c r="Z64" s="274" t="str">
        <f>IF(Z63="","",VLOOKUP(Z63,'シフト記号表（従来型・ユニット型共通）'!$C$6:$L$47,10,FALSE))</f>
        <v/>
      </c>
      <c r="AA64" s="274" t="str">
        <f>IF(AA63="","",VLOOKUP(AA63,'シフト記号表（従来型・ユニット型共通）'!$C$6:$L$47,10,FALSE))</f>
        <v/>
      </c>
      <c r="AB64" s="274" t="str">
        <f>IF(AB63="","",VLOOKUP(AB63,'シフト記号表（従来型・ユニット型共通）'!$C$6:$L$47,10,FALSE))</f>
        <v/>
      </c>
      <c r="AC64" s="276" t="str">
        <f>IF(AC63="","",VLOOKUP(AC63,'シフト記号表（従来型・ユニット型共通）'!$C$6:$L$47,10,FALSE))</f>
        <v/>
      </c>
      <c r="AD64" s="275" t="str">
        <f>IF(AD63="","",VLOOKUP(AD63,'シフト記号表（従来型・ユニット型共通）'!$C$6:$L$47,10,FALSE))</f>
        <v/>
      </c>
      <c r="AE64" s="274" t="str">
        <f>IF(AE63="","",VLOOKUP(AE63,'シフト記号表（従来型・ユニット型共通）'!$C$6:$L$47,10,FALSE))</f>
        <v/>
      </c>
      <c r="AF64" s="274" t="str">
        <f>IF(AF63="","",VLOOKUP(AF63,'シフト記号表（従来型・ユニット型共通）'!$C$6:$L$47,10,FALSE))</f>
        <v/>
      </c>
      <c r="AG64" s="274" t="str">
        <f>IF(AG63="","",VLOOKUP(AG63,'シフト記号表（従来型・ユニット型共通）'!$C$6:$L$47,10,FALSE))</f>
        <v/>
      </c>
      <c r="AH64" s="274" t="str">
        <f>IF(AH63="","",VLOOKUP(AH63,'シフト記号表（従来型・ユニット型共通）'!$C$6:$L$47,10,FALSE))</f>
        <v/>
      </c>
      <c r="AI64" s="274" t="str">
        <f>IF(AI63="","",VLOOKUP(AI63,'シフト記号表（従来型・ユニット型共通）'!$C$6:$L$47,10,FALSE))</f>
        <v/>
      </c>
      <c r="AJ64" s="276" t="str">
        <f>IF(AJ63="","",VLOOKUP(AJ63,'シフト記号表（従来型・ユニット型共通）'!$C$6:$L$47,10,FALSE))</f>
        <v/>
      </c>
      <c r="AK64" s="275" t="str">
        <f>IF(AK63="","",VLOOKUP(AK63,'シフト記号表（従来型・ユニット型共通）'!$C$6:$L$47,10,FALSE))</f>
        <v/>
      </c>
      <c r="AL64" s="274" t="str">
        <f>IF(AL63="","",VLOOKUP(AL63,'シフト記号表（従来型・ユニット型共通）'!$C$6:$L$47,10,FALSE))</f>
        <v/>
      </c>
      <c r="AM64" s="274" t="str">
        <f>IF(AM63="","",VLOOKUP(AM63,'シフト記号表（従来型・ユニット型共通）'!$C$6:$L$47,10,FALSE))</f>
        <v/>
      </c>
      <c r="AN64" s="274" t="str">
        <f>IF(AN63="","",VLOOKUP(AN63,'シフト記号表（従来型・ユニット型共通）'!$C$6:$L$47,10,FALSE))</f>
        <v/>
      </c>
      <c r="AO64" s="274" t="str">
        <f>IF(AO63="","",VLOOKUP(AO63,'シフト記号表（従来型・ユニット型共通）'!$C$6:$L$47,10,FALSE))</f>
        <v/>
      </c>
      <c r="AP64" s="274" t="str">
        <f>IF(AP63="","",VLOOKUP(AP63,'シフト記号表（従来型・ユニット型共通）'!$C$6:$L$47,10,FALSE))</f>
        <v/>
      </c>
      <c r="AQ64" s="276" t="str">
        <f>IF(AQ63="","",VLOOKUP(AQ63,'シフト記号表（従来型・ユニット型共通）'!$C$6:$L$47,10,FALSE))</f>
        <v/>
      </c>
      <c r="AR64" s="275" t="str">
        <f>IF(AR63="","",VLOOKUP(AR63,'シフト記号表（従来型・ユニット型共通）'!$C$6:$L$47,10,FALSE))</f>
        <v/>
      </c>
      <c r="AS64" s="274" t="str">
        <f>IF(AS63="","",VLOOKUP(AS63,'シフト記号表（従来型・ユニット型共通）'!$C$6:$L$47,10,FALSE))</f>
        <v/>
      </c>
      <c r="AT64" s="274" t="str">
        <f>IF(AT63="","",VLOOKUP(AT63,'シフト記号表（従来型・ユニット型共通）'!$C$6:$L$47,10,FALSE))</f>
        <v/>
      </c>
      <c r="AU64" s="274" t="str">
        <f>IF(AU63="","",VLOOKUP(AU63,'シフト記号表（従来型・ユニット型共通）'!$C$6:$L$47,10,FALSE))</f>
        <v/>
      </c>
      <c r="AV64" s="274" t="str">
        <f>IF(AV63="","",VLOOKUP(AV63,'シフト記号表（従来型・ユニット型共通）'!$C$6:$L$47,10,FALSE))</f>
        <v/>
      </c>
      <c r="AW64" s="274" t="str">
        <f>IF(AW63="","",VLOOKUP(AW63,'シフト記号表（従来型・ユニット型共通）'!$C$6:$L$47,10,FALSE))</f>
        <v/>
      </c>
      <c r="AX64" s="276" t="str">
        <f>IF(AX63="","",VLOOKUP(AX63,'シフト記号表（従来型・ユニット型共通）'!$C$6:$L$47,10,FALSE))</f>
        <v/>
      </c>
      <c r="AY64" s="275" t="str">
        <f>IF(AY63="","",VLOOKUP(AY63,'シフト記号表（従来型・ユニット型共通）'!$C$6:$L$47,10,FALSE))</f>
        <v/>
      </c>
      <c r="AZ64" s="274" t="str">
        <f>IF(AZ63="","",VLOOKUP(AZ63,'シフト記号表（従来型・ユニット型共通）'!$C$6:$L$47,10,FALSE))</f>
        <v/>
      </c>
      <c r="BA64" s="274" t="str">
        <f>IF(BA63="","",VLOOKUP(BA63,'シフト記号表（従来型・ユニット型共通）'!$C$6:$L$47,10,FALSE))</f>
        <v/>
      </c>
      <c r="BB64" s="1246">
        <f>IF($BE$3="４週",SUM(W64:AX64),IF($BE$3="暦月",SUM(W64:BA64),""))</f>
        <v>0</v>
      </c>
      <c r="BC64" s="1247"/>
      <c r="BD64" s="1324">
        <f>IF($BE$3="４週",BB64/4,IF($BE$3="暦月",(BB64/($BE$8/7)),""))</f>
        <v>0</v>
      </c>
      <c r="BE64" s="1247"/>
      <c r="BF64" s="1321"/>
      <c r="BG64" s="1322"/>
      <c r="BH64" s="1322"/>
      <c r="BI64" s="1322"/>
      <c r="BJ64" s="1323"/>
    </row>
    <row r="65" spans="2:62" ht="20.25" customHeight="1">
      <c r="B65" s="1279">
        <f>B63+1</f>
        <v>25</v>
      </c>
      <c r="C65" s="1325"/>
      <c r="D65" s="1326"/>
      <c r="E65" s="285"/>
      <c r="F65" s="284"/>
      <c r="G65" s="285"/>
      <c r="H65" s="284"/>
      <c r="I65" s="1337"/>
      <c r="J65" s="1338"/>
      <c r="K65" s="1339"/>
      <c r="L65" s="1340"/>
      <c r="M65" s="1340"/>
      <c r="N65" s="1326"/>
      <c r="O65" s="1307"/>
      <c r="P65" s="1308"/>
      <c r="Q65" s="1308"/>
      <c r="R65" s="1308"/>
      <c r="S65" s="1309"/>
      <c r="T65" s="283" t="s">
        <v>1100</v>
      </c>
      <c r="V65" s="282"/>
      <c r="W65" s="267"/>
      <c r="X65" s="266"/>
      <c r="Y65" s="266"/>
      <c r="Z65" s="266"/>
      <c r="AA65" s="266"/>
      <c r="AB65" s="266"/>
      <c r="AC65" s="268"/>
      <c r="AD65" s="267"/>
      <c r="AE65" s="266"/>
      <c r="AF65" s="266"/>
      <c r="AG65" s="266"/>
      <c r="AH65" s="266"/>
      <c r="AI65" s="266"/>
      <c r="AJ65" s="268"/>
      <c r="AK65" s="267"/>
      <c r="AL65" s="266"/>
      <c r="AM65" s="266"/>
      <c r="AN65" s="266"/>
      <c r="AO65" s="266"/>
      <c r="AP65" s="266"/>
      <c r="AQ65" s="268"/>
      <c r="AR65" s="267"/>
      <c r="AS65" s="266"/>
      <c r="AT65" s="266"/>
      <c r="AU65" s="266"/>
      <c r="AV65" s="266"/>
      <c r="AW65" s="266"/>
      <c r="AX65" s="268"/>
      <c r="AY65" s="267"/>
      <c r="AZ65" s="266"/>
      <c r="BA65" s="265"/>
      <c r="BB65" s="1314"/>
      <c r="BC65" s="1315"/>
      <c r="BD65" s="1316"/>
      <c r="BE65" s="1317"/>
      <c r="BF65" s="1318"/>
      <c r="BG65" s="1319"/>
      <c r="BH65" s="1319"/>
      <c r="BI65" s="1319"/>
      <c r="BJ65" s="1320"/>
    </row>
    <row r="66" spans="2:62" ht="20.25" customHeight="1">
      <c r="B66" s="1280"/>
      <c r="C66" s="1282"/>
      <c r="D66" s="1278"/>
      <c r="E66" s="285"/>
      <c r="F66" s="284">
        <f>C65</f>
        <v>0</v>
      </c>
      <c r="G66" s="285"/>
      <c r="H66" s="284">
        <f>I65</f>
        <v>0</v>
      </c>
      <c r="I66" s="1271"/>
      <c r="J66" s="1272"/>
      <c r="K66" s="1276"/>
      <c r="L66" s="1277"/>
      <c r="M66" s="1277"/>
      <c r="N66" s="1278"/>
      <c r="O66" s="1307"/>
      <c r="P66" s="1308"/>
      <c r="Q66" s="1308"/>
      <c r="R66" s="1308"/>
      <c r="S66" s="1309"/>
      <c r="T66" s="279" t="s">
        <v>1099</v>
      </c>
      <c r="U66" s="278"/>
      <c r="V66" s="277"/>
      <c r="W66" s="275" t="str">
        <f>IF(W65="","",VLOOKUP(W65,'シフト記号表（従来型・ユニット型共通）'!$C$6:$L$47,10,FALSE))</f>
        <v/>
      </c>
      <c r="X66" s="274" t="str">
        <f>IF(X65="","",VLOOKUP(X65,'シフト記号表（従来型・ユニット型共通）'!$C$6:$L$47,10,FALSE))</f>
        <v/>
      </c>
      <c r="Y66" s="274" t="str">
        <f>IF(Y65="","",VLOOKUP(Y65,'シフト記号表（従来型・ユニット型共通）'!$C$6:$L$47,10,FALSE))</f>
        <v/>
      </c>
      <c r="Z66" s="274" t="str">
        <f>IF(Z65="","",VLOOKUP(Z65,'シフト記号表（従来型・ユニット型共通）'!$C$6:$L$47,10,FALSE))</f>
        <v/>
      </c>
      <c r="AA66" s="274" t="str">
        <f>IF(AA65="","",VLOOKUP(AA65,'シフト記号表（従来型・ユニット型共通）'!$C$6:$L$47,10,FALSE))</f>
        <v/>
      </c>
      <c r="AB66" s="274" t="str">
        <f>IF(AB65="","",VLOOKUP(AB65,'シフト記号表（従来型・ユニット型共通）'!$C$6:$L$47,10,FALSE))</f>
        <v/>
      </c>
      <c r="AC66" s="276" t="str">
        <f>IF(AC65="","",VLOOKUP(AC65,'シフト記号表（従来型・ユニット型共通）'!$C$6:$L$47,10,FALSE))</f>
        <v/>
      </c>
      <c r="AD66" s="275" t="str">
        <f>IF(AD65="","",VLOOKUP(AD65,'シフト記号表（従来型・ユニット型共通）'!$C$6:$L$47,10,FALSE))</f>
        <v/>
      </c>
      <c r="AE66" s="274" t="str">
        <f>IF(AE65="","",VLOOKUP(AE65,'シフト記号表（従来型・ユニット型共通）'!$C$6:$L$47,10,FALSE))</f>
        <v/>
      </c>
      <c r="AF66" s="274" t="str">
        <f>IF(AF65="","",VLOOKUP(AF65,'シフト記号表（従来型・ユニット型共通）'!$C$6:$L$47,10,FALSE))</f>
        <v/>
      </c>
      <c r="AG66" s="274" t="str">
        <f>IF(AG65="","",VLOOKUP(AG65,'シフト記号表（従来型・ユニット型共通）'!$C$6:$L$47,10,FALSE))</f>
        <v/>
      </c>
      <c r="AH66" s="274" t="str">
        <f>IF(AH65="","",VLOOKUP(AH65,'シフト記号表（従来型・ユニット型共通）'!$C$6:$L$47,10,FALSE))</f>
        <v/>
      </c>
      <c r="AI66" s="274" t="str">
        <f>IF(AI65="","",VLOOKUP(AI65,'シフト記号表（従来型・ユニット型共通）'!$C$6:$L$47,10,FALSE))</f>
        <v/>
      </c>
      <c r="AJ66" s="276" t="str">
        <f>IF(AJ65="","",VLOOKUP(AJ65,'シフト記号表（従来型・ユニット型共通）'!$C$6:$L$47,10,FALSE))</f>
        <v/>
      </c>
      <c r="AK66" s="275" t="str">
        <f>IF(AK65="","",VLOOKUP(AK65,'シフト記号表（従来型・ユニット型共通）'!$C$6:$L$47,10,FALSE))</f>
        <v/>
      </c>
      <c r="AL66" s="274" t="str">
        <f>IF(AL65="","",VLOOKUP(AL65,'シフト記号表（従来型・ユニット型共通）'!$C$6:$L$47,10,FALSE))</f>
        <v/>
      </c>
      <c r="AM66" s="274" t="str">
        <f>IF(AM65="","",VLOOKUP(AM65,'シフト記号表（従来型・ユニット型共通）'!$C$6:$L$47,10,FALSE))</f>
        <v/>
      </c>
      <c r="AN66" s="274" t="str">
        <f>IF(AN65="","",VLOOKUP(AN65,'シフト記号表（従来型・ユニット型共通）'!$C$6:$L$47,10,FALSE))</f>
        <v/>
      </c>
      <c r="AO66" s="274" t="str">
        <f>IF(AO65="","",VLOOKUP(AO65,'シフト記号表（従来型・ユニット型共通）'!$C$6:$L$47,10,FALSE))</f>
        <v/>
      </c>
      <c r="AP66" s="274" t="str">
        <f>IF(AP65="","",VLOOKUP(AP65,'シフト記号表（従来型・ユニット型共通）'!$C$6:$L$47,10,FALSE))</f>
        <v/>
      </c>
      <c r="AQ66" s="276" t="str">
        <f>IF(AQ65="","",VLOOKUP(AQ65,'シフト記号表（従来型・ユニット型共通）'!$C$6:$L$47,10,FALSE))</f>
        <v/>
      </c>
      <c r="AR66" s="275" t="str">
        <f>IF(AR65="","",VLOOKUP(AR65,'シフト記号表（従来型・ユニット型共通）'!$C$6:$L$47,10,FALSE))</f>
        <v/>
      </c>
      <c r="AS66" s="274" t="str">
        <f>IF(AS65="","",VLOOKUP(AS65,'シフト記号表（従来型・ユニット型共通）'!$C$6:$L$47,10,FALSE))</f>
        <v/>
      </c>
      <c r="AT66" s="274" t="str">
        <f>IF(AT65="","",VLOOKUP(AT65,'シフト記号表（従来型・ユニット型共通）'!$C$6:$L$47,10,FALSE))</f>
        <v/>
      </c>
      <c r="AU66" s="274" t="str">
        <f>IF(AU65="","",VLOOKUP(AU65,'シフト記号表（従来型・ユニット型共通）'!$C$6:$L$47,10,FALSE))</f>
        <v/>
      </c>
      <c r="AV66" s="274" t="str">
        <f>IF(AV65="","",VLOOKUP(AV65,'シフト記号表（従来型・ユニット型共通）'!$C$6:$L$47,10,FALSE))</f>
        <v/>
      </c>
      <c r="AW66" s="274" t="str">
        <f>IF(AW65="","",VLOOKUP(AW65,'シフト記号表（従来型・ユニット型共通）'!$C$6:$L$47,10,FALSE))</f>
        <v/>
      </c>
      <c r="AX66" s="276" t="str">
        <f>IF(AX65="","",VLOOKUP(AX65,'シフト記号表（従来型・ユニット型共通）'!$C$6:$L$47,10,FALSE))</f>
        <v/>
      </c>
      <c r="AY66" s="275" t="str">
        <f>IF(AY65="","",VLOOKUP(AY65,'シフト記号表（従来型・ユニット型共通）'!$C$6:$L$47,10,FALSE))</f>
        <v/>
      </c>
      <c r="AZ66" s="274" t="str">
        <f>IF(AZ65="","",VLOOKUP(AZ65,'シフト記号表（従来型・ユニット型共通）'!$C$6:$L$47,10,FALSE))</f>
        <v/>
      </c>
      <c r="BA66" s="274" t="str">
        <f>IF(BA65="","",VLOOKUP(BA65,'シフト記号表（従来型・ユニット型共通）'!$C$6:$L$47,10,FALSE))</f>
        <v/>
      </c>
      <c r="BB66" s="1246">
        <f>IF($BE$3="４週",SUM(W66:AX66),IF($BE$3="暦月",SUM(W66:BA66),""))</f>
        <v>0</v>
      </c>
      <c r="BC66" s="1247"/>
      <c r="BD66" s="1324">
        <f>IF($BE$3="４週",BB66/4,IF($BE$3="暦月",(BB66/($BE$8/7)),""))</f>
        <v>0</v>
      </c>
      <c r="BE66" s="1247"/>
      <c r="BF66" s="1321"/>
      <c r="BG66" s="1322"/>
      <c r="BH66" s="1322"/>
      <c r="BI66" s="1322"/>
      <c r="BJ66" s="1323"/>
    </row>
    <row r="67" spans="2:62" ht="20.25" customHeight="1">
      <c r="B67" s="1279">
        <f>B65+1</f>
        <v>26</v>
      </c>
      <c r="C67" s="1325"/>
      <c r="D67" s="1326"/>
      <c r="E67" s="285"/>
      <c r="F67" s="284"/>
      <c r="G67" s="285"/>
      <c r="H67" s="284"/>
      <c r="I67" s="1337"/>
      <c r="J67" s="1338"/>
      <c r="K67" s="1339"/>
      <c r="L67" s="1340"/>
      <c r="M67" s="1340"/>
      <c r="N67" s="1326"/>
      <c r="O67" s="1307"/>
      <c r="P67" s="1308"/>
      <c r="Q67" s="1308"/>
      <c r="R67" s="1308"/>
      <c r="S67" s="1309"/>
      <c r="T67" s="283" t="s">
        <v>1100</v>
      </c>
      <c r="V67" s="282"/>
      <c r="W67" s="267"/>
      <c r="X67" s="266"/>
      <c r="Y67" s="266"/>
      <c r="Z67" s="266"/>
      <c r="AA67" s="266"/>
      <c r="AB67" s="266"/>
      <c r="AC67" s="268"/>
      <c r="AD67" s="267"/>
      <c r="AE67" s="266"/>
      <c r="AF67" s="266"/>
      <c r="AG67" s="266"/>
      <c r="AH67" s="266"/>
      <c r="AI67" s="266"/>
      <c r="AJ67" s="268"/>
      <c r="AK67" s="267"/>
      <c r="AL67" s="266"/>
      <c r="AM67" s="266"/>
      <c r="AN67" s="266"/>
      <c r="AO67" s="266"/>
      <c r="AP67" s="266"/>
      <c r="AQ67" s="268"/>
      <c r="AR67" s="267"/>
      <c r="AS67" s="266"/>
      <c r="AT67" s="266"/>
      <c r="AU67" s="266"/>
      <c r="AV67" s="266"/>
      <c r="AW67" s="266"/>
      <c r="AX67" s="268"/>
      <c r="AY67" s="267"/>
      <c r="AZ67" s="266"/>
      <c r="BA67" s="265"/>
      <c r="BB67" s="1314"/>
      <c r="BC67" s="1315"/>
      <c r="BD67" s="1316"/>
      <c r="BE67" s="1317"/>
      <c r="BF67" s="1318"/>
      <c r="BG67" s="1319"/>
      <c r="BH67" s="1319"/>
      <c r="BI67" s="1319"/>
      <c r="BJ67" s="1320"/>
    </row>
    <row r="68" spans="2:62" ht="20.25" customHeight="1">
      <c r="B68" s="1280"/>
      <c r="C68" s="1282"/>
      <c r="D68" s="1278"/>
      <c r="E68" s="285"/>
      <c r="F68" s="284">
        <f>C67</f>
        <v>0</v>
      </c>
      <c r="G68" s="285"/>
      <c r="H68" s="284">
        <f>I67</f>
        <v>0</v>
      </c>
      <c r="I68" s="1271"/>
      <c r="J68" s="1272"/>
      <c r="K68" s="1276"/>
      <c r="L68" s="1277"/>
      <c r="M68" s="1277"/>
      <c r="N68" s="1278"/>
      <c r="O68" s="1307"/>
      <c r="P68" s="1308"/>
      <c r="Q68" s="1308"/>
      <c r="R68" s="1308"/>
      <c r="S68" s="1309"/>
      <c r="T68" s="279" t="s">
        <v>1099</v>
      </c>
      <c r="U68" s="278"/>
      <c r="V68" s="277"/>
      <c r="W68" s="275" t="str">
        <f>IF(W67="","",VLOOKUP(W67,'シフト記号表（従来型・ユニット型共通）'!$C$6:$L$47,10,FALSE))</f>
        <v/>
      </c>
      <c r="X68" s="274" t="str">
        <f>IF(X67="","",VLOOKUP(X67,'シフト記号表（従来型・ユニット型共通）'!$C$6:$L$47,10,FALSE))</f>
        <v/>
      </c>
      <c r="Y68" s="274" t="str">
        <f>IF(Y67="","",VLOOKUP(Y67,'シフト記号表（従来型・ユニット型共通）'!$C$6:$L$47,10,FALSE))</f>
        <v/>
      </c>
      <c r="Z68" s="274" t="str">
        <f>IF(Z67="","",VLOOKUP(Z67,'シフト記号表（従来型・ユニット型共通）'!$C$6:$L$47,10,FALSE))</f>
        <v/>
      </c>
      <c r="AA68" s="274" t="str">
        <f>IF(AA67="","",VLOOKUP(AA67,'シフト記号表（従来型・ユニット型共通）'!$C$6:$L$47,10,FALSE))</f>
        <v/>
      </c>
      <c r="AB68" s="274" t="str">
        <f>IF(AB67="","",VLOOKUP(AB67,'シフト記号表（従来型・ユニット型共通）'!$C$6:$L$47,10,FALSE))</f>
        <v/>
      </c>
      <c r="AC68" s="276" t="str">
        <f>IF(AC67="","",VLOOKUP(AC67,'シフト記号表（従来型・ユニット型共通）'!$C$6:$L$47,10,FALSE))</f>
        <v/>
      </c>
      <c r="AD68" s="275" t="str">
        <f>IF(AD67="","",VLOOKUP(AD67,'シフト記号表（従来型・ユニット型共通）'!$C$6:$L$47,10,FALSE))</f>
        <v/>
      </c>
      <c r="AE68" s="274" t="str">
        <f>IF(AE67="","",VLOOKUP(AE67,'シフト記号表（従来型・ユニット型共通）'!$C$6:$L$47,10,FALSE))</f>
        <v/>
      </c>
      <c r="AF68" s="274" t="str">
        <f>IF(AF67="","",VLOOKUP(AF67,'シフト記号表（従来型・ユニット型共通）'!$C$6:$L$47,10,FALSE))</f>
        <v/>
      </c>
      <c r="AG68" s="274" t="str">
        <f>IF(AG67="","",VLOOKUP(AG67,'シフト記号表（従来型・ユニット型共通）'!$C$6:$L$47,10,FALSE))</f>
        <v/>
      </c>
      <c r="AH68" s="274" t="str">
        <f>IF(AH67="","",VLOOKUP(AH67,'シフト記号表（従来型・ユニット型共通）'!$C$6:$L$47,10,FALSE))</f>
        <v/>
      </c>
      <c r="AI68" s="274" t="str">
        <f>IF(AI67="","",VLOOKUP(AI67,'シフト記号表（従来型・ユニット型共通）'!$C$6:$L$47,10,FALSE))</f>
        <v/>
      </c>
      <c r="AJ68" s="276" t="str">
        <f>IF(AJ67="","",VLOOKUP(AJ67,'シフト記号表（従来型・ユニット型共通）'!$C$6:$L$47,10,FALSE))</f>
        <v/>
      </c>
      <c r="AK68" s="275" t="str">
        <f>IF(AK67="","",VLOOKUP(AK67,'シフト記号表（従来型・ユニット型共通）'!$C$6:$L$47,10,FALSE))</f>
        <v/>
      </c>
      <c r="AL68" s="274" t="str">
        <f>IF(AL67="","",VLOOKUP(AL67,'シフト記号表（従来型・ユニット型共通）'!$C$6:$L$47,10,FALSE))</f>
        <v/>
      </c>
      <c r="AM68" s="274" t="str">
        <f>IF(AM67="","",VLOOKUP(AM67,'シフト記号表（従来型・ユニット型共通）'!$C$6:$L$47,10,FALSE))</f>
        <v/>
      </c>
      <c r="AN68" s="274" t="str">
        <f>IF(AN67="","",VLOOKUP(AN67,'シフト記号表（従来型・ユニット型共通）'!$C$6:$L$47,10,FALSE))</f>
        <v/>
      </c>
      <c r="AO68" s="274" t="str">
        <f>IF(AO67="","",VLOOKUP(AO67,'シフト記号表（従来型・ユニット型共通）'!$C$6:$L$47,10,FALSE))</f>
        <v/>
      </c>
      <c r="AP68" s="274" t="str">
        <f>IF(AP67="","",VLOOKUP(AP67,'シフト記号表（従来型・ユニット型共通）'!$C$6:$L$47,10,FALSE))</f>
        <v/>
      </c>
      <c r="AQ68" s="276" t="str">
        <f>IF(AQ67="","",VLOOKUP(AQ67,'シフト記号表（従来型・ユニット型共通）'!$C$6:$L$47,10,FALSE))</f>
        <v/>
      </c>
      <c r="AR68" s="275" t="str">
        <f>IF(AR67="","",VLOOKUP(AR67,'シフト記号表（従来型・ユニット型共通）'!$C$6:$L$47,10,FALSE))</f>
        <v/>
      </c>
      <c r="AS68" s="274" t="str">
        <f>IF(AS67="","",VLOOKUP(AS67,'シフト記号表（従来型・ユニット型共通）'!$C$6:$L$47,10,FALSE))</f>
        <v/>
      </c>
      <c r="AT68" s="274" t="str">
        <f>IF(AT67="","",VLOOKUP(AT67,'シフト記号表（従来型・ユニット型共通）'!$C$6:$L$47,10,FALSE))</f>
        <v/>
      </c>
      <c r="AU68" s="274" t="str">
        <f>IF(AU67="","",VLOOKUP(AU67,'シフト記号表（従来型・ユニット型共通）'!$C$6:$L$47,10,FALSE))</f>
        <v/>
      </c>
      <c r="AV68" s="274" t="str">
        <f>IF(AV67="","",VLOOKUP(AV67,'シフト記号表（従来型・ユニット型共通）'!$C$6:$L$47,10,FALSE))</f>
        <v/>
      </c>
      <c r="AW68" s="274" t="str">
        <f>IF(AW67="","",VLOOKUP(AW67,'シフト記号表（従来型・ユニット型共通）'!$C$6:$L$47,10,FALSE))</f>
        <v/>
      </c>
      <c r="AX68" s="276" t="str">
        <f>IF(AX67="","",VLOOKUP(AX67,'シフト記号表（従来型・ユニット型共通）'!$C$6:$L$47,10,FALSE))</f>
        <v/>
      </c>
      <c r="AY68" s="275" t="str">
        <f>IF(AY67="","",VLOOKUP(AY67,'シフト記号表（従来型・ユニット型共通）'!$C$6:$L$47,10,FALSE))</f>
        <v/>
      </c>
      <c r="AZ68" s="274" t="str">
        <f>IF(AZ67="","",VLOOKUP(AZ67,'シフト記号表（従来型・ユニット型共通）'!$C$6:$L$47,10,FALSE))</f>
        <v/>
      </c>
      <c r="BA68" s="274" t="str">
        <f>IF(BA67="","",VLOOKUP(BA67,'シフト記号表（従来型・ユニット型共通）'!$C$6:$L$47,10,FALSE))</f>
        <v/>
      </c>
      <c r="BB68" s="1246">
        <f>IF($BE$3="４週",SUM(W68:AX68),IF($BE$3="暦月",SUM(W68:BA68),""))</f>
        <v>0</v>
      </c>
      <c r="BC68" s="1247"/>
      <c r="BD68" s="1324">
        <f>IF($BE$3="４週",BB68/4,IF($BE$3="暦月",(BB68/($BE$8/7)),""))</f>
        <v>0</v>
      </c>
      <c r="BE68" s="1247"/>
      <c r="BF68" s="1321"/>
      <c r="BG68" s="1322"/>
      <c r="BH68" s="1322"/>
      <c r="BI68" s="1322"/>
      <c r="BJ68" s="1323"/>
    </row>
    <row r="69" spans="2:62" ht="20.25" customHeight="1">
      <c r="B69" s="1279">
        <f>B67+1</f>
        <v>27</v>
      </c>
      <c r="C69" s="1325"/>
      <c r="D69" s="1326"/>
      <c r="E69" s="285"/>
      <c r="F69" s="284"/>
      <c r="G69" s="285"/>
      <c r="H69" s="284"/>
      <c r="I69" s="1337"/>
      <c r="J69" s="1338"/>
      <c r="K69" s="1339"/>
      <c r="L69" s="1340"/>
      <c r="M69" s="1340"/>
      <c r="N69" s="1326"/>
      <c r="O69" s="1307"/>
      <c r="P69" s="1308"/>
      <c r="Q69" s="1308"/>
      <c r="R69" s="1308"/>
      <c r="S69" s="1309"/>
      <c r="T69" s="283" t="s">
        <v>1100</v>
      </c>
      <c r="V69" s="282"/>
      <c r="W69" s="267"/>
      <c r="X69" s="266"/>
      <c r="Y69" s="266"/>
      <c r="Z69" s="266"/>
      <c r="AA69" s="266"/>
      <c r="AB69" s="266"/>
      <c r="AC69" s="268"/>
      <c r="AD69" s="267"/>
      <c r="AE69" s="266"/>
      <c r="AF69" s="266"/>
      <c r="AG69" s="266"/>
      <c r="AH69" s="266"/>
      <c r="AI69" s="266"/>
      <c r="AJ69" s="268"/>
      <c r="AK69" s="267"/>
      <c r="AL69" s="266"/>
      <c r="AM69" s="266"/>
      <c r="AN69" s="266"/>
      <c r="AO69" s="266"/>
      <c r="AP69" s="266"/>
      <c r="AQ69" s="268"/>
      <c r="AR69" s="267"/>
      <c r="AS69" s="266"/>
      <c r="AT69" s="266"/>
      <c r="AU69" s="266"/>
      <c r="AV69" s="266"/>
      <c r="AW69" s="266"/>
      <c r="AX69" s="268"/>
      <c r="AY69" s="267"/>
      <c r="AZ69" s="266"/>
      <c r="BA69" s="265"/>
      <c r="BB69" s="1314"/>
      <c r="BC69" s="1315"/>
      <c r="BD69" s="1316"/>
      <c r="BE69" s="1317"/>
      <c r="BF69" s="1318"/>
      <c r="BG69" s="1319"/>
      <c r="BH69" s="1319"/>
      <c r="BI69" s="1319"/>
      <c r="BJ69" s="1320"/>
    </row>
    <row r="70" spans="2:62" ht="20.25" customHeight="1">
      <c r="B70" s="1280"/>
      <c r="C70" s="1282"/>
      <c r="D70" s="1278"/>
      <c r="E70" s="285"/>
      <c r="F70" s="284">
        <f>C69</f>
        <v>0</v>
      </c>
      <c r="G70" s="285"/>
      <c r="H70" s="284">
        <f>I69</f>
        <v>0</v>
      </c>
      <c r="I70" s="1271"/>
      <c r="J70" s="1272"/>
      <c r="K70" s="1276"/>
      <c r="L70" s="1277"/>
      <c r="M70" s="1277"/>
      <c r="N70" s="1278"/>
      <c r="O70" s="1307"/>
      <c r="P70" s="1308"/>
      <c r="Q70" s="1308"/>
      <c r="R70" s="1308"/>
      <c r="S70" s="1309"/>
      <c r="T70" s="279" t="s">
        <v>1099</v>
      </c>
      <c r="U70" s="278"/>
      <c r="V70" s="277"/>
      <c r="W70" s="275" t="str">
        <f>IF(W69="","",VLOOKUP(W69,'シフト記号表（従来型・ユニット型共通）'!$C$6:$L$47,10,FALSE))</f>
        <v/>
      </c>
      <c r="X70" s="274" t="str">
        <f>IF(X69="","",VLOOKUP(X69,'シフト記号表（従来型・ユニット型共通）'!$C$6:$L$47,10,FALSE))</f>
        <v/>
      </c>
      <c r="Y70" s="274" t="str">
        <f>IF(Y69="","",VLOOKUP(Y69,'シフト記号表（従来型・ユニット型共通）'!$C$6:$L$47,10,FALSE))</f>
        <v/>
      </c>
      <c r="Z70" s="274" t="str">
        <f>IF(Z69="","",VLOOKUP(Z69,'シフト記号表（従来型・ユニット型共通）'!$C$6:$L$47,10,FALSE))</f>
        <v/>
      </c>
      <c r="AA70" s="274" t="str">
        <f>IF(AA69="","",VLOOKUP(AA69,'シフト記号表（従来型・ユニット型共通）'!$C$6:$L$47,10,FALSE))</f>
        <v/>
      </c>
      <c r="AB70" s="274" t="str">
        <f>IF(AB69="","",VLOOKUP(AB69,'シフト記号表（従来型・ユニット型共通）'!$C$6:$L$47,10,FALSE))</f>
        <v/>
      </c>
      <c r="AC70" s="276" t="str">
        <f>IF(AC69="","",VLOOKUP(AC69,'シフト記号表（従来型・ユニット型共通）'!$C$6:$L$47,10,FALSE))</f>
        <v/>
      </c>
      <c r="AD70" s="275" t="str">
        <f>IF(AD69="","",VLOOKUP(AD69,'シフト記号表（従来型・ユニット型共通）'!$C$6:$L$47,10,FALSE))</f>
        <v/>
      </c>
      <c r="AE70" s="274" t="str">
        <f>IF(AE69="","",VLOOKUP(AE69,'シフト記号表（従来型・ユニット型共通）'!$C$6:$L$47,10,FALSE))</f>
        <v/>
      </c>
      <c r="AF70" s="274" t="str">
        <f>IF(AF69="","",VLOOKUP(AF69,'シフト記号表（従来型・ユニット型共通）'!$C$6:$L$47,10,FALSE))</f>
        <v/>
      </c>
      <c r="AG70" s="274" t="str">
        <f>IF(AG69="","",VLOOKUP(AG69,'シフト記号表（従来型・ユニット型共通）'!$C$6:$L$47,10,FALSE))</f>
        <v/>
      </c>
      <c r="AH70" s="274" t="str">
        <f>IF(AH69="","",VLOOKUP(AH69,'シフト記号表（従来型・ユニット型共通）'!$C$6:$L$47,10,FALSE))</f>
        <v/>
      </c>
      <c r="AI70" s="274" t="str">
        <f>IF(AI69="","",VLOOKUP(AI69,'シフト記号表（従来型・ユニット型共通）'!$C$6:$L$47,10,FALSE))</f>
        <v/>
      </c>
      <c r="AJ70" s="276" t="str">
        <f>IF(AJ69="","",VLOOKUP(AJ69,'シフト記号表（従来型・ユニット型共通）'!$C$6:$L$47,10,FALSE))</f>
        <v/>
      </c>
      <c r="AK70" s="275" t="str">
        <f>IF(AK69="","",VLOOKUP(AK69,'シフト記号表（従来型・ユニット型共通）'!$C$6:$L$47,10,FALSE))</f>
        <v/>
      </c>
      <c r="AL70" s="274" t="str">
        <f>IF(AL69="","",VLOOKUP(AL69,'シフト記号表（従来型・ユニット型共通）'!$C$6:$L$47,10,FALSE))</f>
        <v/>
      </c>
      <c r="AM70" s="274" t="str">
        <f>IF(AM69="","",VLOOKUP(AM69,'シフト記号表（従来型・ユニット型共通）'!$C$6:$L$47,10,FALSE))</f>
        <v/>
      </c>
      <c r="AN70" s="274" t="str">
        <f>IF(AN69="","",VLOOKUP(AN69,'シフト記号表（従来型・ユニット型共通）'!$C$6:$L$47,10,FALSE))</f>
        <v/>
      </c>
      <c r="AO70" s="274" t="str">
        <f>IF(AO69="","",VLOOKUP(AO69,'シフト記号表（従来型・ユニット型共通）'!$C$6:$L$47,10,FALSE))</f>
        <v/>
      </c>
      <c r="AP70" s="274" t="str">
        <f>IF(AP69="","",VLOOKUP(AP69,'シフト記号表（従来型・ユニット型共通）'!$C$6:$L$47,10,FALSE))</f>
        <v/>
      </c>
      <c r="AQ70" s="276" t="str">
        <f>IF(AQ69="","",VLOOKUP(AQ69,'シフト記号表（従来型・ユニット型共通）'!$C$6:$L$47,10,FALSE))</f>
        <v/>
      </c>
      <c r="AR70" s="275" t="str">
        <f>IF(AR69="","",VLOOKUP(AR69,'シフト記号表（従来型・ユニット型共通）'!$C$6:$L$47,10,FALSE))</f>
        <v/>
      </c>
      <c r="AS70" s="274" t="str">
        <f>IF(AS69="","",VLOOKUP(AS69,'シフト記号表（従来型・ユニット型共通）'!$C$6:$L$47,10,FALSE))</f>
        <v/>
      </c>
      <c r="AT70" s="274" t="str">
        <f>IF(AT69="","",VLOOKUP(AT69,'シフト記号表（従来型・ユニット型共通）'!$C$6:$L$47,10,FALSE))</f>
        <v/>
      </c>
      <c r="AU70" s="274" t="str">
        <f>IF(AU69="","",VLOOKUP(AU69,'シフト記号表（従来型・ユニット型共通）'!$C$6:$L$47,10,FALSE))</f>
        <v/>
      </c>
      <c r="AV70" s="274" t="str">
        <f>IF(AV69="","",VLOOKUP(AV69,'シフト記号表（従来型・ユニット型共通）'!$C$6:$L$47,10,FALSE))</f>
        <v/>
      </c>
      <c r="AW70" s="274" t="str">
        <f>IF(AW69="","",VLOOKUP(AW69,'シフト記号表（従来型・ユニット型共通）'!$C$6:$L$47,10,FALSE))</f>
        <v/>
      </c>
      <c r="AX70" s="276" t="str">
        <f>IF(AX69="","",VLOOKUP(AX69,'シフト記号表（従来型・ユニット型共通）'!$C$6:$L$47,10,FALSE))</f>
        <v/>
      </c>
      <c r="AY70" s="275" t="str">
        <f>IF(AY69="","",VLOOKUP(AY69,'シフト記号表（従来型・ユニット型共通）'!$C$6:$L$47,10,FALSE))</f>
        <v/>
      </c>
      <c r="AZ70" s="274" t="str">
        <f>IF(AZ69="","",VLOOKUP(AZ69,'シフト記号表（従来型・ユニット型共通）'!$C$6:$L$47,10,FALSE))</f>
        <v/>
      </c>
      <c r="BA70" s="274" t="str">
        <f>IF(BA69="","",VLOOKUP(BA69,'シフト記号表（従来型・ユニット型共通）'!$C$6:$L$47,10,FALSE))</f>
        <v/>
      </c>
      <c r="BB70" s="1246">
        <f>IF($BE$3="４週",SUM(W70:AX70),IF($BE$3="暦月",SUM(W70:BA70),""))</f>
        <v>0</v>
      </c>
      <c r="BC70" s="1247"/>
      <c r="BD70" s="1324">
        <f>IF($BE$3="４週",BB70/4,IF($BE$3="暦月",(BB70/($BE$8/7)),""))</f>
        <v>0</v>
      </c>
      <c r="BE70" s="1247"/>
      <c r="BF70" s="1321"/>
      <c r="BG70" s="1322"/>
      <c r="BH70" s="1322"/>
      <c r="BI70" s="1322"/>
      <c r="BJ70" s="1323"/>
    </row>
    <row r="71" spans="2:62" ht="20.25" customHeight="1">
      <c r="B71" s="1279">
        <f>B69+1</f>
        <v>28</v>
      </c>
      <c r="C71" s="1325"/>
      <c r="D71" s="1326"/>
      <c r="E71" s="285"/>
      <c r="F71" s="284"/>
      <c r="G71" s="285"/>
      <c r="H71" s="284"/>
      <c r="I71" s="1337"/>
      <c r="J71" s="1338"/>
      <c r="K71" s="1339"/>
      <c r="L71" s="1340"/>
      <c r="M71" s="1340"/>
      <c r="N71" s="1326"/>
      <c r="O71" s="1307"/>
      <c r="P71" s="1308"/>
      <c r="Q71" s="1308"/>
      <c r="R71" s="1308"/>
      <c r="S71" s="1309"/>
      <c r="T71" s="283" t="s">
        <v>1100</v>
      </c>
      <c r="V71" s="282"/>
      <c r="W71" s="267"/>
      <c r="X71" s="266"/>
      <c r="Y71" s="266"/>
      <c r="Z71" s="266"/>
      <c r="AA71" s="266"/>
      <c r="AB71" s="266"/>
      <c r="AC71" s="268"/>
      <c r="AD71" s="267"/>
      <c r="AE71" s="266"/>
      <c r="AF71" s="266"/>
      <c r="AG71" s="266"/>
      <c r="AH71" s="266"/>
      <c r="AI71" s="266"/>
      <c r="AJ71" s="268"/>
      <c r="AK71" s="267"/>
      <c r="AL71" s="266"/>
      <c r="AM71" s="266"/>
      <c r="AN71" s="266"/>
      <c r="AO71" s="266"/>
      <c r="AP71" s="266"/>
      <c r="AQ71" s="268"/>
      <c r="AR71" s="267"/>
      <c r="AS71" s="266"/>
      <c r="AT71" s="266"/>
      <c r="AU71" s="266"/>
      <c r="AV71" s="266"/>
      <c r="AW71" s="266"/>
      <c r="AX71" s="268"/>
      <c r="AY71" s="267"/>
      <c r="AZ71" s="266"/>
      <c r="BA71" s="265"/>
      <c r="BB71" s="1314"/>
      <c r="BC71" s="1315"/>
      <c r="BD71" s="1316"/>
      <c r="BE71" s="1317"/>
      <c r="BF71" s="1318"/>
      <c r="BG71" s="1319"/>
      <c r="BH71" s="1319"/>
      <c r="BI71" s="1319"/>
      <c r="BJ71" s="1320"/>
    </row>
    <row r="72" spans="2:62" ht="20.25" customHeight="1">
      <c r="B72" s="1280"/>
      <c r="C72" s="1282"/>
      <c r="D72" s="1278"/>
      <c r="E72" s="285"/>
      <c r="F72" s="284">
        <f>C71</f>
        <v>0</v>
      </c>
      <c r="G72" s="285"/>
      <c r="H72" s="284">
        <f>I71</f>
        <v>0</v>
      </c>
      <c r="I72" s="1271"/>
      <c r="J72" s="1272"/>
      <c r="K72" s="1276"/>
      <c r="L72" s="1277"/>
      <c r="M72" s="1277"/>
      <c r="N72" s="1278"/>
      <c r="O72" s="1307"/>
      <c r="P72" s="1308"/>
      <c r="Q72" s="1308"/>
      <c r="R72" s="1308"/>
      <c r="S72" s="1309"/>
      <c r="T72" s="279" t="s">
        <v>1099</v>
      </c>
      <c r="U72" s="278"/>
      <c r="V72" s="277"/>
      <c r="W72" s="275" t="str">
        <f>IF(W71="","",VLOOKUP(W71,'シフト記号表（従来型・ユニット型共通）'!$C$6:$L$47,10,FALSE))</f>
        <v/>
      </c>
      <c r="X72" s="274" t="str">
        <f>IF(X71="","",VLOOKUP(X71,'シフト記号表（従来型・ユニット型共通）'!$C$6:$L$47,10,FALSE))</f>
        <v/>
      </c>
      <c r="Y72" s="274" t="str">
        <f>IF(Y71="","",VLOOKUP(Y71,'シフト記号表（従来型・ユニット型共通）'!$C$6:$L$47,10,FALSE))</f>
        <v/>
      </c>
      <c r="Z72" s="274" t="str">
        <f>IF(Z71="","",VLOOKUP(Z71,'シフト記号表（従来型・ユニット型共通）'!$C$6:$L$47,10,FALSE))</f>
        <v/>
      </c>
      <c r="AA72" s="274" t="str">
        <f>IF(AA71="","",VLOOKUP(AA71,'シフト記号表（従来型・ユニット型共通）'!$C$6:$L$47,10,FALSE))</f>
        <v/>
      </c>
      <c r="AB72" s="274" t="str">
        <f>IF(AB71="","",VLOOKUP(AB71,'シフト記号表（従来型・ユニット型共通）'!$C$6:$L$47,10,FALSE))</f>
        <v/>
      </c>
      <c r="AC72" s="276" t="str">
        <f>IF(AC71="","",VLOOKUP(AC71,'シフト記号表（従来型・ユニット型共通）'!$C$6:$L$47,10,FALSE))</f>
        <v/>
      </c>
      <c r="AD72" s="275" t="str">
        <f>IF(AD71="","",VLOOKUP(AD71,'シフト記号表（従来型・ユニット型共通）'!$C$6:$L$47,10,FALSE))</f>
        <v/>
      </c>
      <c r="AE72" s="274" t="str">
        <f>IF(AE71="","",VLOOKUP(AE71,'シフト記号表（従来型・ユニット型共通）'!$C$6:$L$47,10,FALSE))</f>
        <v/>
      </c>
      <c r="AF72" s="274" t="str">
        <f>IF(AF71="","",VLOOKUP(AF71,'シフト記号表（従来型・ユニット型共通）'!$C$6:$L$47,10,FALSE))</f>
        <v/>
      </c>
      <c r="AG72" s="274" t="str">
        <f>IF(AG71="","",VLOOKUP(AG71,'シフト記号表（従来型・ユニット型共通）'!$C$6:$L$47,10,FALSE))</f>
        <v/>
      </c>
      <c r="AH72" s="274" t="str">
        <f>IF(AH71="","",VLOOKUP(AH71,'シフト記号表（従来型・ユニット型共通）'!$C$6:$L$47,10,FALSE))</f>
        <v/>
      </c>
      <c r="AI72" s="274" t="str">
        <f>IF(AI71="","",VLOOKUP(AI71,'シフト記号表（従来型・ユニット型共通）'!$C$6:$L$47,10,FALSE))</f>
        <v/>
      </c>
      <c r="AJ72" s="276" t="str">
        <f>IF(AJ71="","",VLOOKUP(AJ71,'シフト記号表（従来型・ユニット型共通）'!$C$6:$L$47,10,FALSE))</f>
        <v/>
      </c>
      <c r="AK72" s="275" t="str">
        <f>IF(AK71="","",VLOOKUP(AK71,'シフト記号表（従来型・ユニット型共通）'!$C$6:$L$47,10,FALSE))</f>
        <v/>
      </c>
      <c r="AL72" s="274" t="str">
        <f>IF(AL71="","",VLOOKUP(AL71,'シフト記号表（従来型・ユニット型共通）'!$C$6:$L$47,10,FALSE))</f>
        <v/>
      </c>
      <c r="AM72" s="274" t="str">
        <f>IF(AM71="","",VLOOKUP(AM71,'シフト記号表（従来型・ユニット型共通）'!$C$6:$L$47,10,FALSE))</f>
        <v/>
      </c>
      <c r="AN72" s="274" t="str">
        <f>IF(AN71="","",VLOOKUP(AN71,'シフト記号表（従来型・ユニット型共通）'!$C$6:$L$47,10,FALSE))</f>
        <v/>
      </c>
      <c r="AO72" s="274" t="str">
        <f>IF(AO71="","",VLOOKUP(AO71,'シフト記号表（従来型・ユニット型共通）'!$C$6:$L$47,10,FALSE))</f>
        <v/>
      </c>
      <c r="AP72" s="274" t="str">
        <f>IF(AP71="","",VLOOKUP(AP71,'シフト記号表（従来型・ユニット型共通）'!$C$6:$L$47,10,FALSE))</f>
        <v/>
      </c>
      <c r="AQ72" s="276" t="str">
        <f>IF(AQ71="","",VLOOKUP(AQ71,'シフト記号表（従来型・ユニット型共通）'!$C$6:$L$47,10,FALSE))</f>
        <v/>
      </c>
      <c r="AR72" s="275" t="str">
        <f>IF(AR71="","",VLOOKUP(AR71,'シフト記号表（従来型・ユニット型共通）'!$C$6:$L$47,10,FALSE))</f>
        <v/>
      </c>
      <c r="AS72" s="274" t="str">
        <f>IF(AS71="","",VLOOKUP(AS71,'シフト記号表（従来型・ユニット型共通）'!$C$6:$L$47,10,FALSE))</f>
        <v/>
      </c>
      <c r="AT72" s="274" t="str">
        <f>IF(AT71="","",VLOOKUP(AT71,'シフト記号表（従来型・ユニット型共通）'!$C$6:$L$47,10,FALSE))</f>
        <v/>
      </c>
      <c r="AU72" s="274" t="str">
        <f>IF(AU71="","",VLOOKUP(AU71,'シフト記号表（従来型・ユニット型共通）'!$C$6:$L$47,10,FALSE))</f>
        <v/>
      </c>
      <c r="AV72" s="274" t="str">
        <f>IF(AV71="","",VLOOKUP(AV71,'シフト記号表（従来型・ユニット型共通）'!$C$6:$L$47,10,FALSE))</f>
        <v/>
      </c>
      <c r="AW72" s="274" t="str">
        <f>IF(AW71="","",VLOOKUP(AW71,'シフト記号表（従来型・ユニット型共通）'!$C$6:$L$47,10,FALSE))</f>
        <v/>
      </c>
      <c r="AX72" s="276" t="str">
        <f>IF(AX71="","",VLOOKUP(AX71,'シフト記号表（従来型・ユニット型共通）'!$C$6:$L$47,10,FALSE))</f>
        <v/>
      </c>
      <c r="AY72" s="275" t="str">
        <f>IF(AY71="","",VLOOKUP(AY71,'シフト記号表（従来型・ユニット型共通）'!$C$6:$L$47,10,FALSE))</f>
        <v/>
      </c>
      <c r="AZ72" s="274" t="str">
        <f>IF(AZ71="","",VLOOKUP(AZ71,'シフト記号表（従来型・ユニット型共通）'!$C$6:$L$47,10,FALSE))</f>
        <v/>
      </c>
      <c r="BA72" s="274" t="str">
        <f>IF(BA71="","",VLOOKUP(BA71,'シフト記号表（従来型・ユニット型共通）'!$C$6:$L$47,10,FALSE))</f>
        <v/>
      </c>
      <c r="BB72" s="1246">
        <f>IF($BE$3="４週",SUM(W72:AX72),IF($BE$3="暦月",SUM(W72:BA72),""))</f>
        <v>0</v>
      </c>
      <c r="BC72" s="1247"/>
      <c r="BD72" s="1324">
        <f>IF($BE$3="４週",BB72/4,IF($BE$3="暦月",(BB72/($BE$8/7)),""))</f>
        <v>0</v>
      </c>
      <c r="BE72" s="1247"/>
      <c r="BF72" s="1321"/>
      <c r="BG72" s="1322"/>
      <c r="BH72" s="1322"/>
      <c r="BI72" s="1322"/>
      <c r="BJ72" s="1323"/>
    </row>
    <row r="73" spans="2:62" ht="20.25" customHeight="1">
      <c r="B73" s="1279">
        <f>B71+1</f>
        <v>29</v>
      </c>
      <c r="C73" s="1325"/>
      <c r="D73" s="1326"/>
      <c r="E73" s="285"/>
      <c r="F73" s="284"/>
      <c r="G73" s="285"/>
      <c r="H73" s="284"/>
      <c r="I73" s="1337"/>
      <c r="J73" s="1338"/>
      <c r="K73" s="1339"/>
      <c r="L73" s="1340"/>
      <c r="M73" s="1340"/>
      <c r="N73" s="1326"/>
      <c r="O73" s="1307"/>
      <c r="P73" s="1308"/>
      <c r="Q73" s="1308"/>
      <c r="R73" s="1308"/>
      <c r="S73" s="1309"/>
      <c r="T73" s="283" t="s">
        <v>1100</v>
      </c>
      <c r="V73" s="282"/>
      <c r="W73" s="267"/>
      <c r="X73" s="266"/>
      <c r="Y73" s="266"/>
      <c r="Z73" s="266"/>
      <c r="AA73" s="266"/>
      <c r="AB73" s="266"/>
      <c r="AC73" s="268"/>
      <c r="AD73" s="267"/>
      <c r="AE73" s="266"/>
      <c r="AF73" s="266"/>
      <c r="AG73" s="266"/>
      <c r="AH73" s="266"/>
      <c r="AI73" s="266"/>
      <c r="AJ73" s="268"/>
      <c r="AK73" s="267"/>
      <c r="AL73" s="266"/>
      <c r="AM73" s="266"/>
      <c r="AN73" s="266"/>
      <c r="AO73" s="266"/>
      <c r="AP73" s="266"/>
      <c r="AQ73" s="268"/>
      <c r="AR73" s="267"/>
      <c r="AS73" s="266"/>
      <c r="AT73" s="266"/>
      <c r="AU73" s="266"/>
      <c r="AV73" s="266"/>
      <c r="AW73" s="266"/>
      <c r="AX73" s="268"/>
      <c r="AY73" s="267"/>
      <c r="AZ73" s="266"/>
      <c r="BA73" s="265"/>
      <c r="BB73" s="1314"/>
      <c r="BC73" s="1315"/>
      <c r="BD73" s="1316"/>
      <c r="BE73" s="1317"/>
      <c r="BF73" s="1318"/>
      <c r="BG73" s="1319"/>
      <c r="BH73" s="1319"/>
      <c r="BI73" s="1319"/>
      <c r="BJ73" s="1320"/>
    </row>
    <row r="74" spans="2:62" ht="20.25" customHeight="1">
      <c r="B74" s="1280"/>
      <c r="C74" s="1341"/>
      <c r="D74" s="1342"/>
      <c r="E74" s="281"/>
      <c r="F74" s="280">
        <f>C73</f>
        <v>0</v>
      </c>
      <c r="G74" s="281"/>
      <c r="H74" s="280">
        <f>I73</f>
        <v>0</v>
      </c>
      <c r="I74" s="1343"/>
      <c r="J74" s="1344"/>
      <c r="K74" s="1345"/>
      <c r="L74" s="1346"/>
      <c r="M74" s="1346"/>
      <c r="N74" s="1342"/>
      <c r="O74" s="1307"/>
      <c r="P74" s="1308"/>
      <c r="Q74" s="1308"/>
      <c r="R74" s="1308"/>
      <c r="S74" s="1309"/>
      <c r="T74" s="279" t="s">
        <v>1099</v>
      </c>
      <c r="U74" s="278"/>
      <c r="V74" s="277"/>
      <c r="W74" s="275" t="str">
        <f>IF(W73="","",VLOOKUP(W73,'シフト記号表（従来型・ユニット型共通）'!$C$6:$L$47,10,FALSE))</f>
        <v/>
      </c>
      <c r="X74" s="274" t="str">
        <f>IF(X73="","",VLOOKUP(X73,'シフト記号表（従来型・ユニット型共通）'!$C$6:$L$47,10,FALSE))</f>
        <v/>
      </c>
      <c r="Y74" s="274" t="str">
        <f>IF(Y73="","",VLOOKUP(Y73,'シフト記号表（従来型・ユニット型共通）'!$C$6:$L$47,10,FALSE))</f>
        <v/>
      </c>
      <c r="Z74" s="274" t="str">
        <f>IF(Z73="","",VLOOKUP(Z73,'シフト記号表（従来型・ユニット型共通）'!$C$6:$L$47,10,FALSE))</f>
        <v/>
      </c>
      <c r="AA74" s="274" t="str">
        <f>IF(AA73="","",VLOOKUP(AA73,'シフト記号表（従来型・ユニット型共通）'!$C$6:$L$47,10,FALSE))</f>
        <v/>
      </c>
      <c r="AB74" s="274" t="str">
        <f>IF(AB73="","",VLOOKUP(AB73,'シフト記号表（従来型・ユニット型共通）'!$C$6:$L$47,10,FALSE))</f>
        <v/>
      </c>
      <c r="AC74" s="276" t="str">
        <f>IF(AC73="","",VLOOKUP(AC73,'シフト記号表（従来型・ユニット型共通）'!$C$6:$L$47,10,FALSE))</f>
        <v/>
      </c>
      <c r="AD74" s="275" t="str">
        <f>IF(AD73="","",VLOOKUP(AD73,'シフト記号表（従来型・ユニット型共通）'!$C$6:$L$47,10,FALSE))</f>
        <v/>
      </c>
      <c r="AE74" s="274" t="str">
        <f>IF(AE73="","",VLOOKUP(AE73,'シフト記号表（従来型・ユニット型共通）'!$C$6:$L$47,10,FALSE))</f>
        <v/>
      </c>
      <c r="AF74" s="274" t="str">
        <f>IF(AF73="","",VLOOKUP(AF73,'シフト記号表（従来型・ユニット型共通）'!$C$6:$L$47,10,FALSE))</f>
        <v/>
      </c>
      <c r="AG74" s="274" t="str">
        <f>IF(AG73="","",VLOOKUP(AG73,'シフト記号表（従来型・ユニット型共通）'!$C$6:$L$47,10,FALSE))</f>
        <v/>
      </c>
      <c r="AH74" s="274" t="str">
        <f>IF(AH73="","",VLOOKUP(AH73,'シフト記号表（従来型・ユニット型共通）'!$C$6:$L$47,10,FALSE))</f>
        <v/>
      </c>
      <c r="AI74" s="274" t="str">
        <f>IF(AI73="","",VLOOKUP(AI73,'シフト記号表（従来型・ユニット型共通）'!$C$6:$L$47,10,FALSE))</f>
        <v/>
      </c>
      <c r="AJ74" s="276" t="str">
        <f>IF(AJ73="","",VLOOKUP(AJ73,'シフト記号表（従来型・ユニット型共通）'!$C$6:$L$47,10,FALSE))</f>
        <v/>
      </c>
      <c r="AK74" s="275" t="str">
        <f>IF(AK73="","",VLOOKUP(AK73,'シフト記号表（従来型・ユニット型共通）'!$C$6:$L$47,10,FALSE))</f>
        <v/>
      </c>
      <c r="AL74" s="274" t="str">
        <f>IF(AL73="","",VLOOKUP(AL73,'シフト記号表（従来型・ユニット型共通）'!$C$6:$L$47,10,FALSE))</f>
        <v/>
      </c>
      <c r="AM74" s="274" t="str">
        <f>IF(AM73="","",VLOOKUP(AM73,'シフト記号表（従来型・ユニット型共通）'!$C$6:$L$47,10,FALSE))</f>
        <v/>
      </c>
      <c r="AN74" s="274" t="str">
        <f>IF(AN73="","",VLOOKUP(AN73,'シフト記号表（従来型・ユニット型共通）'!$C$6:$L$47,10,FALSE))</f>
        <v/>
      </c>
      <c r="AO74" s="274" t="str">
        <f>IF(AO73="","",VLOOKUP(AO73,'シフト記号表（従来型・ユニット型共通）'!$C$6:$L$47,10,FALSE))</f>
        <v/>
      </c>
      <c r="AP74" s="274" t="str">
        <f>IF(AP73="","",VLOOKUP(AP73,'シフト記号表（従来型・ユニット型共通）'!$C$6:$L$47,10,FALSE))</f>
        <v/>
      </c>
      <c r="AQ74" s="276" t="str">
        <f>IF(AQ73="","",VLOOKUP(AQ73,'シフト記号表（従来型・ユニット型共通）'!$C$6:$L$47,10,FALSE))</f>
        <v/>
      </c>
      <c r="AR74" s="275" t="str">
        <f>IF(AR73="","",VLOOKUP(AR73,'シフト記号表（従来型・ユニット型共通）'!$C$6:$L$47,10,FALSE))</f>
        <v/>
      </c>
      <c r="AS74" s="274" t="str">
        <f>IF(AS73="","",VLOOKUP(AS73,'シフト記号表（従来型・ユニット型共通）'!$C$6:$L$47,10,FALSE))</f>
        <v/>
      </c>
      <c r="AT74" s="274" t="str">
        <f>IF(AT73="","",VLOOKUP(AT73,'シフト記号表（従来型・ユニット型共通）'!$C$6:$L$47,10,FALSE))</f>
        <v/>
      </c>
      <c r="AU74" s="274" t="str">
        <f>IF(AU73="","",VLOOKUP(AU73,'シフト記号表（従来型・ユニット型共通）'!$C$6:$L$47,10,FALSE))</f>
        <v/>
      </c>
      <c r="AV74" s="274" t="str">
        <f>IF(AV73="","",VLOOKUP(AV73,'シフト記号表（従来型・ユニット型共通）'!$C$6:$L$47,10,FALSE))</f>
        <v/>
      </c>
      <c r="AW74" s="274" t="str">
        <f>IF(AW73="","",VLOOKUP(AW73,'シフト記号表（従来型・ユニット型共通）'!$C$6:$L$47,10,FALSE))</f>
        <v/>
      </c>
      <c r="AX74" s="276" t="str">
        <f>IF(AX73="","",VLOOKUP(AX73,'シフト記号表（従来型・ユニット型共通）'!$C$6:$L$47,10,FALSE))</f>
        <v/>
      </c>
      <c r="AY74" s="275" t="str">
        <f>IF(AY73="","",VLOOKUP(AY73,'シフト記号表（従来型・ユニット型共通）'!$C$6:$L$47,10,FALSE))</f>
        <v/>
      </c>
      <c r="AZ74" s="274" t="str">
        <f>IF(AZ73="","",VLOOKUP(AZ73,'シフト記号表（従来型・ユニット型共通）'!$C$6:$L$47,10,FALSE))</f>
        <v/>
      </c>
      <c r="BA74" s="274" t="str">
        <f>IF(BA73="","",VLOOKUP(BA73,'シフト記号表（従来型・ユニット型共通）'!$C$6:$L$47,10,FALSE))</f>
        <v/>
      </c>
      <c r="BB74" s="1350">
        <f>IF($BE$3="４週",SUM(W74:AX74),IF($BE$3="暦月",SUM(W74:BA74),""))</f>
        <v>0</v>
      </c>
      <c r="BC74" s="1351"/>
      <c r="BD74" s="1352">
        <f>IF($BE$3="４週",BB74/4,IF($BE$3="暦月",(BB74/($BE$8/7)),""))</f>
        <v>0</v>
      </c>
      <c r="BE74" s="1351"/>
      <c r="BF74" s="1347"/>
      <c r="BG74" s="1348"/>
      <c r="BH74" s="1348"/>
      <c r="BI74" s="1348"/>
      <c r="BJ74" s="1349"/>
    </row>
    <row r="75" spans="2:62" ht="20.25" customHeight="1">
      <c r="B75" s="1279">
        <f>B73+1</f>
        <v>30</v>
      </c>
      <c r="C75" s="1325"/>
      <c r="D75" s="1326"/>
      <c r="E75" s="285"/>
      <c r="F75" s="284"/>
      <c r="G75" s="285"/>
      <c r="H75" s="284"/>
      <c r="I75" s="1337"/>
      <c r="J75" s="1338"/>
      <c r="K75" s="1339"/>
      <c r="L75" s="1340"/>
      <c r="M75" s="1340"/>
      <c r="N75" s="1326"/>
      <c r="O75" s="1307"/>
      <c r="P75" s="1308"/>
      <c r="Q75" s="1308"/>
      <c r="R75" s="1308"/>
      <c r="S75" s="1309"/>
      <c r="T75" s="283" t="s">
        <v>1100</v>
      </c>
      <c r="V75" s="282"/>
      <c r="W75" s="267"/>
      <c r="X75" s="266"/>
      <c r="Y75" s="266"/>
      <c r="Z75" s="266"/>
      <c r="AA75" s="266"/>
      <c r="AB75" s="266"/>
      <c r="AC75" s="268"/>
      <c r="AD75" s="267"/>
      <c r="AE75" s="266"/>
      <c r="AF75" s="266"/>
      <c r="AG75" s="266"/>
      <c r="AH75" s="266"/>
      <c r="AI75" s="266"/>
      <c r="AJ75" s="268"/>
      <c r="AK75" s="267"/>
      <c r="AL75" s="266"/>
      <c r="AM75" s="266"/>
      <c r="AN75" s="266"/>
      <c r="AO75" s="266"/>
      <c r="AP75" s="266"/>
      <c r="AQ75" s="268"/>
      <c r="AR75" s="267"/>
      <c r="AS75" s="266"/>
      <c r="AT75" s="266"/>
      <c r="AU75" s="266"/>
      <c r="AV75" s="266"/>
      <c r="AW75" s="266"/>
      <c r="AX75" s="268"/>
      <c r="AY75" s="267"/>
      <c r="AZ75" s="266"/>
      <c r="BA75" s="265"/>
      <c r="BB75" s="1314"/>
      <c r="BC75" s="1315"/>
      <c r="BD75" s="1316"/>
      <c r="BE75" s="1317"/>
      <c r="BF75" s="1318"/>
      <c r="BG75" s="1319"/>
      <c r="BH75" s="1319"/>
      <c r="BI75" s="1319"/>
      <c r="BJ75" s="1320"/>
    </row>
    <row r="76" spans="2:62" ht="20.25" customHeight="1">
      <c r="B76" s="1280"/>
      <c r="C76" s="1341"/>
      <c r="D76" s="1342"/>
      <c r="E76" s="281"/>
      <c r="F76" s="280">
        <f>C75</f>
        <v>0</v>
      </c>
      <c r="G76" s="281"/>
      <c r="H76" s="280">
        <f>I75</f>
        <v>0</v>
      </c>
      <c r="I76" s="1343"/>
      <c r="J76" s="1344"/>
      <c r="K76" s="1345"/>
      <c r="L76" s="1346"/>
      <c r="M76" s="1346"/>
      <c r="N76" s="1342"/>
      <c r="O76" s="1307"/>
      <c r="P76" s="1308"/>
      <c r="Q76" s="1308"/>
      <c r="R76" s="1308"/>
      <c r="S76" s="1309"/>
      <c r="T76" s="279" t="s">
        <v>1099</v>
      </c>
      <c r="U76" s="278"/>
      <c r="V76" s="277"/>
      <c r="W76" s="275" t="str">
        <f>IF(W75="","",VLOOKUP(W75,'シフト記号表（従来型・ユニット型共通）'!$C$6:$L$47,10,FALSE))</f>
        <v/>
      </c>
      <c r="X76" s="274" t="str">
        <f>IF(X75="","",VLOOKUP(X75,'シフト記号表（従来型・ユニット型共通）'!$C$6:$L$47,10,FALSE))</f>
        <v/>
      </c>
      <c r="Y76" s="274" t="str">
        <f>IF(Y75="","",VLOOKUP(Y75,'シフト記号表（従来型・ユニット型共通）'!$C$6:$L$47,10,FALSE))</f>
        <v/>
      </c>
      <c r="Z76" s="274" t="str">
        <f>IF(Z75="","",VLOOKUP(Z75,'シフト記号表（従来型・ユニット型共通）'!$C$6:$L$47,10,FALSE))</f>
        <v/>
      </c>
      <c r="AA76" s="274" t="str">
        <f>IF(AA75="","",VLOOKUP(AA75,'シフト記号表（従来型・ユニット型共通）'!$C$6:$L$47,10,FALSE))</f>
        <v/>
      </c>
      <c r="AB76" s="274" t="str">
        <f>IF(AB75="","",VLOOKUP(AB75,'シフト記号表（従来型・ユニット型共通）'!$C$6:$L$47,10,FALSE))</f>
        <v/>
      </c>
      <c r="AC76" s="276" t="str">
        <f>IF(AC75="","",VLOOKUP(AC75,'シフト記号表（従来型・ユニット型共通）'!$C$6:$L$47,10,FALSE))</f>
        <v/>
      </c>
      <c r="AD76" s="275" t="str">
        <f>IF(AD75="","",VLOOKUP(AD75,'シフト記号表（従来型・ユニット型共通）'!$C$6:$L$47,10,FALSE))</f>
        <v/>
      </c>
      <c r="AE76" s="274" t="str">
        <f>IF(AE75="","",VLOOKUP(AE75,'シフト記号表（従来型・ユニット型共通）'!$C$6:$L$47,10,FALSE))</f>
        <v/>
      </c>
      <c r="AF76" s="274" t="str">
        <f>IF(AF75="","",VLOOKUP(AF75,'シフト記号表（従来型・ユニット型共通）'!$C$6:$L$47,10,FALSE))</f>
        <v/>
      </c>
      <c r="AG76" s="274" t="str">
        <f>IF(AG75="","",VLOOKUP(AG75,'シフト記号表（従来型・ユニット型共通）'!$C$6:$L$47,10,FALSE))</f>
        <v/>
      </c>
      <c r="AH76" s="274" t="str">
        <f>IF(AH75="","",VLOOKUP(AH75,'シフト記号表（従来型・ユニット型共通）'!$C$6:$L$47,10,FALSE))</f>
        <v/>
      </c>
      <c r="AI76" s="274" t="str">
        <f>IF(AI75="","",VLOOKUP(AI75,'シフト記号表（従来型・ユニット型共通）'!$C$6:$L$47,10,FALSE))</f>
        <v/>
      </c>
      <c r="AJ76" s="276" t="str">
        <f>IF(AJ75="","",VLOOKUP(AJ75,'シフト記号表（従来型・ユニット型共通）'!$C$6:$L$47,10,FALSE))</f>
        <v/>
      </c>
      <c r="AK76" s="275" t="str">
        <f>IF(AK75="","",VLOOKUP(AK75,'シフト記号表（従来型・ユニット型共通）'!$C$6:$L$47,10,FALSE))</f>
        <v/>
      </c>
      <c r="AL76" s="274" t="str">
        <f>IF(AL75="","",VLOOKUP(AL75,'シフト記号表（従来型・ユニット型共通）'!$C$6:$L$47,10,FALSE))</f>
        <v/>
      </c>
      <c r="AM76" s="274" t="str">
        <f>IF(AM75="","",VLOOKUP(AM75,'シフト記号表（従来型・ユニット型共通）'!$C$6:$L$47,10,FALSE))</f>
        <v/>
      </c>
      <c r="AN76" s="274" t="str">
        <f>IF(AN75="","",VLOOKUP(AN75,'シフト記号表（従来型・ユニット型共通）'!$C$6:$L$47,10,FALSE))</f>
        <v/>
      </c>
      <c r="AO76" s="274" t="str">
        <f>IF(AO75="","",VLOOKUP(AO75,'シフト記号表（従来型・ユニット型共通）'!$C$6:$L$47,10,FALSE))</f>
        <v/>
      </c>
      <c r="AP76" s="274" t="str">
        <f>IF(AP75="","",VLOOKUP(AP75,'シフト記号表（従来型・ユニット型共通）'!$C$6:$L$47,10,FALSE))</f>
        <v/>
      </c>
      <c r="AQ76" s="276" t="str">
        <f>IF(AQ75="","",VLOOKUP(AQ75,'シフト記号表（従来型・ユニット型共通）'!$C$6:$L$47,10,FALSE))</f>
        <v/>
      </c>
      <c r="AR76" s="275" t="str">
        <f>IF(AR75="","",VLOOKUP(AR75,'シフト記号表（従来型・ユニット型共通）'!$C$6:$L$47,10,FALSE))</f>
        <v/>
      </c>
      <c r="AS76" s="274" t="str">
        <f>IF(AS75="","",VLOOKUP(AS75,'シフト記号表（従来型・ユニット型共通）'!$C$6:$L$47,10,FALSE))</f>
        <v/>
      </c>
      <c r="AT76" s="274" t="str">
        <f>IF(AT75="","",VLOOKUP(AT75,'シフト記号表（従来型・ユニット型共通）'!$C$6:$L$47,10,FALSE))</f>
        <v/>
      </c>
      <c r="AU76" s="274" t="str">
        <f>IF(AU75="","",VLOOKUP(AU75,'シフト記号表（従来型・ユニット型共通）'!$C$6:$L$47,10,FALSE))</f>
        <v/>
      </c>
      <c r="AV76" s="274" t="str">
        <f>IF(AV75="","",VLOOKUP(AV75,'シフト記号表（従来型・ユニット型共通）'!$C$6:$L$47,10,FALSE))</f>
        <v/>
      </c>
      <c r="AW76" s="274" t="str">
        <f>IF(AW75="","",VLOOKUP(AW75,'シフト記号表（従来型・ユニット型共通）'!$C$6:$L$47,10,FALSE))</f>
        <v/>
      </c>
      <c r="AX76" s="276" t="str">
        <f>IF(AX75="","",VLOOKUP(AX75,'シフト記号表（従来型・ユニット型共通）'!$C$6:$L$47,10,FALSE))</f>
        <v/>
      </c>
      <c r="AY76" s="275" t="str">
        <f>IF(AY75="","",VLOOKUP(AY75,'シフト記号表（従来型・ユニット型共通）'!$C$6:$L$47,10,FALSE))</f>
        <v/>
      </c>
      <c r="AZ76" s="274" t="str">
        <f>IF(AZ75="","",VLOOKUP(AZ75,'シフト記号表（従来型・ユニット型共通）'!$C$6:$L$47,10,FALSE))</f>
        <v/>
      </c>
      <c r="BA76" s="274" t="str">
        <f>IF(BA75="","",VLOOKUP(BA75,'シフト記号表（従来型・ユニット型共通）'!$C$6:$L$47,10,FALSE))</f>
        <v/>
      </c>
      <c r="BB76" s="1350">
        <f>IF($BE$3="４週",SUM(W76:AX76),IF($BE$3="暦月",SUM(W76:BA76),""))</f>
        <v>0</v>
      </c>
      <c r="BC76" s="1351"/>
      <c r="BD76" s="1352">
        <f>IF($BE$3="４週",BB76/4,IF($BE$3="暦月",(BB76/($BE$8/7)),""))</f>
        <v>0</v>
      </c>
      <c r="BE76" s="1351"/>
      <c r="BF76" s="1347"/>
      <c r="BG76" s="1348"/>
      <c r="BH76" s="1348"/>
      <c r="BI76" s="1348"/>
      <c r="BJ76" s="1349"/>
    </row>
    <row r="77" spans="2:62" ht="20.25" customHeight="1">
      <c r="B77" s="1279">
        <f>B75+1</f>
        <v>31</v>
      </c>
      <c r="C77" s="1325"/>
      <c r="D77" s="1326"/>
      <c r="E77" s="285"/>
      <c r="F77" s="284"/>
      <c r="G77" s="285"/>
      <c r="H77" s="284"/>
      <c r="I77" s="1337"/>
      <c r="J77" s="1338"/>
      <c r="K77" s="1339"/>
      <c r="L77" s="1340"/>
      <c r="M77" s="1340"/>
      <c r="N77" s="1326"/>
      <c r="O77" s="1307"/>
      <c r="P77" s="1308"/>
      <c r="Q77" s="1308"/>
      <c r="R77" s="1308"/>
      <c r="S77" s="1309"/>
      <c r="T77" s="283" t="s">
        <v>1100</v>
      </c>
      <c r="V77" s="282"/>
      <c r="W77" s="267"/>
      <c r="X77" s="266"/>
      <c r="Y77" s="266"/>
      <c r="Z77" s="266"/>
      <c r="AA77" s="266"/>
      <c r="AB77" s="266"/>
      <c r="AC77" s="268"/>
      <c r="AD77" s="267"/>
      <c r="AE77" s="266"/>
      <c r="AF77" s="266"/>
      <c r="AG77" s="266"/>
      <c r="AH77" s="266"/>
      <c r="AI77" s="266"/>
      <c r="AJ77" s="268"/>
      <c r="AK77" s="267"/>
      <c r="AL77" s="266"/>
      <c r="AM77" s="266"/>
      <c r="AN77" s="266"/>
      <c r="AO77" s="266"/>
      <c r="AP77" s="266"/>
      <c r="AQ77" s="268"/>
      <c r="AR77" s="267"/>
      <c r="AS77" s="266"/>
      <c r="AT77" s="266"/>
      <c r="AU77" s="266"/>
      <c r="AV77" s="266"/>
      <c r="AW77" s="266"/>
      <c r="AX77" s="268"/>
      <c r="AY77" s="267"/>
      <c r="AZ77" s="266"/>
      <c r="BA77" s="265"/>
      <c r="BB77" s="1314"/>
      <c r="BC77" s="1315"/>
      <c r="BD77" s="1316"/>
      <c r="BE77" s="1317"/>
      <c r="BF77" s="1318"/>
      <c r="BG77" s="1319"/>
      <c r="BH77" s="1319"/>
      <c r="BI77" s="1319"/>
      <c r="BJ77" s="1320"/>
    </row>
    <row r="78" spans="2:62" ht="20.25" customHeight="1">
      <c r="B78" s="1280"/>
      <c r="C78" s="1341"/>
      <c r="D78" s="1342"/>
      <c r="E78" s="281"/>
      <c r="F78" s="280">
        <f>C77</f>
        <v>0</v>
      </c>
      <c r="G78" s="281"/>
      <c r="H78" s="280">
        <f>I77</f>
        <v>0</v>
      </c>
      <c r="I78" s="1343"/>
      <c r="J78" s="1344"/>
      <c r="K78" s="1345"/>
      <c r="L78" s="1346"/>
      <c r="M78" s="1346"/>
      <c r="N78" s="1342"/>
      <c r="O78" s="1307"/>
      <c r="P78" s="1308"/>
      <c r="Q78" s="1308"/>
      <c r="R78" s="1308"/>
      <c r="S78" s="1309"/>
      <c r="T78" s="279" t="s">
        <v>1099</v>
      </c>
      <c r="U78" s="278"/>
      <c r="V78" s="277"/>
      <c r="W78" s="275" t="str">
        <f>IF(W77="","",VLOOKUP(W77,'シフト記号表（従来型・ユニット型共通）'!$C$6:$L$47,10,FALSE))</f>
        <v/>
      </c>
      <c r="X78" s="274" t="str">
        <f>IF(X77="","",VLOOKUP(X77,'シフト記号表（従来型・ユニット型共通）'!$C$6:$L$47,10,FALSE))</f>
        <v/>
      </c>
      <c r="Y78" s="274" t="str">
        <f>IF(Y77="","",VLOOKUP(Y77,'シフト記号表（従来型・ユニット型共通）'!$C$6:$L$47,10,FALSE))</f>
        <v/>
      </c>
      <c r="Z78" s="274" t="str">
        <f>IF(Z77="","",VLOOKUP(Z77,'シフト記号表（従来型・ユニット型共通）'!$C$6:$L$47,10,FALSE))</f>
        <v/>
      </c>
      <c r="AA78" s="274" t="str">
        <f>IF(AA77="","",VLOOKUP(AA77,'シフト記号表（従来型・ユニット型共通）'!$C$6:$L$47,10,FALSE))</f>
        <v/>
      </c>
      <c r="AB78" s="274" t="str">
        <f>IF(AB77="","",VLOOKUP(AB77,'シフト記号表（従来型・ユニット型共通）'!$C$6:$L$47,10,FALSE))</f>
        <v/>
      </c>
      <c r="AC78" s="276" t="str">
        <f>IF(AC77="","",VLOOKUP(AC77,'シフト記号表（従来型・ユニット型共通）'!$C$6:$L$47,10,FALSE))</f>
        <v/>
      </c>
      <c r="AD78" s="275" t="str">
        <f>IF(AD77="","",VLOOKUP(AD77,'シフト記号表（従来型・ユニット型共通）'!$C$6:$L$47,10,FALSE))</f>
        <v/>
      </c>
      <c r="AE78" s="274" t="str">
        <f>IF(AE77="","",VLOOKUP(AE77,'シフト記号表（従来型・ユニット型共通）'!$C$6:$L$47,10,FALSE))</f>
        <v/>
      </c>
      <c r="AF78" s="274" t="str">
        <f>IF(AF77="","",VLOOKUP(AF77,'シフト記号表（従来型・ユニット型共通）'!$C$6:$L$47,10,FALSE))</f>
        <v/>
      </c>
      <c r="AG78" s="274" t="str">
        <f>IF(AG77="","",VLOOKUP(AG77,'シフト記号表（従来型・ユニット型共通）'!$C$6:$L$47,10,FALSE))</f>
        <v/>
      </c>
      <c r="AH78" s="274" t="str">
        <f>IF(AH77="","",VLOOKUP(AH77,'シフト記号表（従来型・ユニット型共通）'!$C$6:$L$47,10,FALSE))</f>
        <v/>
      </c>
      <c r="AI78" s="274" t="str">
        <f>IF(AI77="","",VLOOKUP(AI77,'シフト記号表（従来型・ユニット型共通）'!$C$6:$L$47,10,FALSE))</f>
        <v/>
      </c>
      <c r="AJ78" s="276" t="str">
        <f>IF(AJ77="","",VLOOKUP(AJ77,'シフト記号表（従来型・ユニット型共通）'!$C$6:$L$47,10,FALSE))</f>
        <v/>
      </c>
      <c r="AK78" s="275" t="str">
        <f>IF(AK77="","",VLOOKUP(AK77,'シフト記号表（従来型・ユニット型共通）'!$C$6:$L$47,10,FALSE))</f>
        <v/>
      </c>
      <c r="AL78" s="274" t="str">
        <f>IF(AL77="","",VLOOKUP(AL77,'シフト記号表（従来型・ユニット型共通）'!$C$6:$L$47,10,FALSE))</f>
        <v/>
      </c>
      <c r="AM78" s="274" t="str">
        <f>IF(AM77="","",VLOOKUP(AM77,'シフト記号表（従来型・ユニット型共通）'!$C$6:$L$47,10,FALSE))</f>
        <v/>
      </c>
      <c r="AN78" s="274" t="str">
        <f>IF(AN77="","",VLOOKUP(AN77,'シフト記号表（従来型・ユニット型共通）'!$C$6:$L$47,10,FALSE))</f>
        <v/>
      </c>
      <c r="AO78" s="274" t="str">
        <f>IF(AO77="","",VLOOKUP(AO77,'シフト記号表（従来型・ユニット型共通）'!$C$6:$L$47,10,FALSE))</f>
        <v/>
      </c>
      <c r="AP78" s="274" t="str">
        <f>IF(AP77="","",VLOOKUP(AP77,'シフト記号表（従来型・ユニット型共通）'!$C$6:$L$47,10,FALSE))</f>
        <v/>
      </c>
      <c r="AQ78" s="276" t="str">
        <f>IF(AQ77="","",VLOOKUP(AQ77,'シフト記号表（従来型・ユニット型共通）'!$C$6:$L$47,10,FALSE))</f>
        <v/>
      </c>
      <c r="AR78" s="275" t="str">
        <f>IF(AR77="","",VLOOKUP(AR77,'シフト記号表（従来型・ユニット型共通）'!$C$6:$L$47,10,FALSE))</f>
        <v/>
      </c>
      <c r="AS78" s="274" t="str">
        <f>IF(AS77="","",VLOOKUP(AS77,'シフト記号表（従来型・ユニット型共通）'!$C$6:$L$47,10,FALSE))</f>
        <v/>
      </c>
      <c r="AT78" s="274" t="str">
        <f>IF(AT77="","",VLOOKUP(AT77,'シフト記号表（従来型・ユニット型共通）'!$C$6:$L$47,10,FALSE))</f>
        <v/>
      </c>
      <c r="AU78" s="274" t="str">
        <f>IF(AU77="","",VLOOKUP(AU77,'シフト記号表（従来型・ユニット型共通）'!$C$6:$L$47,10,FALSE))</f>
        <v/>
      </c>
      <c r="AV78" s="274" t="str">
        <f>IF(AV77="","",VLOOKUP(AV77,'シフト記号表（従来型・ユニット型共通）'!$C$6:$L$47,10,FALSE))</f>
        <v/>
      </c>
      <c r="AW78" s="274" t="str">
        <f>IF(AW77="","",VLOOKUP(AW77,'シフト記号表（従来型・ユニット型共通）'!$C$6:$L$47,10,FALSE))</f>
        <v/>
      </c>
      <c r="AX78" s="276" t="str">
        <f>IF(AX77="","",VLOOKUP(AX77,'シフト記号表（従来型・ユニット型共通）'!$C$6:$L$47,10,FALSE))</f>
        <v/>
      </c>
      <c r="AY78" s="275" t="str">
        <f>IF(AY77="","",VLOOKUP(AY77,'シフト記号表（従来型・ユニット型共通）'!$C$6:$L$47,10,FALSE))</f>
        <v/>
      </c>
      <c r="AZ78" s="274" t="str">
        <f>IF(AZ77="","",VLOOKUP(AZ77,'シフト記号表（従来型・ユニット型共通）'!$C$6:$L$47,10,FALSE))</f>
        <v/>
      </c>
      <c r="BA78" s="274" t="str">
        <f>IF(BA77="","",VLOOKUP(BA77,'シフト記号表（従来型・ユニット型共通）'!$C$6:$L$47,10,FALSE))</f>
        <v/>
      </c>
      <c r="BB78" s="1350">
        <f>IF($BE$3="４週",SUM(W78:AX78),IF($BE$3="暦月",SUM(W78:BA78),""))</f>
        <v>0</v>
      </c>
      <c r="BC78" s="1351"/>
      <c r="BD78" s="1352">
        <f>IF($BE$3="４週",BB78/4,IF($BE$3="暦月",(BB78/($BE$8/7)),""))</f>
        <v>0</v>
      </c>
      <c r="BE78" s="1351"/>
      <c r="BF78" s="1347"/>
      <c r="BG78" s="1348"/>
      <c r="BH78" s="1348"/>
      <c r="BI78" s="1348"/>
      <c r="BJ78" s="1349"/>
    </row>
    <row r="79" spans="2:62" ht="20.25" customHeight="1">
      <c r="B79" s="1279">
        <f>B77+1</f>
        <v>32</v>
      </c>
      <c r="C79" s="1325"/>
      <c r="D79" s="1326"/>
      <c r="E79" s="285"/>
      <c r="F79" s="284"/>
      <c r="G79" s="285"/>
      <c r="H79" s="284"/>
      <c r="I79" s="1337"/>
      <c r="J79" s="1338"/>
      <c r="K79" s="1339"/>
      <c r="L79" s="1340"/>
      <c r="M79" s="1340"/>
      <c r="N79" s="1326"/>
      <c r="O79" s="1307"/>
      <c r="P79" s="1308"/>
      <c r="Q79" s="1308"/>
      <c r="R79" s="1308"/>
      <c r="S79" s="1309"/>
      <c r="T79" s="283" t="s">
        <v>1100</v>
      </c>
      <c r="V79" s="282"/>
      <c r="W79" s="267"/>
      <c r="X79" s="266"/>
      <c r="Y79" s="266"/>
      <c r="Z79" s="266"/>
      <c r="AA79" s="266"/>
      <c r="AB79" s="266"/>
      <c r="AC79" s="268"/>
      <c r="AD79" s="267"/>
      <c r="AE79" s="266"/>
      <c r="AF79" s="266"/>
      <c r="AG79" s="266"/>
      <c r="AH79" s="266"/>
      <c r="AI79" s="266"/>
      <c r="AJ79" s="268"/>
      <c r="AK79" s="267"/>
      <c r="AL79" s="266"/>
      <c r="AM79" s="266"/>
      <c r="AN79" s="266"/>
      <c r="AO79" s="266"/>
      <c r="AP79" s="266"/>
      <c r="AQ79" s="268"/>
      <c r="AR79" s="267"/>
      <c r="AS79" s="266"/>
      <c r="AT79" s="266"/>
      <c r="AU79" s="266"/>
      <c r="AV79" s="266"/>
      <c r="AW79" s="266"/>
      <c r="AX79" s="268"/>
      <c r="AY79" s="267"/>
      <c r="AZ79" s="266"/>
      <c r="BA79" s="265"/>
      <c r="BB79" s="1314"/>
      <c r="BC79" s="1315"/>
      <c r="BD79" s="1316"/>
      <c r="BE79" s="1317"/>
      <c r="BF79" s="1318"/>
      <c r="BG79" s="1319"/>
      <c r="BH79" s="1319"/>
      <c r="BI79" s="1319"/>
      <c r="BJ79" s="1320"/>
    </row>
    <row r="80" spans="2:62" ht="20.25" customHeight="1">
      <c r="B80" s="1280"/>
      <c r="C80" s="1341"/>
      <c r="D80" s="1342"/>
      <c r="E80" s="281"/>
      <c r="F80" s="280">
        <f>C79</f>
        <v>0</v>
      </c>
      <c r="G80" s="281"/>
      <c r="H80" s="280">
        <f>I79</f>
        <v>0</v>
      </c>
      <c r="I80" s="1343"/>
      <c r="J80" s="1344"/>
      <c r="K80" s="1345"/>
      <c r="L80" s="1346"/>
      <c r="M80" s="1346"/>
      <c r="N80" s="1342"/>
      <c r="O80" s="1307"/>
      <c r="P80" s="1308"/>
      <c r="Q80" s="1308"/>
      <c r="R80" s="1308"/>
      <c r="S80" s="1309"/>
      <c r="T80" s="279" t="s">
        <v>1099</v>
      </c>
      <c r="U80" s="278"/>
      <c r="V80" s="277"/>
      <c r="W80" s="275" t="str">
        <f>IF(W79="","",VLOOKUP(W79,'シフト記号表（従来型・ユニット型共通）'!$C$6:$L$47,10,FALSE))</f>
        <v/>
      </c>
      <c r="X80" s="274" t="str">
        <f>IF(X79="","",VLOOKUP(X79,'シフト記号表（従来型・ユニット型共通）'!$C$6:$L$47,10,FALSE))</f>
        <v/>
      </c>
      <c r="Y80" s="274" t="str">
        <f>IF(Y79="","",VLOOKUP(Y79,'シフト記号表（従来型・ユニット型共通）'!$C$6:$L$47,10,FALSE))</f>
        <v/>
      </c>
      <c r="Z80" s="274" t="str">
        <f>IF(Z79="","",VLOOKUP(Z79,'シフト記号表（従来型・ユニット型共通）'!$C$6:$L$47,10,FALSE))</f>
        <v/>
      </c>
      <c r="AA80" s="274" t="str">
        <f>IF(AA79="","",VLOOKUP(AA79,'シフト記号表（従来型・ユニット型共通）'!$C$6:$L$47,10,FALSE))</f>
        <v/>
      </c>
      <c r="AB80" s="274" t="str">
        <f>IF(AB79="","",VLOOKUP(AB79,'シフト記号表（従来型・ユニット型共通）'!$C$6:$L$47,10,FALSE))</f>
        <v/>
      </c>
      <c r="AC80" s="276" t="str">
        <f>IF(AC79="","",VLOOKUP(AC79,'シフト記号表（従来型・ユニット型共通）'!$C$6:$L$47,10,FALSE))</f>
        <v/>
      </c>
      <c r="AD80" s="275" t="str">
        <f>IF(AD79="","",VLOOKUP(AD79,'シフト記号表（従来型・ユニット型共通）'!$C$6:$L$47,10,FALSE))</f>
        <v/>
      </c>
      <c r="AE80" s="274" t="str">
        <f>IF(AE79="","",VLOOKUP(AE79,'シフト記号表（従来型・ユニット型共通）'!$C$6:$L$47,10,FALSE))</f>
        <v/>
      </c>
      <c r="AF80" s="274" t="str">
        <f>IF(AF79="","",VLOOKUP(AF79,'シフト記号表（従来型・ユニット型共通）'!$C$6:$L$47,10,FALSE))</f>
        <v/>
      </c>
      <c r="AG80" s="274" t="str">
        <f>IF(AG79="","",VLOOKUP(AG79,'シフト記号表（従来型・ユニット型共通）'!$C$6:$L$47,10,FALSE))</f>
        <v/>
      </c>
      <c r="AH80" s="274" t="str">
        <f>IF(AH79="","",VLOOKUP(AH79,'シフト記号表（従来型・ユニット型共通）'!$C$6:$L$47,10,FALSE))</f>
        <v/>
      </c>
      <c r="AI80" s="274" t="str">
        <f>IF(AI79="","",VLOOKUP(AI79,'シフト記号表（従来型・ユニット型共通）'!$C$6:$L$47,10,FALSE))</f>
        <v/>
      </c>
      <c r="AJ80" s="276" t="str">
        <f>IF(AJ79="","",VLOOKUP(AJ79,'シフト記号表（従来型・ユニット型共通）'!$C$6:$L$47,10,FALSE))</f>
        <v/>
      </c>
      <c r="AK80" s="275" t="str">
        <f>IF(AK79="","",VLOOKUP(AK79,'シフト記号表（従来型・ユニット型共通）'!$C$6:$L$47,10,FALSE))</f>
        <v/>
      </c>
      <c r="AL80" s="274" t="str">
        <f>IF(AL79="","",VLOOKUP(AL79,'シフト記号表（従来型・ユニット型共通）'!$C$6:$L$47,10,FALSE))</f>
        <v/>
      </c>
      <c r="AM80" s="274" t="str">
        <f>IF(AM79="","",VLOOKUP(AM79,'シフト記号表（従来型・ユニット型共通）'!$C$6:$L$47,10,FALSE))</f>
        <v/>
      </c>
      <c r="AN80" s="274" t="str">
        <f>IF(AN79="","",VLOOKUP(AN79,'シフト記号表（従来型・ユニット型共通）'!$C$6:$L$47,10,FALSE))</f>
        <v/>
      </c>
      <c r="AO80" s="274" t="str">
        <f>IF(AO79="","",VLOOKUP(AO79,'シフト記号表（従来型・ユニット型共通）'!$C$6:$L$47,10,FALSE))</f>
        <v/>
      </c>
      <c r="AP80" s="274" t="str">
        <f>IF(AP79="","",VLOOKUP(AP79,'シフト記号表（従来型・ユニット型共通）'!$C$6:$L$47,10,FALSE))</f>
        <v/>
      </c>
      <c r="AQ80" s="276" t="str">
        <f>IF(AQ79="","",VLOOKUP(AQ79,'シフト記号表（従来型・ユニット型共通）'!$C$6:$L$47,10,FALSE))</f>
        <v/>
      </c>
      <c r="AR80" s="275" t="str">
        <f>IF(AR79="","",VLOOKUP(AR79,'シフト記号表（従来型・ユニット型共通）'!$C$6:$L$47,10,FALSE))</f>
        <v/>
      </c>
      <c r="AS80" s="274" t="str">
        <f>IF(AS79="","",VLOOKUP(AS79,'シフト記号表（従来型・ユニット型共通）'!$C$6:$L$47,10,FALSE))</f>
        <v/>
      </c>
      <c r="AT80" s="274" t="str">
        <f>IF(AT79="","",VLOOKUP(AT79,'シフト記号表（従来型・ユニット型共通）'!$C$6:$L$47,10,FALSE))</f>
        <v/>
      </c>
      <c r="AU80" s="274" t="str">
        <f>IF(AU79="","",VLOOKUP(AU79,'シフト記号表（従来型・ユニット型共通）'!$C$6:$L$47,10,FALSE))</f>
        <v/>
      </c>
      <c r="AV80" s="274" t="str">
        <f>IF(AV79="","",VLOOKUP(AV79,'シフト記号表（従来型・ユニット型共通）'!$C$6:$L$47,10,FALSE))</f>
        <v/>
      </c>
      <c r="AW80" s="274" t="str">
        <f>IF(AW79="","",VLOOKUP(AW79,'シフト記号表（従来型・ユニット型共通）'!$C$6:$L$47,10,FALSE))</f>
        <v/>
      </c>
      <c r="AX80" s="276" t="str">
        <f>IF(AX79="","",VLOOKUP(AX79,'シフト記号表（従来型・ユニット型共通）'!$C$6:$L$47,10,FALSE))</f>
        <v/>
      </c>
      <c r="AY80" s="275" t="str">
        <f>IF(AY79="","",VLOOKUP(AY79,'シフト記号表（従来型・ユニット型共通）'!$C$6:$L$47,10,FALSE))</f>
        <v/>
      </c>
      <c r="AZ80" s="274" t="str">
        <f>IF(AZ79="","",VLOOKUP(AZ79,'シフト記号表（従来型・ユニット型共通）'!$C$6:$L$47,10,FALSE))</f>
        <v/>
      </c>
      <c r="BA80" s="274" t="str">
        <f>IF(BA79="","",VLOOKUP(BA79,'シフト記号表（従来型・ユニット型共通）'!$C$6:$L$47,10,FALSE))</f>
        <v/>
      </c>
      <c r="BB80" s="1350">
        <f>IF($BE$3="４週",SUM(W80:AX80),IF($BE$3="暦月",SUM(W80:BA80),""))</f>
        <v>0</v>
      </c>
      <c r="BC80" s="1351"/>
      <c r="BD80" s="1352">
        <f>IF($BE$3="４週",BB80/4,IF($BE$3="暦月",(BB80/($BE$8/7)),""))</f>
        <v>0</v>
      </c>
      <c r="BE80" s="1351"/>
      <c r="BF80" s="1347"/>
      <c r="BG80" s="1348"/>
      <c r="BH80" s="1348"/>
      <c r="BI80" s="1348"/>
      <c r="BJ80" s="1349"/>
    </row>
    <row r="81" spans="2:62" ht="20.25" customHeight="1">
      <c r="B81" s="1279">
        <f>B79+1</f>
        <v>33</v>
      </c>
      <c r="C81" s="1325"/>
      <c r="D81" s="1326"/>
      <c r="E81" s="285"/>
      <c r="F81" s="284"/>
      <c r="G81" s="285"/>
      <c r="H81" s="284"/>
      <c r="I81" s="1337"/>
      <c r="J81" s="1338"/>
      <c r="K81" s="1339"/>
      <c r="L81" s="1340"/>
      <c r="M81" s="1340"/>
      <c r="N81" s="1326"/>
      <c r="O81" s="1307"/>
      <c r="P81" s="1308"/>
      <c r="Q81" s="1308"/>
      <c r="R81" s="1308"/>
      <c r="S81" s="1309"/>
      <c r="T81" s="283" t="s">
        <v>1100</v>
      </c>
      <c r="V81" s="282"/>
      <c r="W81" s="267"/>
      <c r="X81" s="266"/>
      <c r="Y81" s="266"/>
      <c r="Z81" s="266"/>
      <c r="AA81" s="266"/>
      <c r="AB81" s="266"/>
      <c r="AC81" s="268"/>
      <c r="AD81" s="267"/>
      <c r="AE81" s="266"/>
      <c r="AF81" s="266"/>
      <c r="AG81" s="266"/>
      <c r="AH81" s="266"/>
      <c r="AI81" s="266"/>
      <c r="AJ81" s="268"/>
      <c r="AK81" s="267"/>
      <c r="AL81" s="266"/>
      <c r="AM81" s="266"/>
      <c r="AN81" s="266"/>
      <c r="AO81" s="266"/>
      <c r="AP81" s="266"/>
      <c r="AQ81" s="268"/>
      <c r="AR81" s="267"/>
      <c r="AS81" s="266"/>
      <c r="AT81" s="266"/>
      <c r="AU81" s="266"/>
      <c r="AV81" s="266"/>
      <c r="AW81" s="266"/>
      <c r="AX81" s="268"/>
      <c r="AY81" s="267"/>
      <c r="AZ81" s="266"/>
      <c r="BA81" s="265"/>
      <c r="BB81" s="1314"/>
      <c r="BC81" s="1315"/>
      <c r="BD81" s="1316"/>
      <c r="BE81" s="1317"/>
      <c r="BF81" s="1318"/>
      <c r="BG81" s="1319"/>
      <c r="BH81" s="1319"/>
      <c r="BI81" s="1319"/>
      <c r="BJ81" s="1320"/>
    </row>
    <row r="82" spans="2:62" ht="20.25" customHeight="1">
      <c r="B82" s="1280"/>
      <c r="C82" s="1341"/>
      <c r="D82" s="1342"/>
      <c r="E82" s="281"/>
      <c r="F82" s="280">
        <f>C81</f>
        <v>0</v>
      </c>
      <c r="G82" s="281"/>
      <c r="H82" s="280">
        <f>I81</f>
        <v>0</v>
      </c>
      <c r="I82" s="1343"/>
      <c r="J82" s="1344"/>
      <c r="K82" s="1345"/>
      <c r="L82" s="1346"/>
      <c r="M82" s="1346"/>
      <c r="N82" s="1342"/>
      <c r="O82" s="1307"/>
      <c r="P82" s="1308"/>
      <c r="Q82" s="1308"/>
      <c r="R82" s="1308"/>
      <c r="S82" s="1309"/>
      <c r="T82" s="279" t="s">
        <v>1099</v>
      </c>
      <c r="U82" s="278"/>
      <c r="V82" s="277"/>
      <c r="W82" s="275" t="str">
        <f>IF(W81="","",VLOOKUP(W81,'シフト記号表（従来型・ユニット型共通）'!$C$6:$L$47,10,FALSE))</f>
        <v/>
      </c>
      <c r="X82" s="274" t="str">
        <f>IF(X81="","",VLOOKUP(X81,'シフト記号表（従来型・ユニット型共通）'!$C$6:$L$47,10,FALSE))</f>
        <v/>
      </c>
      <c r="Y82" s="274" t="str">
        <f>IF(Y81="","",VLOOKUP(Y81,'シフト記号表（従来型・ユニット型共通）'!$C$6:$L$47,10,FALSE))</f>
        <v/>
      </c>
      <c r="Z82" s="274" t="str">
        <f>IF(Z81="","",VLOOKUP(Z81,'シフト記号表（従来型・ユニット型共通）'!$C$6:$L$47,10,FALSE))</f>
        <v/>
      </c>
      <c r="AA82" s="274" t="str">
        <f>IF(AA81="","",VLOOKUP(AA81,'シフト記号表（従来型・ユニット型共通）'!$C$6:$L$47,10,FALSE))</f>
        <v/>
      </c>
      <c r="AB82" s="274" t="str">
        <f>IF(AB81="","",VLOOKUP(AB81,'シフト記号表（従来型・ユニット型共通）'!$C$6:$L$47,10,FALSE))</f>
        <v/>
      </c>
      <c r="AC82" s="276" t="str">
        <f>IF(AC81="","",VLOOKUP(AC81,'シフト記号表（従来型・ユニット型共通）'!$C$6:$L$47,10,FALSE))</f>
        <v/>
      </c>
      <c r="AD82" s="275" t="str">
        <f>IF(AD81="","",VLOOKUP(AD81,'シフト記号表（従来型・ユニット型共通）'!$C$6:$L$47,10,FALSE))</f>
        <v/>
      </c>
      <c r="AE82" s="274" t="str">
        <f>IF(AE81="","",VLOOKUP(AE81,'シフト記号表（従来型・ユニット型共通）'!$C$6:$L$47,10,FALSE))</f>
        <v/>
      </c>
      <c r="AF82" s="274" t="str">
        <f>IF(AF81="","",VLOOKUP(AF81,'シフト記号表（従来型・ユニット型共通）'!$C$6:$L$47,10,FALSE))</f>
        <v/>
      </c>
      <c r="AG82" s="274" t="str">
        <f>IF(AG81="","",VLOOKUP(AG81,'シフト記号表（従来型・ユニット型共通）'!$C$6:$L$47,10,FALSE))</f>
        <v/>
      </c>
      <c r="AH82" s="274" t="str">
        <f>IF(AH81="","",VLOOKUP(AH81,'シフト記号表（従来型・ユニット型共通）'!$C$6:$L$47,10,FALSE))</f>
        <v/>
      </c>
      <c r="AI82" s="274" t="str">
        <f>IF(AI81="","",VLOOKUP(AI81,'シフト記号表（従来型・ユニット型共通）'!$C$6:$L$47,10,FALSE))</f>
        <v/>
      </c>
      <c r="AJ82" s="276" t="str">
        <f>IF(AJ81="","",VLOOKUP(AJ81,'シフト記号表（従来型・ユニット型共通）'!$C$6:$L$47,10,FALSE))</f>
        <v/>
      </c>
      <c r="AK82" s="275" t="str">
        <f>IF(AK81="","",VLOOKUP(AK81,'シフト記号表（従来型・ユニット型共通）'!$C$6:$L$47,10,FALSE))</f>
        <v/>
      </c>
      <c r="AL82" s="274" t="str">
        <f>IF(AL81="","",VLOOKUP(AL81,'シフト記号表（従来型・ユニット型共通）'!$C$6:$L$47,10,FALSE))</f>
        <v/>
      </c>
      <c r="AM82" s="274" t="str">
        <f>IF(AM81="","",VLOOKUP(AM81,'シフト記号表（従来型・ユニット型共通）'!$C$6:$L$47,10,FALSE))</f>
        <v/>
      </c>
      <c r="AN82" s="274" t="str">
        <f>IF(AN81="","",VLOOKUP(AN81,'シフト記号表（従来型・ユニット型共通）'!$C$6:$L$47,10,FALSE))</f>
        <v/>
      </c>
      <c r="AO82" s="274" t="str">
        <f>IF(AO81="","",VLOOKUP(AO81,'シフト記号表（従来型・ユニット型共通）'!$C$6:$L$47,10,FALSE))</f>
        <v/>
      </c>
      <c r="AP82" s="274" t="str">
        <f>IF(AP81="","",VLOOKUP(AP81,'シフト記号表（従来型・ユニット型共通）'!$C$6:$L$47,10,FALSE))</f>
        <v/>
      </c>
      <c r="AQ82" s="276" t="str">
        <f>IF(AQ81="","",VLOOKUP(AQ81,'シフト記号表（従来型・ユニット型共通）'!$C$6:$L$47,10,FALSE))</f>
        <v/>
      </c>
      <c r="AR82" s="275" t="str">
        <f>IF(AR81="","",VLOOKUP(AR81,'シフト記号表（従来型・ユニット型共通）'!$C$6:$L$47,10,FALSE))</f>
        <v/>
      </c>
      <c r="AS82" s="274" t="str">
        <f>IF(AS81="","",VLOOKUP(AS81,'シフト記号表（従来型・ユニット型共通）'!$C$6:$L$47,10,FALSE))</f>
        <v/>
      </c>
      <c r="AT82" s="274" t="str">
        <f>IF(AT81="","",VLOOKUP(AT81,'シフト記号表（従来型・ユニット型共通）'!$C$6:$L$47,10,FALSE))</f>
        <v/>
      </c>
      <c r="AU82" s="274" t="str">
        <f>IF(AU81="","",VLOOKUP(AU81,'シフト記号表（従来型・ユニット型共通）'!$C$6:$L$47,10,FALSE))</f>
        <v/>
      </c>
      <c r="AV82" s="274" t="str">
        <f>IF(AV81="","",VLOOKUP(AV81,'シフト記号表（従来型・ユニット型共通）'!$C$6:$L$47,10,FALSE))</f>
        <v/>
      </c>
      <c r="AW82" s="274" t="str">
        <f>IF(AW81="","",VLOOKUP(AW81,'シフト記号表（従来型・ユニット型共通）'!$C$6:$L$47,10,FALSE))</f>
        <v/>
      </c>
      <c r="AX82" s="276" t="str">
        <f>IF(AX81="","",VLOOKUP(AX81,'シフト記号表（従来型・ユニット型共通）'!$C$6:$L$47,10,FALSE))</f>
        <v/>
      </c>
      <c r="AY82" s="275" t="str">
        <f>IF(AY81="","",VLOOKUP(AY81,'シフト記号表（従来型・ユニット型共通）'!$C$6:$L$47,10,FALSE))</f>
        <v/>
      </c>
      <c r="AZ82" s="274" t="str">
        <f>IF(AZ81="","",VLOOKUP(AZ81,'シフト記号表（従来型・ユニット型共通）'!$C$6:$L$47,10,FALSE))</f>
        <v/>
      </c>
      <c r="BA82" s="274" t="str">
        <f>IF(BA81="","",VLOOKUP(BA81,'シフト記号表（従来型・ユニット型共通）'!$C$6:$L$47,10,FALSE))</f>
        <v/>
      </c>
      <c r="BB82" s="1350">
        <f>IF($BE$3="４週",SUM(W82:AX82),IF($BE$3="暦月",SUM(W82:BA82),""))</f>
        <v>0</v>
      </c>
      <c r="BC82" s="1351"/>
      <c r="BD82" s="1352">
        <f>IF($BE$3="４週",BB82/4,IF($BE$3="暦月",(BB82/($BE$8/7)),""))</f>
        <v>0</v>
      </c>
      <c r="BE82" s="1351"/>
      <c r="BF82" s="1347"/>
      <c r="BG82" s="1348"/>
      <c r="BH82" s="1348"/>
      <c r="BI82" s="1348"/>
      <c r="BJ82" s="1349"/>
    </row>
    <row r="83" spans="2:62" ht="20.25" customHeight="1">
      <c r="B83" s="1279">
        <f>B81+1</f>
        <v>34</v>
      </c>
      <c r="C83" s="1325"/>
      <c r="D83" s="1326"/>
      <c r="E83" s="285"/>
      <c r="F83" s="284"/>
      <c r="G83" s="285"/>
      <c r="H83" s="284"/>
      <c r="I83" s="1337"/>
      <c r="J83" s="1338"/>
      <c r="K83" s="1339"/>
      <c r="L83" s="1340"/>
      <c r="M83" s="1340"/>
      <c r="N83" s="1326"/>
      <c r="O83" s="1307"/>
      <c r="P83" s="1308"/>
      <c r="Q83" s="1308"/>
      <c r="R83" s="1308"/>
      <c r="S83" s="1309"/>
      <c r="T83" s="283" t="s">
        <v>1100</v>
      </c>
      <c r="V83" s="282"/>
      <c r="W83" s="267"/>
      <c r="X83" s="266"/>
      <c r="Y83" s="266"/>
      <c r="Z83" s="266"/>
      <c r="AA83" s="266"/>
      <c r="AB83" s="266"/>
      <c r="AC83" s="268"/>
      <c r="AD83" s="267"/>
      <c r="AE83" s="266"/>
      <c r="AF83" s="266"/>
      <c r="AG83" s="266"/>
      <c r="AH83" s="266"/>
      <c r="AI83" s="266"/>
      <c r="AJ83" s="268"/>
      <c r="AK83" s="267"/>
      <c r="AL83" s="266"/>
      <c r="AM83" s="266"/>
      <c r="AN83" s="266"/>
      <c r="AO83" s="266"/>
      <c r="AP83" s="266"/>
      <c r="AQ83" s="268"/>
      <c r="AR83" s="267"/>
      <c r="AS83" s="266"/>
      <c r="AT83" s="266"/>
      <c r="AU83" s="266"/>
      <c r="AV83" s="266"/>
      <c r="AW83" s="266"/>
      <c r="AX83" s="268"/>
      <c r="AY83" s="267"/>
      <c r="AZ83" s="266"/>
      <c r="BA83" s="265"/>
      <c r="BB83" s="1314"/>
      <c r="BC83" s="1315"/>
      <c r="BD83" s="1316"/>
      <c r="BE83" s="1317"/>
      <c r="BF83" s="1318"/>
      <c r="BG83" s="1319"/>
      <c r="BH83" s="1319"/>
      <c r="BI83" s="1319"/>
      <c r="BJ83" s="1320"/>
    </row>
    <row r="84" spans="2:62" ht="20.25" customHeight="1">
      <c r="B84" s="1280"/>
      <c r="C84" s="1341"/>
      <c r="D84" s="1342"/>
      <c r="E84" s="281"/>
      <c r="F84" s="280">
        <f>C83</f>
        <v>0</v>
      </c>
      <c r="G84" s="281"/>
      <c r="H84" s="280">
        <f>I83</f>
        <v>0</v>
      </c>
      <c r="I84" s="1343"/>
      <c r="J84" s="1344"/>
      <c r="K84" s="1345"/>
      <c r="L84" s="1346"/>
      <c r="M84" s="1346"/>
      <c r="N84" s="1342"/>
      <c r="O84" s="1307"/>
      <c r="P84" s="1308"/>
      <c r="Q84" s="1308"/>
      <c r="R84" s="1308"/>
      <c r="S84" s="1309"/>
      <c r="T84" s="279" t="s">
        <v>1099</v>
      </c>
      <c r="U84" s="278"/>
      <c r="V84" s="277"/>
      <c r="W84" s="275" t="str">
        <f>IF(W83="","",VLOOKUP(W83,'シフト記号表（従来型・ユニット型共通）'!$C$6:$L$47,10,FALSE))</f>
        <v/>
      </c>
      <c r="X84" s="274" t="str">
        <f>IF(X83="","",VLOOKUP(X83,'シフト記号表（従来型・ユニット型共通）'!$C$6:$L$47,10,FALSE))</f>
        <v/>
      </c>
      <c r="Y84" s="274" t="str">
        <f>IF(Y83="","",VLOOKUP(Y83,'シフト記号表（従来型・ユニット型共通）'!$C$6:$L$47,10,FALSE))</f>
        <v/>
      </c>
      <c r="Z84" s="274" t="str">
        <f>IF(Z83="","",VLOOKUP(Z83,'シフト記号表（従来型・ユニット型共通）'!$C$6:$L$47,10,FALSE))</f>
        <v/>
      </c>
      <c r="AA84" s="274" t="str">
        <f>IF(AA83="","",VLOOKUP(AA83,'シフト記号表（従来型・ユニット型共通）'!$C$6:$L$47,10,FALSE))</f>
        <v/>
      </c>
      <c r="AB84" s="274" t="str">
        <f>IF(AB83="","",VLOOKUP(AB83,'シフト記号表（従来型・ユニット型共通）'!$C$6:$L$47,10,FALSE))</f>
        <v/>
      </c>
      <c r="AC84" s="276" t="str">
        <f>IF(AC83="","",VLOOKUP(AC83,'シフト記号表（従来型・ユニット型共通）'!$C$6:$L$47,10,FALSE))</f>
        <v/>
      </c>
      <c r="AD84" s="275" t="str">
        <f>IF(AD83="","",VLOOKUP(AD83,'シフト記号表（従来型・ユニット型共通）'!$C$6:$L$47,10,FALSE))</f>
        <v/>
      </c>
      <c r="AE84" s="274" t="str">
        <f>IF(AE83="","",VLOOKUP(AE83,'シフト記号表（従来型・ユニット型共通）'!$C$6:$L$47,10,FALSE))</f>
        <v/>
      </c>
      <c r="AF84" s="274" t="str">
        <f>IF(AF83="","",VLOOKUP(AF83,'シフト記号表（従来型・ユニット型共通）'!$C$6:$L$47,10,FALSE))</f>
        <v/>
      </c>
      <c r="AG84" s="274" t="str">
        <f>IF(AG83="","",VLOOKUP(AG83,'シフト記号表（従来型・ユニット型共通）'!$C$6:$L$47,10,FALSE))</f>
        <v/>
      </c>
      <c r="AH84" s="274" t="str">
        <f>IF(AH83="","",VLOOKUP(AH83,'シフト記号表（従来型・ユニット型共通）'!$C$6:$L$47,10,FALSE))</f>
        <v/>
      </c>
      <c r="AI84" s="274" t="str">
        <f>IF(AI83="","",VLOOKUP(AI83,'シフト記号表（従来型・ユニット型共通）'!$C$6:$L$47,10,FALSE))</f>
        <v/>
      </c>
      <c r="AJ84" s="276" t="str">
        <f>IF(AJ83="","",VLOOKUP(AJ83,'シフト記号表（従来型・ユニット型共通）'!$C$6:$L$47,10,FALSE))</f>
        <v/>
      </c>
      <c r="AK84" s="275" t="str">
        <f>IF(AK83="","",VLOOKUP(AK83,'シフト記号表（従来型・ユニット型共通）'!$C$6:$L$47,10,FALSE))</f>
        <v/>
      </c>
      <c r="AL84" s="274" t="str">
        <f>IF(AL83="","",VLOOKUP(AL83,'シフト記号表（従来型・ユニット型共通）'!$C$6:$L$47,10,FALSE))</f>
        <v/>
      </c>
      <c r="AM84" s="274" t="str">
        <f>IF(AM83="","",VLOOKUP(AM83,'シフト記号表（従来型・ユニット型共通）'!$C$6:$L$47,10,FALSE))</f>
        <v/>
      </c>
      <c r="AN84" s="274" t="str">
        <f>IF(AN83="","",VLOOKUP(AN83,'シフト記号表（従来型・ユニット型共通）'!$C$6:$L$47,10,FALSE))</f>
        <v/>
      </c>
      <c r="AO84" s="274" t="str">
        <f>IF(AO83="","",VLOOKUP(AO83,'シフト記号表（従来型・ユニット型共通）'!$C$6:$L$47,10,FALSE))</f>
        <v/>
      </c>
      <c r="AP84" s="274" t="str">
        <f>IF(AP83="","",VLOOKUP(AP83,'シフト記号表（従来型・ユニット型共通）'!$C$6:$L$47,10,FALSE))</f>
        <v/>
      </c>
      <c r="AQ84" s="276" t="str">
        <f>IF(AQ83="","",VLOOKUP(AQ83,'シフト記号表（従来型・ユニット型共通）'!$C$6:$L$47,10,FALSE))</f>
        <v/>
      </c>
      <c r="AR84" s="275" t="str">
        <f>IF(AR83="","",VLOOKUP(AR83,'シフト記号表（従来型・ユニット型共通）'!$C$6:$L$47,10,FALSE))</f>
        <v/>
      </c>
      <c r="AS84" s="274" t="str">
        <f>IF(AS83="","",VLOOKUP(AS83,'シフト記号表（従来型・ユニット型共通）'!$C$6:$L$47,10,FALSE))</f>
        <v/>
      </c>
      <c r="AT84" s="274" t="str">
        <f>IF(AT83="","",VLOOKUP(AT83,'シフト記号表（従来型・ユニット型共通）'!$C$6:$L$47,10,FALSE))</f>
        <v/>
      </c>
      <c r="AU84" s="274" t="str">
        <f>IF(AU83="","",VLOOKUP(AU83,'シフト記号表（従来型・ユニット型共通）'!$C$6:$L$47,10,FALSE))</f>
        <v/>
      </c>
      <c r="AV84" s="274" t="str">
        <f>IF(AV83="","",VLOOKUP(AV83,'シフト記号表（従来型・ユニット型共通）'!$C$6:$L$47,10,FALSE))</f>
        <v/>
      </c>
      <c r="AW84" s="274" t="str">
        <f>IF(AW83="","",VLOOKUP(AW83,'シフト記号表（従来型・ユニット型共通）'!$C$6:$L$47,10,FALSE))</f>
        <v/>
      </c>
      <c r="AX84" s="276" t="str">
        <f>IF(AX83="","",VLOOKUP(AX83,'シフト記号表（従来型・ユニット型共通）'!$C$6:$L$47,10,FALSE))</f>
        <v/>
      </c>
      <c r="AY84" s="275" t="str">
        <f>IF(AY83="","",VLOOKUP(AY83,'シフト記号表（従来型・ユニット型共通）'!$C$6:$L$47,10,FALSE))</f>
        <v/>
      </c>
      <c r="AZ84" s="274" t="str">
        <f>IF(AZ83="","",VLOOKUP(AZ83,'シフト記号表（従来型・ユニット型共通）'!$C$6:$L$47,10,FALSE))</f>
        <v/>
      </c>
      <c r="BA84" s="274" t="str">
        <f>IF(BA83="","",VLOOKUP(BA83,'シフト記号表（従来型・ユニット型共通）'!$C$6:$L$47,10,FALSE))</f>
        <v/>
      </c>
      <c r="BB84" s="1350">
        <f>IF($BE$3="４週",SUM(W84:AX84),IF($BE$3="暦月",SUM(W84:BA84),""))</f>
        <v>0</v>
      </c>
      <c r="BC84" s="1351"/>
      <c r="BD84" s="1352">
        <f>IF($BE$3="４週",BB84/4,IF($BE$3="暦月",(BB84/($BE$8/7)),""))</f>
        <v>0</v>
      </c>
      <c r="BE84" s="1351"/>
      <c r="BF84" s="1347"/>
      <c r="BG84" s="1348"/>
      <c r="BH84" s="1348"/>
      <c r="BI84" s="1348"/>
      <c r="BJ84" s="1349"/>
    </row>
    <row r="85" spans="2:62" ht="20.25" customHeight="1">
      <c r="B85" s="1279">
        <f>B83+1</f>
        <v>35</v>
      </c>
      <c r="C85" s="1325"/>
      <c r="D85" s="1326"/>
      <c r="E85" s="285"/>
      <c r="F85" s="284"/>
      <c r="G85" s="285"/>
      <c r="H85" s="284"/>
      <c r="I85" s="1337"/>
      <c r="J85" s="1338"/>
      <c r="K85" s="1339"/>
      <c r="L85" s="1340"/>
      <c r="M85" s="1340"/>
      <c r="N85" s="1326"/>
      <c r="O85" s="1307"/>
      <c r="P85" s="1308"/>
      <c r="Q85" s="1308"/>
      <c r="R85" s="1308"/>
      <c r="S85" s="1309"/>
      <c r="T85" s="283" t="s">
        <v>1100</v>
      </c>
      <c r="V85" s="282"/>
      <c r="W85" s="267"/>
      <c r="X85" s="266"/>
      <c r="Y85" s="266"/>
      <c r="Z85" s="266"/>
      <c r="AA85" s="266"/>
      <c r="AB85" s="266"/>
      <c r="AC85" s="268"/>
      <c r="AD85" s="267"/>
      <c r="AE85" s="266"/>
      <c r="AF85" s="266"/>
      <c r="AG85" s="266"/>
      <c r="AH85" s="266"/>
      <c r="AI85" s="266"/>
      <c r="AJ85" s="268"/>
      <c r="AK85" s="267"/>
      <c r="AL85" s="266"/>
      <c r="AM85" s="266"/>
      <c r="AN85" s="266"/>
      <c r="AO85" s="266"/>
      <c r="AP85" s="266"/>
      <c r="AQ85" s="268"/>
      <c r="AR85" s="267"/>
      <c r="AS85" s="266"/>
      <c r="AT85" s="266"/>
      <c r="AU85" s="266"/>
      <c r="AV85" s="266"/>
      <c r="AW85" s="266"/>
      <c r="AX85" s="268"/>
      <c r="AY85" s="267"/>
      <c r="AZ85" s="266"/>
      <c r="BA85" s="265"/>
      <c r="BB85" s="1314"/>
      <c r="BC85" s="1315"/>
      <c r="BD85" s="1316"/>
      <c r="BE85" s="1317"/>
      <c r="BF85" s="1318"/>
      <c r="BG85" s="1319"/>
      <c r="BH85" s="1319"/>
      <c r="BI85" s="1319"/>
      <c r="BJ85" s="1320"/>
    </row>
    <row r="86" spans="2:62" ht="20.25" customHeight="1">
      <c r="B86" s="1280"/>
      <c r="C86" s="1341"/>
      <c r="D86" s="1342"/>
      <c r="E86" s="281"/>
      <c r="F86" s="280">
        <f>C85</f>
        <v>0</v>
      </c>
      <c r="G86" s="281"/>
      <c r="H86" s="280">
        <f>I85</f>
        <v>0</v>
      </c>
      <c r="I86" s="1343"/>
      <c r="J86" s="1344"/>
      <c r="K86" s="1345"/>
      <c r="L86" s="1346"/>
      <c r="M86" s="1346"/>
      <c r="N86" s="1342"/>
      <c r="O86" s="1307"/>
      <c r="P86" s="1308"/>
      <c r="Q86" s="1308"/>
      <c r="R86" s="1308"/>
      <c r="S86" s="1309"/>
      <c r="T86" s="279" t="s">
        <v>1099</v>
      </c>
      <c r="U86" s="278"/>
      <c r="V86" s="277"/>
      <c r="W86" s="275" t="str">
        <f>IF(W85="","",VLOOKUP(W85,'シフト記号表（従来型・ユニット型共通）'!$C$6:$L$47,10,FALSE))</f>
        <v/>
      </c>
      <c r="X86" s="274" t="str">
        <f>IF(X85="","",VLOOKUP(X85,'シフト記号表（従来型・ユニット型共通）'!$C$6:$L$47,10,FALSE))</f>
        <v/>
      </c>
      <c r="Y86" s="274" t="str">
        <f>IF(Y85="","",VLOOKUP(Y85,'シフト記号表（従来型・ユニット型共通）'!$C$6:$L$47,10,FALSE))</f>
        <v/>
      </c>
      <c r="Z86" s="274" t="str">
        <f>IF(Z85="","",VLOOKUP(Z85,'シフト記号表（従来型・ユニット型共通）'!$C$6:$L$47,10,FALSE))</f>
        <v/>
      </c>
      <c r="AA86" s="274" t="str">
        <f>IF(AA85="","",VLOOKUP(AA85,'シフト記号表（従来型・ユニット型共通）'!$C$6:$L$47,10,FALSE))</f>
        <v/>
      </c>
      <c r="AB86" s="274" t="str">
        <f>IF(AB85="","",VLOOKUP(AB85,'シフト記号表（従来型・ユニット型共通）'!$C$6:$L$47,10,FALSE))</f>
        <v/>
      </c>
      <c r="AC86" s="276" t="str">
        <f>IF(AC85="","",VLOOKUP(AC85,'シフト記号表（従来型・ユニット型共通）'!$C$6:$L$47,10,FALSE))</f>
        <v/>
      </c>
      <c r="AD86" s="275" t="str">
        <f>IF(AD85="","",VLOOKUP(AD85,'シフト記号表（従来型・ユニット型共通）'!$C$6:$L$47,10,FALSE))</f>
        <v/>
      </c>
      <c r="AE86" s="274" t="str">
        <f>IF(AE85="","",VLOOKUP(AE85,'シフト記号表（従来型・ユニット型共通）'!$C$6:$L$47,10,FALSE))</f>
        <v/>
      </c>
      <c r="AF86" s="274" t="str">
        <f>IF(AF85="","",VLOOKUP(AF85,'シフト記号表（従来型・ユニット型共通）'!$C$6:$L$47,10,FALSE))</f>
        <v/>
      </c>
      <c r="AG86" s="274" t="str">
        <f>IF(AG85="","",VLOOKUP(AG85,'シフト記号表（従来型・ユニット型共通）'!$C$6:$L$47,10,FALSE))</f>
        <v/>
      </c>
      <c r="AH86" s="274" t="str">
        <f>IF(AH85="","",VLOOKUP(AH85,'シフト記号表（従来型・ユニット型共通）'!$C$6:$L$47,10,FALSE))</f>
        <v/>
      </c>
      <c r="AI86" s="274" t="str">
        <f>IF(AI85="","",VLOOKUP(AI85,'シフト記号表（従来型・ユニット型共通）'!$C$6:$L$47,10,FALSE))</f>
        <v/>
      </c>
      <c r="AJ86" s="276" t="str">
        <f>IF(AJ85="","",VLOOKUP(AJ85,'シフト記号表（従来型・ユニット型共通）'!$C$6:$L$47,10,FALSE))</f>
        <v/>
      </c>
      <c r="AK86" s="275" t="str">
        <f>IF(AK85="","",VLOOKUP(AK85,'シフト記号表（従来型・ユニット型共通）'!$C$6:$L$47,10,FALSE))</f>
        <v/>
      </c>
      <c r="AL86" s="274" t="str">
        <f>IF(AL85="","",VLOOKUP(AL85,'シフト記号表（従来型・ユニット型共通）'!$C$6:$L$47,10,FALSE))</f>
        <v/>
      </c>
      <c r="AM86" s="274" t="str">
        <f>IF(AM85="","",VLOOKUP(AM85,'シフト記号表（従来型・ユニット型共通）'!$C$6:$L$47,10,FALSE))</f>
        <v/>
      </c>
      <c r="AN86" s="274" t="str">
        <f>IF(AN85="","",VLOOKUP(AN85,'シフト記号表（従来型・ユニット型共通）'!$C$6:$L$47,10,FALSE))</f>
        <v/>
      </c>
      <c r="AO86" s="274" t="str">
        <f>IF(AO85="","",VLOOKUP(AO85,'シフト記号表（従来型・ユニット型共通）'!$C$6:$L$47,10,FALSE))</f>
        <v/>
      </c>
      <c r="AP86" s="274" t="str">
        <f>IF(AP85="","",VLOOKUP(AP85,'シフト記号表（従来型・ユニット型共通）'!$C$6:$L$47,10,FALSE))</f>
        <v/>
      </c>
      <c r="AQ86" s="276" t="str">
        <f>IF(AQ85="","",VLOOKUP(AQ85,'シフト記号表（従来型・ユニット型共通）'!$C$6:$L$47,10,FALSE))</f>
        <v/>
      </c>
      <c r="AR86" s="275" t="str">
        <f>IF(AR85="","",VLOOKUP(AR85,'シフト記号表（従来型・ユニット型共通）'!$C$6:$L$47,10,FALSE))</f>
        <v/>
      </c>
      <c r="AS86" s="274" t="str">
        <f>IF(AS85="","",VLOOKUP(AS85,'シフト記号表（従来型・ユニット型共通）'!$C$6:$L$47,10,FALSE))</f>
        <v/>
      </c>
      <c r="AT86" s="274" t="str">
        <f>IF(AT85="","",VLOOKUP(AT85,'シフト記号表（従来型・ユニット型共通）'!$C$6:$L$47,10,FALSE))</f>
        <v/>
      </c>
      <c r="AU86" s="274" t="str">
        <f>IF(AU85="","",VLOOKUP(AU85,'シフト記号表（従来型・ユニット型共通）'!$C$6:$L$47,10,FALSE))</f>
        <v/>
      </c>
      <c r="AV86" s="274" t="str">
        <f>IF(AV85="","",VLOOKUP(AV85,'シフト記号表（従来型・ユニット型共通）'!$C$6:$L$47,10,FALSE))</f>
        <v/>
      </c>
      <c r="AW86" s="274" t="str">
        <f>IF(AW85="","",VLOOKUP(AW85,'シフト記号表（従来型・ユニット型共通）'!$C$6:$L$47,10,FALSE))</f>
        <v/>
      </c>
      <c r="AX86" s="276" t="str">
        <f>IF(AX85="","",VLOOKUP(AX85,'シフト記号表（従来型・ユニット型共通）'!$C$6:$L$47,10,FALSE))</f>
        <v/>
      </c>
      <c r="AY86" s="275" t="str">
        <f>IF(AY85="","",VLOOKUP(AY85,'シフト記号表（従来型・ユニット型共通）'!$C$6:$L$47,10,FALSE))</f>
        <v/>
      </c>
      <c r="AZ86" s="274" t="str">
        <f>IF(AZ85="","",VLOOKUP(AZ85,'シフト記号表（従来型・ユニット型共通）'!$C$6:$L$47,10,FALSE))</f>
        <v/>
      </c>
      <c r="BA86" s="274" t="str">
        <f>IF(BA85="","",VLOOKUP(BA85,'シフト記号表（従来型・ユニット型共通）'!$C$6:$L$47,10,FALSE))</f>
        <v/>
      </c>
      <c r="BB86" s="1350">
        <f>IF($BE$3="４週",SUM(W86:AX86),IF($BE$3="暦月",SUM(W86:BA86),""))</f>
        <v>0</v>
      </c>
      <c r="BC86" s="1351"/>
      <c r="BD86" s="1352">
        <f>IF($BE$3="４週",BB86/4,IF($BE$3="暦月",(BB86/($BE$8/7)),""))</f>
        <v>0</v>
      </c>
      <c r="BE86" s="1351"/>
      <c r="BF86" s="1347"/>
      <c r="BG86" s="1348"/>
      <c r="BH86" s="1348"/>
      <c r="BI86" s="1348"/>
      <c r="BJ86" s="1349"/>
    </row>
    <row r="87" spans="2:62" ht="20.25" customHeight="1">
      <c r="B87" s="1279">
        <f>B85+1</f>
        <v>36</v>
      </c>
      <c r="C87" s="1325"/>
      <c r="D87" s="1326"/>
      <c r="E87" s="285"/>
      <c r="F87" s="284"/>
      <c r="G87" s="285"/>
      <c r="H87" s="284"/>
      <c r="I87" s="1337"/>
      <c r="J87" s="1338"/>
      <c r="K87" s="1339"/>
      <c r="L87" s="1340"/>
      <c r="M87" s="1340"/>
      <c r="N87" s="1326"/>
      <c r="O87" s="1307"/>
      <c r="P87" s="1308"/>
      <c r="Q87" s="1308"/>
      <c r="R87" s="1308"/>
      <c r="S87" s="1309"/>
      <c r="T87" s="283" t="s">
        <v>1100</v>
      </c>
      <c r="V87" s="282"/>
      <c r="W87" s="267"/>
      <c r="X87" s="266"/>
      <c r="Y87" s="266"/>
      <c r="Z87" s="266"/>
      <c r="AA87" s="266"/>
      <c r="AB87" s="266"/>
      <c r="AC87" s="268"/>
      <c r="AD87" s="267"/>
      <c r="AE87" s="266"/>
      <c r="AF87" s="266"/>
      <c r="AG87" s="266"/>
      <c r="AH87" s="266"/>
      <c r="AI87" s="266"/>
      <c r="AJ87" s="268"/>
      <c r="AK87" s="267"/>
      <c r="AL87" s="266"/>
      <c r="AM87" s="266"/>
      <c r="AN87" s="266"/>
      <c r="AO87" s="266"/>
      <c r="AP87" s="266"/>
      <c r="AQ87" s="268"/>
      <c r="AR87" s="267"/>
      <c r="AS87" s="266"/>
      <c r="AT87" s="266"/>
      <c r="AU87" s="266"/>
      <c r="AV87" s="266"/>
      <c r="AW87" s="266"/>
      <c r="AX87" s="268"/>
      <c r="AY87" s="267"/>
      <c r="AZ87" s="266"/>
      <c r="BA87" s="265"/>
      <c r="BB87" s="1314"/>
      <c r="BC87" s="1315"/>
      <c r="BD87" s="1316"/>
      <c r="BE87" s="1317"/>
      <c r="BF87" s="1318"/>
      <c r="BG87" s="1319"/>
      <c r="BH87" s="1319"/>
      <c r="BI87" s="1319"/>
      <c r="BJ87" s="1320"/>
    </row>
    <row r="88" spans="2:62" ht="20.25" customHeight="1">
      <c r="B88" s="1280"/>
      <c r="C88" s="1341"/>
      <c r="D88" s="1342"/>
      <c r="E88" s="281"/>
      <c r="F88" s="280">
        <f>C87</f>
        <v>0</v>
      </c>
      <c r="G88" s="281"/>
      <c r="H88" s="280">
        <f>I87</f>
        <v>0</v>
      </c>
      <c r="I88" s="1343"/>
      <c r="J88" s="1344"/>
      <c r="K88" s="1345"/>
      <c r="L88" s="1346"/>
      <c r="M88" s="1346"/>
      <c r="N88" s="1342"/>
      <c r="O88" s="1307"/>
      <c r="P88" s="1308"/>
      <c r="Q88" s="1308"/>
      <c r="R88" s="1308"/>
      <c r="S88" s="1309"/>
      <c r="T88" s="279" t="s">
        <v>1099</v>
      </c>
      <c r="U88" s="278"/>
      <c r="V88" s="277"/>
      <c r="W88" s="275" t="str">
        <f>IF(W87="","",VLOOKUP(W87,'シフト記号表（従来型・ユニット型共通）'!$C$6:$L$47,10,FALSE))</f>
        <v/>
      </c>
      <c r="X88" s="274" t="str">
        <f>IF(X87="","",VLOOKUP(X87,'シフト記号表（従来型・ユニット型共通）'!$C$6:$L$47,10,FALSE))</f>
        <v/>
      </c>
      <c r="Y88" s="274" t="str">
        <f>IF(Y87="","",VLOOKUP(Y87,'シフト記号表（従来型・ユニット型共通）'!$C$6:$L$47,10,FALSE))</f>
        <v/>
      </c>
      <c r="Z88" s="274" t="str">
        <f>IF(Z87="","",VLOOKUP(Z87,'シフト記号表（従来型・ユニット型共通）'!$C$6:$L$47,10,FALSE))</f>
        <v/>
      </c>
      <c r="AA88" s="274" t="str">
        <f>IF(AA87="","",VLOOKUP(AA87,'シフト記号表（従来型・ユニット型共通）'!$C$6:$L$47,10,FALSE))</f>
        <v/>
      </c>
      <c r="AB88" s="274" t="str">
        <f>IF(AB87="","",VLOOKUP(AB87,'シフト記号表（従来型・ユニット型共通）'!$C$6:$L$47,10,FALSE))</f>
        <v/>
      </c>
      <c r="AC88" s="276" t="str">
        <f>IF(AC87="","",VLOOKUP(AC87,'シフト記号表（従来型・ユニット型共通）'!$C$6:$L$47,10,FALSE))</f>
        <v/>
      </c>
      <c r="AD88" s="275" t="str">
        <f>IF(AD87="","",VLOOKUP(AD87,'シフト記号表（従来型・ユニット型共通）'!$C$6:$L$47,10,FALSE))</f>
        <v/>
      </c>
      <c r="AE88" s="274" t="str">
        <f>IF(AE87="","",VLOOKUP(AE87,'シフト記号表（従来型・ユニット型共通）'!$C$6:$L$47,10,FALSE))</f>
        <v/>
      </c>
      <c r="AF88" s="274" t="str">
        <f>IF(AF87="","",VLOOKUP(AF87,'シフト記号表（従来型・ユニット型共通）'!$C$6:$L$47,10,FALSE))</f>
        <v/>
      </c>
      <c r="AG88" s="274" t="str">
        <f>IF(AG87="","",VLOOKUP(AG87,'シフト記号表（従来型・ユニット型共通）'!$C$6:$L$47,10,FALSE))</f>
        <v/>
      </c>
      <c r="AH88" s="274" t="str">
        <f>IF(AH87="","",VLOOKUP(AH87,'シフト記号表（従来型・ユニット型共通）'!$C$6:$L$47,10,FALSE))</f>
        <v/>
      </c>
      <c r="AI88" s="274" t="str">
        <f>IF(AI87="","",VLOOKUP(AI87,'シフト記号表（従来型・ユニット型共通）'!$C$6:$L$47,10,FALSE))</f>
        <v/>
      </c>
      <c r="AJ88" s="276" t="str">
        <f>IF(AJ87="","",VLOOKUP(AJ87,'シフト記号表（従来型・ユニット型共通）'!$C$6:$L$47,10,FALSE))</f>
        <v/>
      </c>
      <c r="AK88" s="275" t="str">
        <f>IF(AK87="","",VLOOKUP(AK87,'シフト記号表（従来型・ユニット型共通）'!$C$6:$L$47,10,FALSE))</f>
        <v/>
      </c>
      <c r="AL88" s="274" t="str">
        <f>IF(AL87="","",VLOOKUP(AL87,'シフト記号表（従来型・ユニット型共通）'!$C$6:$L$47,10,FALSE))</f>
        <v/>
      </c>
      <c r="AM88" s="274" t="str">
        <f>IF(AM87="","",VLOOKUP(AM87,'シフト記号表（従来型・ユニット型共通）'!$C$6:$L$47,10,FALSE))</f>
        <v/>
      </c>
      <c r="AN88" s="274" t="str">
        <f>IF(AN87="","",VLOOKUP(AN87,'シフト記号表（従来型・ユニット型共通）'!$C$6:$L$47,10,FALSE))</f>
        <v/>
      </c>
      <c r="AO88" s="274" t="str">
        <f>IF(AO87="","",VLOOKUP(AO87,'シフト記号表（従来型・ユニット型共通）'!$C$6:$L$47,10,FALSE))</f>
        <v/>
      </c>
      <c r="AP88" s="274" t="str">
        <f>IF(AP87="","",VLOOKUP(AP87,'シフト記号表（従来型・ユニット型共通）'!$C$6:$L$47,10,FALSE))</f>
        <v/>
      </c>
      <c r="AQ88" s="276" t="str">
        <f>IF(AQ87="","",VLOOKUP(AQ87,'シフト記号表（従来型・ユニット型共通）'!$C$6:$L$47,10,FALSE))</f>
        <v/>
      </c>
      <c r="AR88" s="275" t="str">
        <f>IF(AR87="","",VLOOKUP(AR87,'シフト記号表（従来型・ユニット型共通）'!$C$6:$L$47,10,FALSE))</f>
        <v/>
      </c>
      <c r="AS88" s="274" t="str">
        <f>IF(AS87="","",VLOOKUP(AS87,'シフト記号表（従来型・ユニット型共通）'!$C$6:$L$47,10,FALSE))</f>
        <v/>
      </c>
      <c r="AT88" s="274" t="str">
        <f>IF(AT87="","",VLOOKUP(AT87,'シフト記号表（従来型・ユニット型共通）'!$C$6:$L$47,10,FALSE))</f>
        <v/>
      </c>
      <c r="AU88" s="274" t="str">
        <f>IF(AU87="","",VLOOKUP(AU87,'シフト記号表（従来型・ユニット型共通）'!$C$6:$L$47,10,FALSE))</f>
        <v/>
      </c>
      <c r="AV88" s="274" t="str">
        <f>IF(AV87="","",VLOOKUP(AV87,'シフト記号表（従来型・ユニット型共通）'!$C$6:$L$47,10,FALSE))</f>
        <v/>
      </c>
      <c r="AW88" s="274" t="str">
        <f>IF(AW87="","",VLOOKUP(AW87,'シフト記号表（従来型・ユニット型共通）'!$C$6:$L$47,10,FALSE))</f>
        <v/>
      </c>
      <c r="AX88" s="276" t="str">
        <f>IF(AX87="","",VLOOKUP(AX87,'シフト記号表（従来型・ユニット型共通）'!$C$6:$L$47,10,FALSE))</f>
        <v/>
      </c>
      <c r="AY88" s="275" t="str">
        <f>IF(AY87="","",VLOOKUP(AY87,'シフト記号表（従来型・ユニット型共通）'!$C$6:$L$47,10,FALSE))</f>
        <v/>
      </c>
      <c r="AZ88" s="274" t="str">
        <f>IF(AZ87="","",VLOOKUP(AZ87,'シフト記号表（従来型・ユニット型共通）'!$C$6:$L$47,10,FALSE))</f>
        <v/>
      </c>
      <c r="BA88" s="274" t="str">
        <f>IF(BA87="","",VLOOKUP(BA87,'シフト記号表（従来型・ユニット型共通）'!$C$6:$L$47,10,FALSE))</f>
        <v/>
      </c>
      <c r="BB88" s="1350">
        <f>IF($BE$3="４週",SUM(W88:AX88),IF($BE$3="暦月",SUM(W88:BA88),""))</f>
        <v>0</v>
      </c>
      <c r="BC88" s="1351"/>
      <c r="BD88" s="1352">
        <f>IF($BE$3="４週",BB88/4,IF($BE$3="暦月",(BB88/($BE$8/7)),""))</f>
        <v>0</v>
      </c>
      <c r="BE88" s="1351"/>
      <c r="BF88" s="1347"/>
      <c r="BG88" s="1348"/>
      <c r="BH88" s="1348"/>
      <c r="BI88" s="1348"/>
      <c r="BJ88" s="1349"/>
    </row>
    <row r="89" spans="2:62" ht="20.25" customHeight="1">
      <c r="B89" s="1279">
        <f>B87+1</f>
        <v>37</v>
      </c>
      <c r="C89" s="1325"/>
      <c r="D89" s="1326"/>
      <c r="E89" s="285"/>
      <c r="F89" s="284"/>
      <c r="G89" s="285"/>
      <c r="H89" s="284"/>
      <c r="I89" s="1337"/>
      <c r="J89" s="1338"/>
      <c r="K89" s="1339"/>
      <c r="L89" s="1340"/>
      <c r="M89" s="1340"/>
      <c r="N89" s="1326"/>
      <c r="O89" s="1307"/>
      <c r="P89" s="1308"/>
      <c r="Q89" s="1308"/>
      <c r="R89" s="1308"/>
      <c r="S89" s="1309"/>
      <c r="T89" s="283" t="s">
        <v>1100</v>
      </c>
      <c r="V89" s="282"/>
      <c r="W89" s="267"/>
      <c r="X89" s="266"/>
      <c r="Y89" s="266"/>
      <c r="Z89" s="266"/>
      <c r="AA89" s="266"/>
      <c r="AB89" s="266"/>
      <c r="AC89" s="268"/>
      <c r="AD89" s="267"/>
      <c r="AE89" s="266"/>
      <c r="AF89" s="266"/>
      <c r="AG89" s="266"/>
      <c r="AH89" s="266"/>
      <c r="AI89" s="266"/>
      <c r="AJ89" s="268"/>
      <c r="AK89" s="267"/>
      <c r="AL89" s="266"/>
      <c r="AM89" s="266"/>
      <c r="AN89" s="266"/>
      <c r="AO89" s="266"/>
      <c r="AP89" s="266"/>
      <c r="AQ89" s="268"/>
      <c r="AR89" s="267"/>
      <c r="AS89" s="266"/>
      <c r="AT89" s="266"/>
      <c r="AU89" s="266"/>
      <c r="AV89" s="266"/>
      <c r="AW89" s="266"/>
      <c r="AX89" s="268"/>
      <c r="AY89" s="267"/>
      <c r="AZ89" s="266"/>
      <c r="BA89" s="265"/>
      <c r="BB89" s="1314"/>
      <c r="BC89" s="1315"/>
      <c r="BD89" s="1316"/>
      <c r="BE89" s="1317"/>
      <c r="BF89" s="1318"/>
      <c r="BG89" s="1319"/>
      <c r="BH89" s="1319"/>
      <c r="BI89" s="1319"/>
      <c r="BJ89" s="1320"/>
    </row>
    <row r="90" spans="2:62" ht="20.25" customHeight="1">
      <c r="B90" s="1280"/>
      <c r="C90" s="1341"/>
      <c r="D90" s="1342"/>
      <c r="E90" s="281"/>
      <c r="F90" s="280">
        <f>C89</f>
        <v>0</v>
      </c>
      <c r="G90" s="281"/>
      <c r="H90" s="280">
        <f>I89</f>
        <v>0</v>
      </c>
      <c r="I90" s="1343"/>
      <c r="J90" s="1344"/>
      <c r="K90" s="1345"/>
      <c r="L90" s="1346"/>
      <c r="M90" s="1346"/>
      <c r="N90" s="1342"/>
      <c r="O90" s="1307"/>
      <c r="P90" s="1308"/>
      <c r="Q90" s="1308"/>
      <c r="R90" s="1308"/>
      <c r="S90" s="1309"/>
      <c r="T90" s="279" t="s">
        <v>1099</v>
      </c>
      <c r="U90" s="278"/>
      <c r="V90" s="277"/>
      <c r="W90" s="275" t="str">
        <f>IF(W89="","",VLOOKUP(W89,'シフト記号表（従来型・ユニット型共通）'!$C$6:$L$47,10,FALSE))</f>
        <v/>
      </c>
      <c r="X90" s="274" t="str">
        <f>IF(X89="","",VLOOKUP(X89,'シフト記号表（従来型・ユニット型共通）'!$C$6:$L$47,10,FALSE))</f>
        <v/>
      </c>
      <c r="Y90" s="274" t="str">
        <f>IF(Y89="","",VLOOKUP(Y89,'シフト記号表（従来型・ユニット型共通）'!$C$6:$L$47,10,FALSE))</f>
        <v/>
      </c>
      <c r="Z90" s="274" t="str">
        <f>IF(Z89="","",VLOOKUP(Z89,'シフト記号表（従来型・ユニット型共通）'!$C$6:$L$47,10,FALSE))</f>
        <v/>
      </c>
      <c r="AA90" s="274" t="str">
        <f>IF(AA89="","",VLOOKUP(AA89,'シフト記号表（従来型・ユニット型共通）'!$C$6:$L$47,10,FALSE))</f>
        <v/>
      </c>
      <c r="AB90" s="274" t="str">
        <f>IF(AB89="","",VLOOKUP(AB89,'シフト記号表（従来型・ユニット型共通）'!$C$6:$L$47,10,FALSE))</f>
        <v/>
      </c>
      <c r="AC90" s="276" t="str">
        <f>IF(AC89="","",VLOOKUP(AC89,'シフト記号表（従来型・ユニット型共通）'!$C$6:$L$47,10,FALSE))</f>
        <v/>
      </c>
      <c r="AD90" s="275" t="str">
        <f>IF(AD89="","",VLOOKUP(AD89,'シフト記号表（従来型・ユニット型共通）'!$C$6:$L$47,10,FALSE))</f>
        <v/>
      </c>
      <c r="AE90" s="274" t="str">
        <f>IF(AE89="","",VLOOKUP(AE89,'シフト記号表（従来型・ユニット型共通）'!$C$6:$L$47,10,FALSE))</f>
        <v/>
      </c>
      <c r="AF90" s="274" t="str">
        <f>IF(AF89="","",VLOOKUP(AF89,'シフト記号表（従来型・ユニット型共通）'!$C$6:$L$47,10,FALSE))</f>
        <v/>
      </c>
      <c r="AG90" s="274" t="str">
        <f>IF(AG89="","",VLOOKUP(AG89,'シフト記号表（従来型・ユニット型共通）'!$C$6:$L$47,10,FALSE))</f>
        <v/>
      </c>
      <c r="AH90" s="274" t="str">
        <f>IF(AH89="","",VLOOKUP(AH89,'シフト記号表（従来型・ユニット型共通）'!$C$6:$L$47,10,FALSE))</f>
        <v/>
      </c>
      <c r="AI90" s="274" t="str">
        <f>IF(AI89="","",VLOOKUP(AI89,'シフト記号表（従来型・ユニット型共通）'!$C$6:$L$47,10,FALSE))</f>
        <v/>
      </c>
      <c r="AJ90" s="276" t="str">
        <f>IF(AJ89="","",VLOOKUP(AJ89,'シフト記号表（従来型・ユニット型共通）'!$C$6:$L$47,10,FALSE))</f>
        <v/>
      </c>
      <c r="AK90" s="275" t="str">
        <f>IF(AK89="","",VLOOKUP(AK89,'シフト記号表（従来型・ユニット型共通）'!$C$6:$L$47,10,FALSE))</f>
        <v/>
      </c>
      <c r="AL90" s="274" t="str">
        <f>IF(AL89="","",VLOOKUP(AL89,'シフト記号表（従来型・ユニット型共通）'!$C$6:$L$47,10,FALSE))</f>
        <v/>
      </c>
      <c r="AM90" s="274" t="str">
        <f>IF(AM89="","",VLOOKUP(AM89,'シフト記号表（従来型・ユニット型共通）'!$C$6:$L$47,10,FALSE))</f>
        <v/>
      </c>
      <c r="AN90" s="274" t="str">
        <f>IF(AN89="","",VLOOKUP(AN89,'シフト記号表（従来型・ユニット型共通）'!$C$6:$L$47,10,FALSE))</f>
        <v/>
      </c>
      <c r="AO90" s="274" t="str">
        <f>IF(AO89="","",VLOOKUP(AO89,'シフト記号表（従来型・ユニット型共通）'!$C$6:$L$47,10,FALSE))</f>
        <v/>
      </c>
      <c r="AP90" s="274" t="str">
        <f>IF(AP89="","",VLOOKUP(AP89,'シフト記号表（従来型・ユニット型共通）'!$C$6:$L$47,10,FALSE))</f>
        <v/>
      </c>
      <c r="AQ90" s="276" t="str">
        <f>IF(AQ89="","",VLOOKUP(AQ89,'シフト記号表（従来型・ユニット型共通）'!$C$6:$L$47,10,FALSE))</f>
        <v/>
      </c>
      <c r="AR90" s="275" t="str">
        <f>IF(AR89="","",VLOOKUP(AR89,'シフト記号表（従来型・ユニット型共通）'!$C$6:$L$47,10,FALSE))</f>
        <v/>
      </c>
      <c r="AS90" s="274" t="str">
        <f>IF(AS89="","",VLOOKUP(AS89,'シフト記号表（従来型・ユニット型共通）'!$C$6:$L$47,10,FALSE))</f>
        <v/>
      </c>
      <c r="AT90" s="274" t="str">
        <f>IF(AT89="","",VLOOKUP(AT89,'シフト記号表（従来型・ユニット型共通）'!$C$6:$L$47,10,FALSE))</f>
        <v/>
      </c>
      <c r="AU90" s="274" t="str">
        <f>IF(AU89="","",VLOOKUP(AU89,'シフト記号表（従来型・ユニット型共通）'!$C$6:$L$47,10,FALSE))</f>
        <v/>
      </c>
      <c r="AV90" s="274" t="str">
        <f>IF(AV89="","",VLOOKUP(AV89,'シフト記号表（従来型・ユニット型共通）'!$C$6:$L$47,10,FALSE))</f>
        <v/>
      </c>
      <c r="AW90" s="274" t="str">
        <f>IF(AW89="","",VLOOKUP(AW89,'シフト記号表（従来型・ユニット型共通）'!$C$6:$L$47,10,FALSE))</f>
        <v/>
      </c>
      <c r="AX90" s="276" t="str">
        <f>IF(AX89="","",VLOOKUP(AX89,'シフト記号表（従来型・ユニット型共通）'!$C$6:$L$47,10,FALSE))</f>
        <v/>
      </c>
      <c r="AY90" s="275" t="str">
        <f>IF(AY89="","",VLOOKUP(AY89,'シフト記号表（従来型・ユニット型共通）'!$C$6:$L$47,10,FALSE))</f>
        <v/>
      </c>
      <c r="AZ90" s="274" t="str">
        <f>IF(AZ89="","",VLOOKUP(AZ89,'シフト記号表（従来型・ユニット型共通）'!$C$6:$L$47,10,FALSE))</f>
        <v/>
      </c>
      <c r="BA90" s="274" t="str">
        <f>IF(BA89="","",VLOOKUP(BA89,'シフト記号表（従来型・ユニット型共通）'!$C$6:$L$47,10,FALSE))</f>
        <v/>
      </c>
      <c r="BB90" s="1350">
        <f>IF($BE$3="４週",SUM(W90:AX90),IF($BE$3="暦月",SUM(W90:BA90),""))</f>
        <v>0</v>
      </c>
      <c r="BC90" s="1351"/>
      <c r="BD90" s="1352">
        <f>IF($BE$3="４週",BB90/4,IF($BE$3="暦月",(BB90/($BE$8/7)),""))</f>
        <v>0</v>
      </c>
      <c r="BE90" s="1351"/>
      <c r="BF90" s="1347"/>
      <c r="BG90" s="1348"/>
      <c r="BH90" s="1348"/>
      <c r="BI90" s="1348"/>
      <c r="BJ90" s="1349"/>
    </row>
    <row r="91" spans="2:62" ht="20.25" customHeight="1">
      <c r="B91" s="1279">
        <f>B89+1</f>
        <v>38</v>
      </c>
      <c r="C91" s="1325"/>
      <c r="D91" s="1326"/>
      <c r="E91" s="285"/>
      <c r="F91" s="284"/>
      <c r="G91" s="285"/>
      <c r="H91" s="284"/>
      <c r="I91" s="1337"/>
      <c r="J91" s="1338"/>
      <c r="K91" s="1339"/>
      <c r="L91" s="1340"/>
      <c r="M91" s="1340"/>
      <c r="N91" s="1326"/>
      <c r="O91" s="1307"/>
      <c r="P91" s="1308"/>
      <c r="Q91" s="1308"/>
      <c r="R91" s="1308"/>
      <c r="S91" s="1309"/>
      <c r="T91" s="283" t="s">
        <v>1100</v>
      </c>
      <c r="V91" s="282"/>
      <c r="W91" s="267"/>
      <c r="X91" s="266"/>
      <c r="Y91" s="266"/>
      <c r="Z91" s="266"/>
      <c r="AA91" s="266"/>
      <c r="AB91" s="266"/>
      <c r="AC91" s="268"/>
      <c r="AD91" s="267"/>
      <c r="AE91" s="266"/>
      <c r="AF91" s="266"/>
      <c r="AG91" s="266"/>
      <c r="AH91" s="266"/>
      <c r="AI91" s="266"/>
      <c r="AJ91" s="268"/>
      <c r="AK91" s="267"/>
      <c r="AL91" s="266"/>
      <c r="AM91" s="266"/>
      <c r="AN91" s="266"/>
      <c r="AO91" s="266"/>
      <c r="AP91" s="266"/>
      <c r="AQ91" s="268"/>
      <c r="AR91" s="267"/>
      <c r="AS91" s="266"/>
      <c r="AT91" s="266"/>
      <c r="AU91" s="266"/>
      <c r="AV91" s="266"/>
      <c r="AW91" s="266"/>
      <c r="AX91" s="268"/>
      <c r="AY91" s="267"/>
      <c r="AZ91" s="266"/>
      <c r="BA91" s="265"/>
      <c r="BB91" s="1314"/>
      <c r="BC91" s="1315"/>
      <c r="BD91" s="1316"/>
      <c r="BE91" s="1317"/>
      <c r="BF91" s="1318"/>
      <c r="BG91" s="1319"/>
      <c r="BH91" s="1319"/>
      <c r="BI91" s="1319"/>
      <c r="BJ91" s="1320"/>
    </row>
    <row r="92" spans="2:62" ht="20.25" customHeight="1">
      <c r="B92" s="1280"/>
      <c r="C92" s="1341"/>
      <c r="D92" s="1342"/>
      <c r="E92" s="281"/>
      <c r="F92" s="280">
        <f>C91</f>
        <v>0</v>
      </c>
      <c r="G92" s="281"/>
      <c r="H92" s="280">
        <f>I91</f>
        <v>0</v>
      </c>
      <c r="I92" s="1343"/>
      <c r="J92" s="1344"/>
      <c r="K92" s="1345"/>
      <c r="L92" s="1346"/>
      <c r="M92" s="1346"/>
      <c r="N92" s="1342"/>
      <c r="O92" s="1307"/>
      <c r="P92" s="1308"/>
      <c r="Q92" s="1308"/>
      <c r="R92" s="1308"/>
      <c r="S92" s="1309"/>
      <c r="T92" s="279" t="s">
        <v>1099</v>
      </c>
      <c r="U92" s="278"/>
      <c r="V92" s="277"/>
      <c r="W92" s="275" t="str">
        <f>IF(W91="","",VLOOKUP(W91,'シフト記号表（従来型・ユニット型共通）'!$C$6:$L$47,10,FALSE))</f>
        <v/>
      </c>
      <c r="X92" s="274" t="str">
        <f>IF(X91="","",VLOOKUP(X91,'シフト記号表（従来型・ユニット型共通）'!$C$6:$L$47,10,FALSE))</f>
        <v/>
      </c>
      <c r="Y92" s="274" t="str">
        <f>IF(Y91="","",VLOOKUP(Y91,'シフト記号表（従来型・ユニット型共通）'!$C$6:$L$47,10,FALSE))</f>
        <v/>
      </c>
      <c r="Z92" s="274" t="str">
        <f>IF(Z91="","",VLOOKUP(Z91,'シフト記号表（従来型・ユニット型共通）'!$C$6:$L$47,10,FALSE))</f>
        <v/>
      </c>
      <c r="AA92" s="274" t="str">
        <f>IF(AA91="","",VLOOKUP(AA91,'シフト記号表（従来型・ユニット型共通）'!$C$6:$L$47,10,FALSE))</f>
        <v/>
      </c>
      <c r="AB92" s="274" t="str">
        <f>IF(AB91="","",VLOOKUP(AB91,'シフト記号表（従来型・ユニット型共通）'!$C$6:$L$47,10,FALSE))</f>
        <v/>
      </c>
      <c r="AC92" s="276" t="str">
        <f>IF(AC91="","",VLOOKUP(AC91,'シフト記号表（従来型・ユニット型共通）'!$C$6:$L$47,10,FALSE))</f>
        <v/>
      </c>
      <c r="AD92" s="275" t="str">
        <f>IF(AD91="","",VLOOKUP(AD91,'シフト記号表（従来型・ユニット型共通）'!$C$6:$L$47,10,FALSE))</f>
        <v/>
      </c>
      <c r="AE92" s="274" t="str">
        <f>IF(AE91="","",VLOOKUP(AE91,'シフト記号表（従来型・ユニット型共通）'!$C$6:$L$47,10,FALSE))</f>
        <v/>
      </c>
      <c r="AF92" s="274" t="str">
        <f>IF(AF91="","",VLOOKUP(AF91,'シフト記号表（従来型・ユニット型共通）'!$C$6:$L$47,10,FALSE))</f>
        <v/>
      </c>
      <c r="AG92" s="274" t="str">
        <f>IF(AG91="","",VLOOKUP(AG91,'シフト記号表（従来型・ユニット型共通）'!$C$6:$L$47,10,FALSE))</f>
        <v/>
      </c>
      <c r="AH92" s="274" t="str">
        <f>IF(AH91="","",VLOOKUP(AH91,'シフト記号表（従来型・ユニット型共通）'!$C$6:$L$47,10,FALSE))</f>
        <v/>
      </c>
      <c r="AI92" s="274" t="str">
        <f>IF(AI91="","",VLOOKUP(AI91,'シフト記号表（従来型・ユニット型共通）'!$C$6:$L$47,10,FALSE))</f>
        <v/>
      </c>
      <c r="AJ92" s="276" t="str">
        <f>IF(AJ91="","",VLOOKUP(AJ91,'シフト記号表（従来型・ユニット型共通）'!$C$6:$L$47,10,FALSE))</f>
        <v/>
      </c>
      <c r="AK92" s="275" t="str">
        <f>IF(AK91="","",VLOOKUP(AK91,'シフト記号表（従来型・ユニット型共通）'!$C$6:$L$47,10,FALSE))</f>
        <v/>
      </c>
      <c r="AL92" s="274" t="str">
        <f>IF(AL91="","",VLOOKUP(AL91,'シフト記号表（従来型・ユニット型共通）'!$C$6:$L$47,10,FALSE))</f>
        <v/>
      </c>
      <c r="AM92" s="274" t="str">
        <f>IF(AM91="","",VLOOKUP(AM91,'シフト記号表（従来型・ユニット型共通）'!$C$6:$L$47,10,FALSE))</f>
        <v/>
      </c>
      <c r="AN92" s="274" t="str">
        <f>IF(AN91="","",VLOOKUP(AN91,'シフト記号表（従来型・ユニット型共通）'!$C$6:$L$47,10,FALSE))</f>
        <v/>
      </c>
      <c r="AO92" s="274" t="str">
        <f>IF(AO91="","",VLOOKUP(AO91,'シフト記号表（従来型・ユニット型共通）'!$C$6:$L$47,10,FALSE))</f>
        <v/>
      </c>
      <c r="AP92" s="274" t="str">
        <f>IF(AP91="","",VLOOKUP(AP91,'シフト記号表（従来型・ユニット型共通）'!$C$6:$L$47,10,FALSE))</f>
        <v/>
      </c>
      <c r="AQ92" s="276" t="str">
        <f>IF(AQ91="","",VLOOKUP(AQ91,'シフト記号表（従来型・ユニット型共通）'!$C$6:$L$47,10,FALSE))</f>
        <v/>
      </c>
      <c r="AR92" s="275" t="str">
        <f>IF(AR91="","",VLOOKUP(AR91,'シフト記号表（従来型・ユニット型共通）'!$C$6:$L$47,10,FALSE))</f>
        <v/>
      </c>
      <c r="AS92" s="274" t="str">
        <f>IF(AS91="","",VLOOKUP(AS91,'シフト記号表（従来型・ユニット型共通）'!$C$6:$L$47,10,FALSE))</f>
        <v/>
      </c>
      <c r="AT92" s="274" t="str">
        <f>IF(AT91="","",VLOOKUP(AT91,'シフト記号表（従来型・ユニット型共通）'!$C$6:$L$47,10,FALSE))</f>
        <v/>
      </c>
      <c r="AU92" s="274" t="str">
        <f>IF(AU91="","",VLOOKUP(AU91,'シフト記号表（従来型・ユニット型共通）'!$C$6:$L$47,10,FALSE))</f>
        <v/>
      </c>
      <c r="AV92" s="274" t="str">
        <f>IF(AV91="","",VLOOKUP(AV91,'シフト記号表（従来型・ユニット型共通）'!$C$6:$L$47,10,FALSE))</f>
        <v/>
      </c>
      <c r="AW92" s="274" t="str">
        <f>IF(AW91="","",VLOOKUP(AW91,'シフト記号表（従来型・ユニット型共通）'!$C$6:$L$47,10,FALSE))</f>
        <v/>
      </c>
      <c r="AX92" s="276" t="str">
        <f>IF(AX91="","",VLOOKUP(AX91,'シフト記号表（従来型・ユニット型共通）'!$C$6:$L$47,10,FALSE))</f>
        <v/>
      </c>
      <c r="AY92" s="275" t="str">
        <f>IF(AY91="","",VLOOKUP(AY91,'シフト記号表（従来型・ユニット型共通）'!$C$6:$L$47,10,FALSE))</f>
        <v/>
      </c>
      <c r="AZ92" s="274" t="str">
        <f>IF(AZ91="","",VLOOKUP(AZ91,'シフト記号表（従来型・ユニット型共通）'!$C$6:$L$47,10,FALSE))</f>
        <v/>
      </c>
      <c r="BA92" s="274" t="str">
        <f>IF(BA91="","",VLOOKUP(BA91,'シフト記号表（従来型・ユニット型共通）'!$C$6:$L$47,10,FALSE))</f>
        <v/>
      </c>
      <c r="BB92" s="1350">
        <f>IF($BE$3="４週",SUM(W92:AX92),IF($BE$3="暦月",SUM(W92:BA92),""))</f>
        <v>0</v>
      </c>
      <c r="BC92" s="1351"/>
      <c r="BD92" s="1352">
        <f>IF($BE$3="４週",BB92/4,IF($BE$3="暦月",(BB92/($BE$8/7)),""))</f>
        <v>0</v>
      </c>
      <c r="BE92" s="1351"/>
      <c r="BF92" s="1347"/>
      <c r="BG92" s="1348"/>
      <c r="BH92" s="1348"/>
      <c r="BI92" s="1348"/>
      <c r="BJ92" s="1349"/>
    </row>
    <row r="93" spans="2:62" ht="20.25" customHeight="1">
      <c r="B93" s="1279">
        <f>B91+1</f>
        <v>39</v>
      </c>
      <c r="C93" s="1325"/>
      <c r="D93" s="1326"/>
      <c r="E93" s="285"/>
      <c r="F93" s="284"/>
      <c r="G93" s="285"/>
      <c r="H93" s="284"/>
      <c r="I93" s="1337"/>
      <c r="J93" s="1338"/>
      <c r="K93" s="1339"/>
      <c r="L93" s="1340"/>
      <c r="M93" s="1340"/>
      <c r="N93" s="1326"/>
      <c r="O93" s="1307"/>
      <c r="P93" s="1308"/>
      <c r="Q93" s="1308"/>
      <c r="R93" s="1308"/>
      <c r="S93" s="1309"/>
      <c r="T93" s="283" t="s">
        <v>1100</v>
      </c>
      <c r="V93" s="282"/>
      <c r="W93" s="267"/>
      <c r="X93" s="266"/>
      <c r="Y93" s="266"/>
      <c r="Z93" s="266"/>
      <c r="AA93" s="266"/>
      <c r="AB93" s="266"/>
      <c r="AC93" s="268"/>
      <c r="AD93" s="267"/>
      <c r="AE93" s="266"/>
      <c r="AF93" s="266"/>
      <c r="AG93" s="266"/>
      <c r="AH93" s="266"/>
      <c r="AI93" s="266"/>
      <c r="AJ93" s="268"/>
      <c r="AK93" s="267"/>
      <c r="AL93" s="266"/>
      <c r="AM93" s="266"/>
      <c r="AN93" s="266"/>
      <c r="AO93" s="266"/>
      <c r="AP93" s="266"/>
      <c r="AQ93" s="268"/>
      <c r="AR93" s="267"/>
      <c r="AS93" s="266"/>
      <c r="AT93" s="266"/>
      <c r="AU93" s="266"/>
      <c r="AV93" s="266"/>
      <c r="AW93" s="266"/>
      <c r="AX93" s="268"/>
      <c r="AY93" s="267"/>
      <c r="AZ93" s="266"/>
      <c r="BA93" s="265"/>
      <c r="BB93" s="1314"/>
      <c r="BC93" s="1315"/>
      <c r="BD93" s="1316"/>
      <c r="BE93" s="1317"/>
      <c r="BF93" s="1318"/>
      <c r="BG93" s="1319"/>
      <c r="BH93" s="1319"/>
      <c r="BI93" s="1319"/>
      <c r="BJ93" s="1320"/>
    </row>
    <row r="94" spans="2:62" ht="20.25" customHeight="1">
      <c r="B94" s="1280"/>
      <c r="C94" s="1341"/>
      <c r="D94" s="1342"/>
      <c r="E94" s="281"/>
      <c r="F94" s="280">
        <f>C93</f>
        <v>0</v>
      </c>
      <c r="G94" s="281"/>
      <c r="H94" s="280">
        <f>I93</f>
        <v>0</v>
      </c>
      <c r="I94" s="1343"/>
      <c r="J94" s="1344"/>
      <c r="K94" s="1345"/>
      <c r="L94" s="1346"/>
      <c r="M94" s="1346"/>
      <c r="N94" s="1342"/>
      <c r="O94" s="1307"/>
      <c r="P94" s="1308"/>
      <c r="Q94" s="1308"/>
      <c r="R94" s="1308"/>
      <c r="S94" s="1309"/>
      <c r="T94" s="279" t="s">
        <v>1099</v>
      </c>
      <c r="U94" s="278"/>
      <c r="V94" s="277"/>
      <c r="W94" s="275" t="str">
        <f>IF(W93="","",VLOOKUP(W93,'シフト記号表（従来型・ユニット型共通）'!$C$6:$L$47,10,FALSE))</f>
        <v/>
      </c>
      <c r="X94" s="274" t="str">
        <f>IF(X93="","",VLOOKUP(X93,'シフト記号表（従来型・ユニット型共通）'!$C$6:$L$47,10,FALSE))</f>
        <v/>
      </c>
      <c r="Y94" s="274" t="str">
        <f>IF(Y93="","",VLOOKUP(Y93,'シフト記号表（従来型・ユニット型共通）'!$C$6:$L$47,10,FALSE))</f>
        <v/>
      </c>
      <c r="Z94" s="274" t="str">
        <f>IF(Z93="","",VLOOKUP(Z93,'シフト記号表（従来型・ユニット型共通）'!$C$6:$L$47,10,FALSE))</f>
        <v/>
      </c>
      <c r="AA94" s="274" t="str">
        <f>IF(AA93="","",VLOOKUP(AA93,'シフト記号表（従来型・ユニット型共通）'!$C$6:$L$47,10,FALSE))</f>
        <v/>
      </c>
      <c r="AB94" s="274" t="str">
        <f>IF(AB93="","",VLOOKUP(AB93,'シフト記号表（従来型・ユニット型共通）'!$C$6:$L$47,10,FALSE))</f>
        <v/>
      </c>
      <c r="AC94" s="276" t="str">
        <f>IF(AC93="","",VLOOKUP(AC93,'シフト記号表（従来型・ユニット型共通）'!$C$6:$L$47,10,FALSE))</f>
        <v/>
      </c>
      <c r="AD94" s="275" t="str">
        <f>IF(AD93="","",VLOOKUP(AD93,'シフト記号表（従来型・ユニット型共通）'!$C$6:$L$47,10,FALSE))</f>
        <v/>
      </c>
      <c r="AE94" s="274" t="str">
        <f>IF(AE93="","",VLOOKUP(AE93,'シフト記号表（従来型・ユニット型共通）'!$C$6:$L$47,10,FALSE))</f>
        <v/>
      </c>
      <c r="AF94" s="274" t="str">
        <f>IF(AF93="","",VLOOKUP(AF93,'シフト記号表（従来型・ユニット型共通）'!$C$6:$L$47,10,FALSE))</f>
        <v/>
      </c>
      <c r="AG94" s="274" t="str">
        <f>IF(AG93="","",VLOOKUP(AG93,'シフト記号表（従来型・ユニット型共通）'!$C$6:$L$47,10,FALSE))</f>
        <v/>
      </c>
      <c r="AH94" s="274" t="str">
        <f>IF(AH93="","",VLOOKUP(AH93,'シフト記号表（従来型・ユニット型共通）'!$C$6:$L$47,10,FALSE))</f>
        <v/>
      </c>
      <c r="AI94" s="274" t="str">
        <f>IF(AI93="","",VLOOKUP(AI93,'シフト記号表（従来型・ユニット型共通）'!$C$6:$L$47,10,FALSE))</f>
        <v/>
      </c>
      <c r="AJ94" s="276" t="str">
        <f>IF(AJ93="","",VLOOKUP(AJ93,'シフト記号表（従来型・ユニット型共通）'!$C$6:$L$47,10,FALSE))</f>
        <v/>
      </c>
      <c r="AK94" s="275" t="str">
        <f>IF(AK93="","",VLOOKUP(AK93,'シフト記号表（従来型・ユニット型共通）'!$C$6:$L$47,10,FALSE))</f>
        <v/>
      </c>
      <c r="AL94" s="274" t="str">
        <f>IF(AL93="","",VLOOKUP(AL93,'シフト記号表（従来型・ユニット型共通）'!$C$6:$L$47,10,FALSE))</f>
        <v/>
      </c>
      <c r="AM94" s="274" t="str">
        <f>IF(AM93="","",VLOOKUP(AM93,'シフト記号表（従来型・ユニット型共通）'!$C$6:$L$47,10,FALSE))</f>
        <v/>
      </c>
      <c r="AN94" s="274" t="str">
        <f>IF(AN93="","",VLOOKUP(AN93,'シフト記号表（従来型・ユニット型共通）'!$C$6:$L$47,10,FALSE))</f>
        <v/>
      </c>
      <c r="AO94" s="274" t="str">
        <f>IF(AO93="","",VLOOKUP(AO93,'シフト記号表（従来型・ユニット型共通）'!$C$6:$L$47,10,FALSE))</f>
        <v/>
      </c>
      <c r="AP94" s="274" t="str">
        <f>IF(AP93="","",VLOOKUP(AP93,'シフト記号表（従来型・ユニット型共通）'!$C$6:$L$47,10,FALSE))</f>
        <v/>
      </c>
      <c r="AQ94" s="276" t="str">
        <f>IF(AQ93="","",VLOOKUP(AQ93,'シフト記号表（従来型・ユニット型共通）'!$C$6:$L$47,10,FALSE))</f>
        <v/>
      </c>
      <c r="AR94" s="275" t="str">
        <f>IF(AR93="","",VLOOKUP(AR93,'シフト記号表（従来型・ユニット型共通）'!$C$6:$L$47,10,FALSE))</f>
        <v/>
      </c>
      <c r="AS94" s="274" t="str">
        <f>IF(AS93="","",VLOOKUP(AS93,'シフト記号表（従来型・ユニット型共通）'!$C$6:$L$47,10,FALSE))</f>
        <v/>
      </c>
      <c r="AT94" s="274" t="str">
        <f>IF(AT93="","",VLOOKUP(AT93,'シフト記号表（従来型・ユニット型共通）'!$C$6:$L$47,10,FALSE))</f>
        <v/>
      </c>
      <c r="AU94" s="274" t="str">
        <f>IF(AU93="","",VLOOKUP(AU93,'シフト記号表（従来型・ユニット型共通）'!$C$6:$L$47,10,FALSE))</f>
        <v/>
      </c>
      <c r="AV94" s="274" t="str">
        <f>IF(AV93="","",VLOOKUP(AV93,'シフト記号表（従来型・ユニット型共通）'!$C$6:$L$47,10,FALSE))</f>
        <v/>
      </c>
      <c r="AW94" s="274" t="str">
        <f>IF(AW93="","",VLOOKUP(AW93,'シフト記号表（従来型・ユニット型共通）'!$C$6:$L$47,10,FALSE))</f>
        <v/>
      </c>
      <c r="AX94" s="276" t="str">
        <f>IF(AX93="","",VLOOKUP(AX93,'シフト記号表（従来型・ユニット型共通）'!$C$6:$L$47,10,FALSE))</f>
        <v/>
      </c>
      <c r="AY94" s="275" t="str">
        <f>IF(AY93="","",VLOOKUP(AY93,'シフト記号表（従来型・ユニット型共通）'!$C$6:$L$47,10,FALSE))</f>
        <v/>
      </c>
      <c r="AZ94" s="274" t="str">
        <f>IF(AZ93="","",VLOOKUP(AZ93,'シフト記号表（従来型・ユニット型共通）'!$C$6:$L$47,10,FALSE))</f>
        <v/>
      </c>
      <c r="BA94" s="274" t="str">
        <f>IF(BA93="","",VLOOKUP(BA93,'シフト記号表（従来型・ユニット型共通）'!$C$6:$L$47,10,FALSE))</f>
        <v/>
      </c>
      <c r="BB94" s="1350">
        <f>IF($BE$3="４週",SUM(W94:AX94),IF($BE$3="暦月",SUM(W94:BA94),""))</f>
        <v>0</v>
      </c>
      <c r="BC94" s="1351"/>
      <c r="BD94" s="1352">
        <f>IF($BE$3="４週",BB94/4,IF($BE$3="暦月",(BB94/($BE$8/7)),""))</f>
        <v>0</v>
      </c>
      <c r="BE94" s="1351"/>
      <c r="BF94" s="1347"/>
      <c r="BG94" s="1348"/>
      <c r="BH94" s="1348"/>
      <c r="BI94" s="1348"/>
      <c r="BJ94" s="1349"/>
    </row>
    <row r="95" spans="2:62" ht="20.25" customHeight="1">
      <c r="B95" s="1279">
        <f>B93+1</f>
        <v>40</v>
      </c>
      <c r="C95" s="1325"/>
      <c r="D95" s="1326"/>
      <c r="E95" s="285"/>
      <c r="F95" s="284"/>
      <c r="G95" s="285"/>
      <c r="H95" s="284"/>
      <c r="I95" s="1337"/>
      <c r="J95" s="1338"/>
      <c r="K95" s="1339"/>
      <c r="L95" s="1340"/>
      <c r="M95" s="1340"/>
      <c r="N95" s="1326"/>
      <c r="O95" s="1307"/>
      <c r="P95" s="1308"/>
      <c r="Q95" s="1308"/>
      <c r="R95" s="1308"/>
      <c r="S95" s="1309"/>
      <c r="T95" s="283" t="s">
        <v>1100</v>
      </c>
      <c r="V95" s="282"/>
      <c r="W95" s="267"/>
      <c r="X95" s="266"/>
      <c r="Y95" s="266"/>
      <c r="Z95" s="266"/>
      <c r="AA95" s="266"/>
      <c r="AB95" s="266"/>
      <c r="AC95" s="268"/>
      <c r="AD95" s="267"/>
      <c r="AE95" s="266"/>
      <c r="AF95" s="266"/>
      <c r="AG95" s="266"/>
      <c r="AH95" s="266"/>
      <c r="AI95" s="266"/>
      <c r="AJ95" s="268"/>
      <c r="AK95" s="267"/>
      <c r="AL95" s="266"/>
      <c r="AM95" s="266"/>
      <c r="AN95" s="266"/>
      <c r="AO95" s="266"/>
      <c r="AP95" s="266"/>
      <c r="AQ95" s="268"/>
      <c r="AR95" s="267"/>
      <c r="AS95" s="266"/>
      <c r="AT95" s="266"/>
      <c r="AU95" s="266"/>
      <c r="AV95" s="266"/>
      <c r="AW95" s="266"/>
      <c r="AX95" s="268"/>
      <c r="AY95" s="267"/>
      <c r="AZ95" s="266"/>
      <c r="BA95" s="265"/>
      <c r="BB95" s="1314"/>
      <c r="BC95" s="1315"/>
      <c r="BD95" s="1316"/>
      <c r="BE95" s="1317"/>
      <c r="BF95" s="1318"/>
      <c r="BG95" s="1319"/>
      <c r="BH95" s="1319"/>
      <c r="BI95" s="1319"/>
      <c r="BJ95" s="1320"/>
    </row>
    <row r="96" spans="2:62" ht="20.25" customHeight="1">
      <c r="B96" s="1280"/>
      <c r="C96" s="1341"/>
      <c r="D96" s="1342"/>
      <c r="E96" s="281"/>
      <c r="F96" s="280">
        <f>C95</f>
        <v>0</v>
      </c>
      <c r="G96" s="281"/>
      <c r="H96" s="280">
        <f>I95</f>
        <v>0</v>
      </c>
      <c r="I96" s="1343"/>
      <c r="J96" s="1344"/>
      <c r="K96" s="1345"/>
      <c r="L96" s="1346"/>
      <c r="M96" s="1346"/>
      <c r="N96" s="1342"/>
      <c r="O96" s="1307"/>
      <c r="P96" s="1308"/>
      <c r="Q96" s="1308"/>
      <c r="R96" s="1308"/>
      <c r="S96" s="1309"/>
      <c r="T96" s="279" t="s">
        <v>1099</v>
      </c>
      <c r="U96" s="278"/>
      <c r="V96" s="277"/>
      <c r="W96" s="275" t="str">
        <f>IF(W95="","",VLOOKUP(W95,'シフト記号表（従来型・ユニット型共通）'!$C$6:$L$47,10,FALSE))</f>
        <v/>
      </c>
      <c r="X96" s="274" t="str">
        <f>IF(X95="","",VLOOKUP(X95,'シフト記号表（従来型・ユニット型共通）'!$C$6:$L$47,10,FALSE))</f>
        <v/>
      </c>
      <c r="Y96" s="274" t="str">
        <f>IF(Y95="","",VLOOKUP(Y95,'シフト記号表（従来型・ユニット型共通）'!$C$6:$L$47,10,FALSE))</f>
        <v/>
      </c>
      <c r="Z96" s="274" t="str">
        <f>IF(Z95="","",VLOOKUP(Z95,'シフト記号表（従来型・ユニット型共通）'!$C$6:$L$47,10,FALSE))</f>
        <v/>
      </c>
      <c r="AA96" s="274" t="str">
        <f>IF(AA95="","",VLOOKUP(AA95,'シフト記号表（従来型・ユニット型共通）'!$C$6:$L$47,10,FALSE))</f>
        <v/>
      </c>
      <c r="AB96" s="274" t="str">
        <f>IF(AB95="","",VLOOKUP(AB95,'シフト記号表（従来型・ユニット型共通）'!$C$6:$L$47,10,FALSE))</f>
        <v/>
      </c>
      <c r="AC96" s="276" t="str">
        <f>IF(AC95="","",VLOOKUP(AC95,'シフト記号表（従来型・ユニット型共通）'!$C$6:$L$47,10,FALSE))</f>
        <v/>
      </c>
      <c r="AD96" s="275" t="str">
        <f>IF(AD95="","",VLOOKUP(AD95,'シフト記号表（従来型・ユニット型共通）'!$C$6:$L$47,10,FALSE))</f>
        <v/>
      </c>
      <c r="AE96" s="274" t="str">
        <f>IF(AE95="","",VLOOKUP(AE95,'シフト記号表（従来型・ユニット型共通）'!$C$6:$L$47,10,FALSE))</f>
        <v/>
      </c>
      <c r="AF96" s="274" t="str">
        <f>IF(AF95="","",VLOOKUP(AF95,'シフト記号表（従来型・ユニット型共通）'!$C$6:$L$47,10,FALSE))</f>
        <v/>
      </c>
      <c r="AG96" s="274" t="str">
        <f>IF(AG95="","",VLOOKUP(AG95,'シフト記号表（従来型・ユニット型共通）'!$C$6:$L$47,10,FALSE))</f>
        <v/>
      </c>
      <c r="AH96" s="274" t="str">
        <f>IF(AH95="","",VLOOKUP(AH95,'シフト記号表（従来型・ユニット型共通）'!$C$6:$L$47,10,FALSE))</f>
        <v/>
      </c>
      <c r="AI96" s="274" t="str">
        <f>IF(AI95="","",VLOOKUP(AI95,'シフト記号表（従来型・ユニット型共通）'!$C$6:$L$47,10,FALSE))</f>
        <v/>
      </c>
      <c r="AJ96" s="276" t="str">
        <f>IF(AJ95="","",VLOOKUP(AJ95,'シフト記号表（従来型・ユニット型共通）'!$C$6:$L$47,10,FALSE))</f>
        <v/>
      </c>
      <c r="AK96" s="275" t="str">
        <f>IF(AK95="","",VLOOKUP(AK95,'シフト記号表（従来型・ユニット型共通）'!$C$6:$L$47,10,FALSE))</f>
        <v/>
      </c>
      <c r="AL96" s="274" t="str">
        <f>IF(AL95="","",VLOOKUP(AL95,'シフト記号表（従来型・ユニット型共通）'!$C$6:$L$47,10,FALSE))</f>
        <v/>
      </c>
      <c r="AM96" s="274" t="str">
        <f>IF(AM95="","",VLOOKUP(AM95,'シフト記号表（従来型・ユニット型共通）'!$C$6:$L$47,10,FALSE))</f>
        <v/>
      </c>
      <c r="AN96" s="274" t="str">
        <f>IF(AN95="","",VLOOKUP(AN95,'シフト記号表（従来型・ユニット型共通）'!$C$6:$L$47,10,FALSE))</f>
        <v/>
      </c>
      <c r="AO96" s="274" t="str">
        <f>IF(AO95="","",VLOOKUP(AO95,'シフト記号表（従来型・ユニット型共通）'!$C$6:$L$47,10,FALSE))</f>
        <v/>
      </c>
      <c r="AP96" s="274" t="str">
        <f>IF(AP95="","",VLOOKUP(AP95,'シフト記号表（従来型・ユニット型共通）'!$C$6:$L$47,10,FALSE))</f>
        <v/>
      </c>
      <c r="AQ96" s="276" t="str">
        <f>IF(AQ95="","",VLOOKUP(AQ95,'シフト記号表（従来型・ユニット型共通）'!$C$6:$L$47,10,FALSE))</f>
        <v/>
      </c>
      <c r="AR96" s="275" t="str">
        <f>IF(AR95="","",VLOOKUP(AR95,'シフト記号表（従来型・ユニット型共通）'!$C$6:$L$47,10,FALSE))</f>
        <v/>
      </c>
      <c r="AS96" s="274" t="str">
        <f>IF(AS95="","",VLOOKUP(AS95,'シフト記号表（従来型・ユニット型共通）'!$C$6:$L$47,10,FALSE))</f>
        <v/>
      </c>
      <c r="AT96" s="274" t="str">
        <f>IF(AT95="","",VLOOKUP(AT95,'シフト記号表（従来型・ユニット型共通）'!$C$6:$L$47,10,FALSE))</f>
        <v/>
      </c>
      <c r="AU96" s="274" t="str">
        <f>IF(AU95="","",VLOOKUP(AU95,'シフト記号表（従来型・ユニット型共通）'!$C$6:$L$47,10,FALSE))</f>
        <v/>
      </c>
      <c r="AV96" s="274" t="str">
        <f>IF(AV95="","",VLOOKUP(AV95,'シフト記号表（従来型・ユニット型共通）'!$C$6:$L$47,10,FALSE))</f>
        <v/>
      </c>
      <c r="AW96" s="274" t="str">
        <f>IF(AW95="","",VLOOKUP(AW95,'シフト記号表（従来型・ユニット型共通）'!$C$6:$L$47,10,FALSE))</f>
        <v/>
      </c>
      <c r="AX96" s="276" t="str">
        <f>IF(AX95="","",VLOOKUP(AX95,'シフト記号表（従来型・ユニット型共通）'!$C$6:$L$47,10,FALSE))</f>
        <v/>
      </c>
      <c r="AY96" s="275" t="str">
        <f>IF(AY95="","",VLOOKUP(AY95,'シフト記号表（従来型・ユニット型共通）'!$C$6:$L$47,10,FALSE))</f>
        <v/>
      </c>
      <c r="AZ96" s="274" t="str">
        <f>IF(AZ95="","",VLOOKUP(AZ95,'シフト記号表（従来型・ユニット型共通）'!$C$6:$L$47,10,FALSE))</f>
        <v/>
      </c>
      <c r="BA96" s="274" t="str">
        <f>IF(BA95="","",VLOOKUP(BA95,'シフト記号表（従来型・ユニット型共通）'!$C$6:$L$47,10,FALSE))</f>
        <v/>
      </c>
      <c r="BB96" s="1350">
        <f>IF($BE$3="４週",SUM(W96:AX96),IF($BE$3="暦月",SUM(W96:BA96),""))</f>
        <v>0</v>
      </c>
      <c r="BC96" s="1351"/>
      <c r="BD96" s="1352">
        <f>IF($BE$3="４週",BB96/4,IF($BE$3="暦月",(BB96/($BE$8/7)),""))</f>
        <v>0</v>
      </c>
      <c r="BE96" s="1351"/>
      <c r="BF96" s="1347"/>
      <c r="BG96" s="1348"/>
      <c r="BH96" s="1348"/>
      <c r="BI96" s="1348"/>
      <c r="BJ96" s="1349"/>
    </row>
    <row r="97" spans="2:62" ht="20.25" customHeight="1">
      <c r="B97" s="1279">
        <f>B95+1</f>
        <v>41</v>
      </c>
      <c r="C97" s="1325"/>
      <c r="D97" s="1326"/>
      <c r="E97" s="285"/>
      <c r="F97" s="284"/>
      <c r="G97" s="285"/>
      <c r="H97" s="284"/>
      <c r="I97" s="1337"/>
      <c r="J97" s="1338"/>
      <c r="K97" s="1339"/>
      <c r="L97" s="1340"/>
      <c r="M97" s="1340"/>
      <c r="N97" s="1326"/>
      <c r="O97" s="1307"/>
      <c r="P97" s="1308"/>
      <c r="Q97" s="1308"/>
      <c r="R97" s="1308"/>
      <c r="S97" s="1309"/>
      <c r="T97" s="283" t="s">
        <v>1100</v>
      </c>
      <c r="V97" s="282"/>
      <c r="W97" s="267"/>
      <c r="X97" s="266"/>
      <c r="Y97" s="266"/>
      <c r="Z97" s="266"/>
      <c r="AA97" s="266"/>
      <c r="AB97" s="266"/>
      <c r="AC97" s="268"/>
      <c r="AD97" s="267"/>
      <c r="AE97" s="266"/>
      <c r="AF97" s="266"/>
      <c r="AG97" s="266"/>
      <c r="AH97" s="266"/>
      <c r="AI97" s="266"/>
      <c r="AJ97" s="268"/>
      <c r="AK97" s="267"/>
      <c r="AL97" s="266"/>
      <c r="AM97" s="266"/>
      <c r="AN97" s="266"/>
      <c r="AO97" s="266"/>
      <c r="AP97" s="266"/>
      <c r="AQ97" s="268"/>
      <c r="AR97" s="267"/>
      <c r="AS97" s="266"/>
      <c r="AT97" s="266"/>
      <c r="AU97" s="266"/>
      <c r="AV97" s="266"/>
      <c r="AW97" s="266"/>
      <c r="AX97" s="268"/>
      <c r="AY97" s="267"/>
      <c r="AZ97" s="266"/>
      <c r="BA97" s="265"/>
      <c r="BB97" s="1314"/>
      <c r="BC97" s="1315"/>
      <c r="BD97" s="1316"/>
      <c r="BE97" s="1317"/>
      <c r="BF97" s="1318"/>
      <c r="BG97" s="1319"/>
      <c r="BH97" s="1319"/>
      <c r="BI97" s="1319"/>
      <c r="BJ97" s="1320"/>
    </row>
    <row r="98" spans="2:62" ht="20.25" customHeight="1">
      <c r="B98" s="1280"/>
      <c r="C98" s="1341"/>
      <c r="D98" s="1342"/>
      <c r="E98" s="281"/>
      <c r="F98" s="280">
        <f>C97</f>
        <v>0</v>
      </c>
      <c r="G98" s="281"/>
      <c r="H98" s="280">
        <f>I97</f>
        <v>0</v>
      </c>
      <c r="I98" s="1343"/>
      <c r="J98" s="1344"/>
      <c r="K98" s="1345"/>
      <c r="L98" s="1346"/>
      <c r="M98" s="1346"/>
      <c r="N98" s="1342"/>
      <c r="O98" s="1307"/>
      <c r="P98" s="1308"/>
      <c r="Q98" s="1308"/>
      <c r="R98" s="1308"/>
      <c r="S98" s="1309"/>
      <c r="T98" s="279" t="s">
        <v>1099</v>
      </c>
      <c r="U98" s="278"/>
      <c r="V98" s="277"/>
      <c r="W98" s="275" t="str">
        <f>IF(W97="","",VLOOKUP(W97,'シフト記号表（従来型・ユニット型共通）'!$C$6:$L$47,10,FALSE))</f>
        <v/>
      </c>
      <c r="X98" s="274" t="str">
        <f>IF(X97="","",VLOOKUP(X97,'シフト記号表（従来型・ユニット型共通）'!$C$6:$L$47,10,FALSE))</f>
        <v/>
      </c>
      <c r="Y98" s="274" t="str">
        <f>IF(Y97="","",VLOOKUP(Y97,'シフト記号表（従来型・ユニット型共通）'!$C$6:$L$47,10,FALSE))</f>
        <v/>
      </c>
      <c r="Z98" s="274" t="str">
        <f>IF(Z97="","",VLOOKUP(Z97,'シフト記号表（従来型・ユニット型共通）'!$C$6:$L$47,10,FALSE))</f>
        <v/>
      </c>
      <c r="AA98" s="274" t="str">
        <f>IF(AA97="","",VLOOKUP(AA97,'シフト記号表（従来型・ユニット型共通）'!$C$6:$L$47,10,FALSE))</f>
        <v/>
      </c>
      <c r="AB98" s="274" t="str">
        <f>IF(AB97="","",VLOOKUP(AB97,'シフト記号表（従来型・ユニット型共通）'!$C$6:$L$47,10,FALSE))</f>
        <v/>
      </c>
      <c r="AC98" s="276" t="str">
        <f>IF(AC97="","",VLOOKUP(AC97,'シフト記号表（従来型・ユニット型共通）'!$C$6:$L$47,10,FALSE))</f>
        <v/>
      </c>
      <c r="AD98" s="275" t="str">
        <f>IF(AD97="","",VLOOKUP(AD97,'シフト記号表（従来型・ユニット型共通）'!$C$6:$L$47,10,FALSE))</f>
        <v/>
      </c>
      <c r="AE98" s="274" t="str">
        <f>IF(AE97="","",VLOOKUP(AE97,'シフト記号表（従来型・ユニット型共通）'!$C$6:$L$47,10,FALSE))</f>
        <v/>
      </c>
      <c r="AF98" s="274" t="str">
        <f>IF(AF97="","",VLOOKUP(AF97,'シフト記号表（従来型・ユニット型共通）'!$C$6:$L$47,10,FALSE))</f>
        <v/>
      </c>
      <c r="AG98" s="274" t="str">
        <f>IF(AG97="","",VLOOKUP(AG97,'シフト記号表（従来型・ユニット型共通）'!$C$6:$L$47,10,FALSE))</f>
        <v/>
      </c>
      <c r="AH98" s="274" t="str">
        <f>IF(AH97="","",VLOOKUP(AH97,'シフト記号表（従来型・ユニット型共通）'!$C$6:$L$47,10,FALSE))</f>
        <v/>
      </c>
      <c r="AI98" s="274" t="str">
        <f>IF(AI97="","",VLOOKUP(AI97,'シフト記号表（従来型・ユニット型共通）'!$C$6:$L$47,10,FALSE))</f>
        <v/>
      </c>
      <c r="AJ98" s="276" t="str">
        <f>IF(AJ97="","",VLOOKUP(AJ97,'シフト記号表（従来型・ユニット型共通）'!$C$6:$L$47,10,FALSE))</f>
        <v/>
      </c>
      <c r="AK98" s="275" t="str">
        <f>IF(AK97="","",VLOOKUP(AK97,'シフト記号表（従来型・ユニット型共通）'!$C$6:$L$47,10,FALSE))</f>
        <v/>
      </c>
      <c r="AL98" s="274" t="str">
        <f>IF(AL97="","",VLOOKUP(AL97,'シフト記号表（従来型・ユニット型共通）'!$C$6:$L$47,10,FALSE))</f>
        <v/>
      </c>
      <c r="AM98" s="274" t="str">
        <f>IF(AM97="","",VLOOKUP(AM97,'シフト記号表（従来型・ユニット型共通）'!$C$6:$L$47,10,FALSE))</f>
        <v/>
      </c>
      <c r="AN98" s="274" t="str">
        <f>IF(AN97="","",VLOOKUP(AN97,'シフト記号表（従来型・ユニット型共通）'!$C$6:$L$47,10,FALSE))</f>
        <v/>
      </c>
      <c r="AO98" s="274" t="str">
        <f>IF(AO97="","",VLOOKUP(AO97,'シフト記号表（従来型・ユニット型共通）'!$C$6:$L$47,10,FALSE))</f>
        <v/>
      </c>
      <c r="AP98" s="274" t="str">
        <f>IF(AP97="","",VLOOKUP(AP97,'シフト記号表（従来型・ユニット型共通）'!$C$6:$L$47,10,FALSE))</f>
        <v/>
      </c>
      <c r="AQ98" s="276" t="str">
        <f>IF(AQ97="","",VLOOKUP(AQ97,'シフト記号表（従来型・ユニット型共通）'!$C$6:$L$47,10,FALSE))</f>
        <v/>
      </c>
      <c r="AR98" s="275" t="str">
        <f>IF(AR97="","",VLOOKUP(AR97,'シフト記号表（従来型・ユニット型共通）'!$C$6:$L$47,10,FALSE))</f>
        <v/>
      </c>
      <c r="AS98" s="274" t="str">
        <f>IF(AS97="","",VLOOKUP(AS97,'シフト記号表（従来型・ユニット型共通）'!$C$6:$L$47,10,FALSE))</f>
        <v/>
      </c>
      <c r="AT98" s="274" t="str">
        <f>IF(AT97="","",VLOOKUP(AT97,'シフト記号表（従来型・ユニット型共通）'!$C$6:$L$47,10,FALSE))</f>
        <v/>
      </c>
      <c r="AU98" s="274" t="str">
        <f>IF(AU97="","",VLOOKUP(AU97,'シフト記号表（従来型・ユニット型共通）'!$C$6:$L$47,10,FALSE))</f>
        <v/>
      </c>
      <c r="AV98" s="274" t="str">
        <f>IF(AV97="","",VLOOKUP(AV97,'シフト記号表（従来型・ユニット型共通）'!$C$6:$L$47,10,FALSE))</f>
        <v/>
      </c>
      <c r="AW98" s="274" t="str">
        <f>IF(AW97="","",VLOOKUP(AW97,'シフト記号表（従来型・ユニット型共通）'!$C$6:$L$47,10,FALSE))</f>
        <v/>
      </c>
      <c r="AX98" s="276" t="str">
        <f>IF(AX97="","",VLOOKUP(AX97,'シフト記号表（従来型・ユニット型共通）'!$C$6:$L$47,10,FALSE))</f>
        <v/>
      </c>
      <c r="AY98" s="275" t="str">
        <f>IF(AY97="","",VLOOKUP(AY97,'シフト記号表（従来型・ユニット型共通）'!$C$6:$L$47,10,FALSE))</f>
        <v/>
      </c>
      <c r="AZ98" s="274" t="str">
        <f>IF(AZ97="","",VLOOKUP(AZ97,'シフト記号表（従来型・ユニット型共通）'!$C$6:$L$47,10,FALSE))</f>
        <v/>
      </c>
      <c r="BA98" s="274" t="str">
        <f>IF(BA97="","",VLOOKUP(BA97,'シフト記号表（従来型・ユニット型共通）'!$C$6:$L$47,10,FALSE))</f>
        <v/>
      </c>
      <c r="BB98" s="1350">
        <f>IF($BE$3="４週",SUM(W98:AX98),IF($BE$3="暦月",SUM(W98:BA98),""))</f>
        <v>0</v>
      </c>
      <c r="BC98" s="1351"/>
      <c r="BD98" s="1352">
        <f>IF($BE$3="４週",BB98/4,IF($BE$3="暦月",(BB98/($BE$8/7)),""))</f>
        <v>0</v>
      </c>
      <c r="BE98" s="1351"/>
      <c r="BF98" s="1347"/>
      <c r="BG98" s="1348"/>
      <c r="BH98" s="1348"/>
      <c r="BI98" s="1348"/>
      <c r="BJ98" s="1349"/>
    </row>
    <row r="99" spans="2:62" ht="20.25" customHeight="1">
      <c r="B99" s="1279">
        <f>B97+1</f>
        <v>42</v>
      </c>
      <c r="C99" s="1325"/>
      <c r="D99" s="1326"/>
      <c r="E99" s="285"/>
      <c r="F99" s="284"/>
      <c r="G99" s="285"/>
      <c r="H99" s="284"/>
      <c r="I99" s="1337"/>
      <c r="J99" s="1338"/>
      <c r="K99" s="1339"/>
      <c r="L99" s="1340"/>
      <c r="M99" s="1340"/>
      <c r="N99" s="1326"/>
      <c r="O99" s="1307"/>
      <c r="P99" s="1308"/>
      <c r="Q99" s="1308"/>
      <c r="R99" s="1308"/>
      <c r="S99" s="1309"/>
      <c r="T99" s="283" t="s">
        <v>1100</v>
      </c>
      <c r="V99" s="282"/>
      <c r="W99" s="267"/>
      <c r="X99" s="266"/>
      <c r="Y99" s="266"/>
      <c r="Z99" s="266"/>
      <c r="AA99" s="266"/>
      <c r="AB99" s="266"/>
      <c r="AC99" s="268"/>
      <c r="AD99" s="267"/>
      <c r="AE99" s="266"/>
      <c r="AF99" s="266"/>
      <c r="AG99" s="266"/>
      <c r="AH99" s="266"/>
      <c r="AI99" s="266"/>
      <c r="AJ99" s="268"/>
      <c r="AK99" s="267"/>
      <c r="AL99" s="266"/>
      <c r="AM99" s="266"/>
      <c r="AN99" s="266"/>
      <c r="AO99" s="266"/>
      <c r="AP99" s="266"/>
      <c r="AQ99" s="268"/>
      <c r="AR99" s="267"/>
      <c r="AS99" s="266"/>
      <c r="AT99" s="266"/>
      <c r="AU99" s="266"/>
      <c r="AV99" s="266"/>
      <c r="AW99" s="266"/>
      <c r="AX99" s="268"/>
      <c r="AY99" s="267"/>
      <c r="AZ99" s="266"/>
      <c r="BA99" s="265"/>
      <c r="BB99" s="1314"/>
      <c r="BC99" s="1315"/>
      <c r="BD99" s="1316"/>
      <c r="BE99" s="1317"/>
      <c r="BF99" s="1318"/>
      <c r="BG99" s="1319"/>
      <c r="BH99" s="1319"/>
      <c r="BI99" s="1319"/>
      <c r="BJ99" s="1320"/>
    </row>
    <row r="100" spans="2:62" ht="20.25" customHeight="1">
      <c r="B100" s="1280"/>
      <c r="C100" s="1341"/>
      <c r="D100" s="1342"/>
      <c r="E100" s="281"/>
      <c r="F100" s="280">
        <f>C99</f>
        <v>0</v>
      </c>
      <c r="G100" s="281"/>
      <c r="H100" s="280">
        <f>I99</f>
        <v>0</v>
      </c>
      <c r="I100" s="1343"/>
      <c r="J100" s="1344"/>
      <c r="K100" s="1345"/>
      <c r="L100" s="1346"/>
      <c r="M100" s="1346"/>
      <c r="N100" s="1342"/>
      <c r="O100" s="1307"/>
      <c r="P100" s="1308"/>
      <c r="Q100" s="1308"/>
      <c r="R100" s="1308"/>
      <c r="S100" s="1309"/>
      <c r="T100" s="279" t="s">
        <v>1099</v>
      </c>
      <c r="U100" s="278"/>
      <c r="V100" s="277"/>
      <c r="W100" s="275" t="str">
        <f>IF(W99="","",VLOOKUP(W99,'シフト記号表（従来型・ユニット型共通）'!$C$6:$L$47,10,FALSE))</f>
        <v/>
      </c>
      <c r="X100" s="274" t="str">
        <f>IF(X99="","",VLOOKUP(X99,'シフト記号表（従来型・ユニット型共通）'!$C$6:$L$47,10,FALSE))</f>
        <v/>
      </c>
      <c r="Y100" s="274" t="str">
        <f>IF(Y99="","",VLOOKUP(Y99,'シフト記号表（従来型・ユニット型共通）'!$C$6:$L$47,10,FALSE))</f>
        <v/>
      </c>
      <c r="Z100" s="274" t="str">
        <f>IF(Z99="","",VLOOKUP(Z99,'シフト記号表（従来型・ユニット型共通）'!$C$6:$L$47,10,FALSE))</f>
        <v/>
      </c>
      <c r="AA100" s="274" t="str">
        <f>IF(AA99="","",VLOOKUP(AA99,'シフト記号表（従来型・ユニット型共通）'!$C$6:$L$47,10,FALSE))</f>
        <v/>
      </c>
      <c r="AB100" s="274" t="str">
        <f>IF(AB99="","",VLOOKUP(AB99,'シフト記号表（従来型・ユニット型共通）'!$C$6:$L$47,10,FALSE))</f>
        <v/>
      </c>
      <c r="AC100" s="276" t="str">
        <f>IF(AC99="","",VLOOKUP(AC99,'シフト記号表（従来型・ユニット型共通）'!$C$6:$L$47,10,FALSE))</f>
        <v/>
      </c>
      <c r="AD100" s="275" t="str">
        <f>IF(AD99="","",VLOOKUP(AD99,'シフト記号表（従来型・ユニット型共通）'!$C$6:$L$47,10,FALSE))</f>
        <v/>
      </c>
      <c r="AE100" s="274" t="str">
        <f>IF(AE99="","",VLOOKUP(AE99,'シフト記号表（従来型・ユニット型共通）'!$C$6:$L$47,10,FALSE))</f>
        <v/>
      </c>
      <c r="AF100" s="274" t="str">
        <f>IF(AF99="","",VLOOKUP(AF99,'シフト記号表（従来型・ユニット型共通）'!$C$6:$L$47,10,FALSE))</f>
        <v/>
      </c>
      <c r="AG100" s="274" t="str">
        <f>IF(AG99="","",VLOOKUP(AG99,'シフト記号表（従来型・ユニット型共通）'!$C$6:$L$47,10,FALSE))</f>
        <v/>
      </c>
      <c r="AH100" s="274" t="str">
        <f>IF(AH99="","",VLOOKUP(AH99,'シフト記号表（従来型・ユニット型共通）'!$C$6:$L$47,10,FALSE))</f>
        <v/>
      </c>
      <c r="AI100" s="274" t="str">
        <f>IF(AI99="","",VLOOKUP(AI99,'シフト記号表（従来型・ユニット型共通）'!$C$6:$L$47,10,FALSE))</f>
        <v/>
      </c>
      <c r="AJ100" s="276" t="str">
        <f>IF(AJ99="","",VLOOKUP(AJ99,'シフト記号表（従来型・ユニット型共通）'!$C$6:$L$47,10,FALSE))</f>
        <v/>
      </c>
      <c r="AK100" s="275" t="str">
        <f>IF(AK99="","",VLOOKUP(AK99,'シフト記号表（従来型・ユニット型共通）'!$C$6:$L$47,10,FALSE))</f>
        <v/>
      </c>
      <c r="AL100" s="274" t="str">
        <f>IF(AL99="","",VLOOKUP(AL99,'シフト記号表（従来型・ユニット型共通）'!$C$6:$L$47,10,FALSE))</f>
        <v/>
      </c>
      <c r="AM100" s="274" t="str">
        <f>IF(AM99="","",VLOOKUP(AM99,'シフト記号表（従来型・ユニット型共通）'!$C$6:$L$47,10,FALSE))</f>
        <v/>
      </c>
      <c r="AN100" s="274" t="str">
        <f>IF(AN99="","",VLOOKUP(AN99,'シフト記号表（従来型・ユニット型共通）'!$C$6:$L$47,10,FALSE))</f>
        <v/>
      </c>
      <c r="AO100" s="274" t="str">
        <f>IF(AO99="","",VLOOKUP(AO99,'シフト記号表（従来型・ユニット型共通）'!$C$6:$L$47,10,FALSE))</f>
        <v/>
      </c>
      <c r="AP100" s="274" t="str">
        <f>IF(AP99="","",VLOOKUP(AP99,'シフト記号表（従来型・ユニット型共通）'!$C$6:$L$47,10,FALSE))</f>
        <v/>
      </c>
      <c r="AQ100" s="276" t="str">
        <f>IF(AQ99="","",VLOOKUP(AQ99,'シフト記号表（従来型・ユニット型共通）'!$C$6:$L$47,10,FALSE))</f>
        <v/>
      </c>
      <c r="AR100" s="275" t="str">
        <f>IF(AR99="","",VLOOKUP(AR99,'シフト記号表（従来型・ユニット型共通）'!$C$6:$L$47,10,FALSE))</f>
        <v/>
      </c>
      <c r="AS100" s="274" t="str">
        <f>IF(AS99="","",VLOOKUP(AS99,'シフト記号表（従来型・ユニット型共通）'!$C$6:$L$47,10,FALSE))</f>
        <v/>
      </c>
      <c r="AT100" s="274" t="str">
        <f>IF(AT99="","",VLOOKUP(AT99,'シフト記号表（従来型・ユニット型共通）'!$C$6:$L$47,10,FALSE))</f>
        <v/>
      </c>
      <c r="AU100" s="274" t="str">
        <f>IF(AU99="","",VLOOKUP(AU99,'シフト記号表（従来型・ユニット型共通）'!$C$6:$L$47,10,FALSE))</f>
        <v/>
      </c>
      <c r="AV100" s="274" t="str">
        <f>IF(AV99="","",VLOOKUP(AV99,'シフト記号表（従来型・ユニット型共通）'!$C$6:$L$47,10,FALSE))</f>
        <v/>
      </c>
      <c r="AW100" s="274" t="str">
        <f>IF(AW99="","",VLOOKUP(AW99,'シフト記号表（従来型・ユニット型共通）'!$C$6:$L$47,10,FALSE))</f>
        <v/>
      </c>
      <c r="AX100" s="276" t="str">
        <f>IF(AX99="","",VLOOKUP(AX99,'シフト記号表（従来型・ユニット型共通）'!$C$6:$L$47,10,FALSE))</f>
        <v/>
      </c>
      <c r="AY100" s="275" t="str">
        <f>IF(AY99="","",VLOOKUP(AY99,'シフト記号表（従来型・ユニット型共通）'!$C$6:$L$47,10,FALSE))</f>
        <v/>
      </c>
      <c r="AZ100" s="274" t="str">
        <f>IF(AZ99="","",VLOOKUP(AZ99,'シフト記号表（従来型・ユニット型共通）'!$C$6:$L$47,10,FALSE))</f>
        <v/>
      </c>
      <c r="BA100" s="274" t="str">
        <f>IF(BA99="","",VLOOKUP(BA99,'シフト記号表（従来型・ユニット型共通）'!$C$6:$L$47,10,FALSE))</f>
        <v/>
      </c>
      <c r="BB100" s="1350">
        <f>IF($BE$3="４週",SUM(W100:AX100),IF($BE$3="暦月",SUM(W100:BA100),""))</f>
        <v>0</v>
      </c>
      <c r="BC100" s="1351"/>
      <c r="BD100" s="1352">
        <f>IF($BE$3="４週",BB100/4,IF($BE$3="暦月",(BB100/($BE$8/7)),""))</f>
        <v>0</v>
      </c>
      <c r="BE100" s="1351"/>
      <c r="BF100" s="1347"/>
      <c r="BG100" s="1348"/>
      <c r="BH100" s="1348"/>
      <c r="BI100" s="1348"/>
      <c r="BJ100" s="1349"/>
    </row>
    <row r="101" spans="2:62" ht="20.25" customHeight="1">
      <c r="B101" s="1279">
        <f>B99+1</f>
        <v>43</v>
      </c>
      <c r="C101" s="1325"/>
      <c r="D101" s="1326"/>
      <c r="E101" s="285"/>
      <c r="F101" s="284"/>
      <c r="G101" s="285"/>
      <c r="H101" s="284"/>
      <c r="I101" s="1337"/>
      <c r="J101" s="1338"/>
      <c r="K101" s="1339"/>
      <c r="L101" s="1340"/>
      <c r="M101" s="1340"/>
      <c r="N101" s="1326"/>
      <c r="O101" s="1307"/>
      <c r="P101" s="1308"/>
      <c r="Q101" s="1308"/>
      <c r="R101" s="1308"/>
      <c r="S101" s="1309"/>
      <c r="T101" s="283" t="s">
        <v>1100</v>
      </c>
      <c r="V101" s="282"/>
      <c r="W101" s="267"/>
      <c r="X101" s="266"/>
      <c r="Y101" s="266"/>
      <c r="Z101" s="266"/>
      <c r="AA101" s="266"/>
      <c r="AB101" s="266"/>
      <c r="AC101" s="268"/>
      <c r="AD101" s="267"/>
      <c r="AE101" s="266"/>
      <c r="AF101" s="266"/>
      <c r="AG101" s="266"/>
      <c r="AH101" s="266"/>
      <c r="AI101" s="266"/>
      <c r="AJ101" s="268"/>
      <c r="AK101" s="267"/>
      <c r="AL101" s="266"/>
      <c r="AM101" s="266"/>
      <c r="AN101" s="266"/>
      <c r="AO101" s="266"/>
      <c r="AP101" s="266"/>
      <c r="AQ101" s="268"/>
      <c r="AR101" s="267"/>
      <c r="AS101" s="266"/>
      <c r="AT101" s="266"/>
      <c r="AU101" s="266"/>
      <c r="AV101" s="266"/>
      <c r="AW101" s="266"/>
      <c r="AX101" s="268"/>
      <c r="AY101" s="267"/>
      <c r="AZ101" s="266"/>
      <c r="BA101" s="265"/>
      <c r="BB101" s="1314"/>
      <c r="BC101" s="1315"/>
      <c r="BD101" s="1316"/>
      <c r="BE101" s="1317"/>
      <c r="BF101" s="1318"/>
      <c r="BG101" s="1319"/>
      <c r="BH101" s="1319"/>
      <c r="BI101" s="1319"/>
      <c r="BJ101" s="1320"/>
    </row>
    <row r="102" spans="2:62" ht="20.25" customHeight="1">
      <c r="B102" s="1280"/>
      <c r="C102" s="1341"/>
      <c r="D102" s="1342"/>
      <c r="E102" s="281"/>
      <c r="F102" s="280">
        <f>C101</f>
        <v>0</v>
      </c>
      <c r="G102" s="281"/>
      <c r="H102" s="280">
        <f>I101</f>
        <v>0</v>
      </c>
      <c r="I102" s="1343"/>
      <c r="J102" s="1344"/>
      <c r="K102" s="1345"/>
      <c r="L102" s="1346"/>
      <c r="M102" s="1346"/>
      <c r="N102" s="1342"/>
      <c r="O102" s="1307"/>
      <c r="P102" s="1308"/>
      <c r="Q102" s="1308"/>
      <c r="R102" s="1308"/>
      <c r="S102" s="1309"/>
      <c r="T102" s="279" t="s">
        <v>1099</v>
      </c>
      <c r="U102" s="278"/>
      <c r="V102" s="277"/>
      <c r="W102" s="275" t="str">
        <f>IF(W101="","",VLOOKUP(W101,'シフト記号表（従来型・ユニット型共通）'!$C$6:$L$47,10,FALSE))</f>
        <v/>
      </c>
      <c r="X102" s="274" t="str">
        <f>IF(X101="","",VLOOKUP(X101,'シフト記号表（従来型・ユニット型共通）'!$C$6:$L$47,10,FALSE))</f>
        <v/>
      </c>
      <c r="Y102" s="274" t="str">
        <f>IF(Y101="","",VLOOKUP(Y101,'シフト記号表（従来型・ユニット型共通）'!$C$6:$L$47,10,FALSE))</f>
        <v/>
      </c>
      <c r="Z102" s="274" t="str">
        <f>IF(Z101="","",VLOOKUP(Z101,'シフト記号表（従来型・ユニット型共通）'!$C$6:$L$47,10,FALSE))</f>
        <v/>
      </c>
      <c r="AA102" s="274" t="str">
        <f>IF(AA101="","",VLOOKUP(AA101,'シフト記号表（従来型・ユニット型共通）'!$C$6:$L$47,10,FALSE))</f>
        <v/>
      </c>
      <c r="AB102" s="274" t="str">
        <f>IF(AB101="","",VLOOKUP(AB101,'シフト記号表（従来型・ユニット型共通）'!$C$6:$L$47,10,FALSE))</f>
        <v/>
      </c>
      <c r="AC102" s="276" t="str">
        <f>IF(AC101="","",VLOOKUP(AC101,'シフト記号表（従来型・ユニット型共通）'!$C$6:$L$47,10,FALSE))</f>
        <v/>
      </c>
      <c r="AD102" s="275" t="str">
        <f>IF(AD101="","",VLOOKUP(AD101,'シフト記号表（従来型・ユニット型共通）'!$C$6:$L$47,10,FALSE))</f>
        <v/>
      </c>
      <c r="AE102" s="274" t="str">
        <f>IF(AE101="","",VLOOKUP(AE101,'シフト記号表（従来型・ユニット型共通）'!$C$6:$L$47,10,FALSE))</f>
        <v/>
      </c>
      <c r="AF102" s="274" t="str">
        <f>IF(AF101="","",VLOOKUP(AF101,'シフト記号表（従来型・ユニット型共通）'!$C$6:$L$47,10,FALSE))</f>
        <v/>
      </c>
      <c r="AG102" s="274" t="str">
        <f>IF(AG101="","",VLOOKUP(AG101,'シフト記号表（従来型・ユニット型共通）'!$C$6:$L$47,10,FALSE))</f>
        <v/>
      </c>
      <c r="AH102" s="274" t="str">
        <f>IF(AH101="","",VLOOKUP(AH101,'シフト記号表（従来型・ユニット型共通）'!$C$6:$L$47,10,FALSE))</f>
        <v/>
      </c>
      <c r="AI102" s="274" t="str">
        <f>IF(AI101="","",VLOOKUP(AI101,'シフト記号表（従来型・ユニット型共通）'!$C$6:$L$47,10,FALSE))</f>
        <v/>
      </c>
      <c r="AJ102" s="276" t="str">
        <f>IF(AJ101="","",VLOOKUP(AJ101,'シフト記号表（従来型・ユニット型共通）'!$C$6:$L$47,10,FALSE))</f>
        <v/>
      </c>
      <c r="AK102" s="275" t="str">
        <f>IF(AK101="","",VLOOKUP(AK101,'シフト記号表（従来型・ユニット型共通）'!$C$6:$L$47,10,FALSE))</f>
        <v/>
      </c>
      <c r="AL102" s="274" t="str">
        <f>IF(AL101="","",VLOOKUP(AL101,'シフト記号表（従来型・ユニット型共通）'!$C$6:$L$47,10,FALSE))</f>
        <v/>
      </c>
      <c r="AM102" s="274" t="str">
        <f>IF(AM101="","",VLOOKUP(AM101,'シフト記号表（従来型・ユニット型共通）'!$C$6:$L$47,10,FALSE))</f>
        <v/>
      </c>
      <c r="AN102" s="274" t="str">
        <f>IF(AN101="","",VLOOKUP(AN101,'シフト記号表（従来型・ユニット型共通）'!$C$6:$L$47,10,FALSE))</f>
        <v/>
      </c>
      <c r="AO102" s="274" t="str">
        <f>IF(AO101="","",VLOOKUP(AO101,'シフト記号表（従来型・ユニット型共通）'!$C$6:$L$47,10,FALSE))</f>
        <v/>
      </c>
      <c r="AP102" s="274" t="str">
        <f>IF(AP101="","",VLOOKUP(AP101,'シフト記号表（従来型・ユニット型共通）'!$C$6:$L$47,10,FALSE))</f>
        <v/>
      </c>
      <c r="AQ102" s="276" t="str">
        <f>IF(AQ101="","",VLOOKUP(AQ101,'シフト記号表（従来型・ユニット型共通）'!$C$6:$L$47,10,FALSE))</f>
        <v/>
      </c>
      <c r="AR102" s="275" t="str">
        <f>IF(AR101="","",VLOOKUP(AR101,'シフト記号表（従来型・ユニット型共通）'!$C$6:$L$47,10,FALSE))</f>
        <v/>
      </c>
      <c r="AS102" s="274" t="str">
        <f>IF(AS101="","",VLOOKUP(AS101,'シフト記号表（従来型・ユニット型共通）'!$C$6:$L$47,10,FALSE))</f>
        <v/>
      </c>
      <c r="AT102" s="274" t="str">
        <f>IF(AT101="","",VLOOKUP(AT101,'シフト記号表（従来型・ユニット型共通）'!$C$6:$L$47,10,FALSE))</f>
        <v/>
      </c>
      <c r="AU102" s="274" t="str">
        <f>IF(AU101="","",VLOOKUP(AU101,'シフト記号表（従来型・ユニット型共通）'!$C$6:$L$47,10,FALSE))</f>
        <v/>
      </c>
      <c r="AV102" s="274" t="str">
        <f>IF(AV101="","",VLOOKUP(AV101,'シフト記号表（従来型・ユニット型共通）'!$C$6:$L$47,10,FALSE))</f>
        <v/>
      </c>
      <c r="AW102" s="274" t="str">
        <f>IF(AW101="","",VLOOKUP(AW101,'シフト記号表（従来型・ユニット型共通）'!$C$6:$L$47,10,FALSE))</f>
        <v/>
      </c>
      <c r="AX102" s="276" t="str">
        <f>IF(AX101="","",VLOOKUP(AX101,'シフト記号表（従来型・ユニット型共通）'!$C$6:$L$47,10,FALSE))</f>
        <v/>
      </c>
      <c r="AY102" s="275" t="str">
        <f>IF(AY101="","",VLOOKUP(AY101,'シフト記号表（従来型・ユニット型共通）'!$C$6:$L$47,10,FALSE))</f>
        <v/>
      </c>
      <c r="AZ102" s="274" t="str">
        <f>IF(AZ101="","",VLOOKUP(AZ101,'シフト記号表（従来型・ユニット型共通）'!$C$6:$L$47,10,FALSE))</f>
        <v/>
      </c>
      <c r="BA102" s="274" t="str">
        <f>IF(BA101="","",VLOOKUP(BA101,'シフト記号表（従来型・ユニット型共通）'!$C$6:$L$47,10,FALSE))</f>
        <v/>
      </c>
      <c r="BB102" s="1350">
        <f>IF($BE$3="４週",SUM(W102:AX102),IF($BE$3="暦月",SUM(W102:BA102),""))</f>
        <v>0</v>
      </c>
      <c r="BC102" s="1351"/>
      <c r="BD102" s="1352">
        <f>IF($BE$3="４週",BB102/4,IF($BE$3="暦月",(BB102/($BE$8/7)),""))</f>
        <v>0</v>
      </c>
      <c r="BE102" s="1351"/>
      <c r="BF102" s="1347"/>
      <c r="BG102" s="1348"/>
      <c r="BH102" s="1348"/>
      <c r="BI102" s="1348"/>
      <c r="BJ102" s="1349"/>
    </row>
    <row r="103" spans="2:62" ht="20.25" customHeight="1">
      <c r="B103" s="1279">
        <f>B101+1</f>
        <v>44</v>
      </c>
      <c r="C103" s="1325"/>
      <c r="D103" s="1326"/>
      <c r="E103" s="285"/>
      <c r="F103" s="284"/>
      <c r="G103" s="285"/>
      <c r="H103" s="284"/>
      <c r="I103" s="1337"/>
      <c r="J103" s="1338"/>
      <c r="K103" s="1339"/>
      <c r="L103" s="1340"/>
      <c r="M103" s="1340"/>
      <c r="N103" s="1326"/>
      <c r="O103" s="1307"/>
      <c r="P103" s="1308"/>
      <c r="Q103" s="1308"/>
      <c r="R103" s="1308"/>
      <c r="S103" s="1309"/>
      <c r="T103" s="283" t="s">
        <v>1100</v>
      </c>
      <c r="V103" s="282"/>
      <c r="W103" s="267"/>
      <c r="X103" s="266"/>
      <c r="Y103" s="266"/>
      <c r="Z103" s="266"/>
      <c r="AA103" s="266"/>
      <c r="AB103" s="266"/>
      <c r="AC103" s="268"/>
      <c r="AD103" s="267"/>
      <c r="AE103" s="266"/>
      <c r="AF103" s="266"/>
      <c r="AG103" s="266"/>
      <c r="AH103" s="266"/>
      <c r="AI103" s="266"/>
      <c r="AJ103" s="268"/>
      <c r="AK103" s="267"/>
      <c r="AL103" s="266"/>
      <c r="AM103" s="266"/>
      <c r="AN103" s="266"/>
      <c r="AO103" s="266"/>
      <c r="AP103" s="266"/>
      <c r="AQ103" s="268"/>
      <c r="AR103" s="267"/>
      <c r="AS103" s="266"/>
      <c r="AT103" s="266"/>
      <c r="AU103" s="266"/>
      <c r="AV103" s="266"/>
      <c r="AW103" s="266"/>
      <c r="AX103" s="268"/>
      <c r="AY103" s="267"/>
      <c r="AZ103" s="266"/>
      <c r="BA103" s="265"/>
      <c r="BB103" s="1314"/>
      <c r="BC103" s="1315"/>
      <c r="BD103" s="1316"/>
      <c r="BE103" s="1317"/>
      <c r="BF103" s="1318"/>
      <c r="BG103" s="1319"/>
      <c r="BH103" s="1319"/>
      <c r="BI103" s="1319"/>
      <c r="BJ103" s="1320"/>
    </row>
    <row r="104" spans="2:62" ht="20.25" customHeight="1">
      <c r="B104" s="1280"/>
      <c r="C104" s="1341"/>
      <c r="D104" s="1342"/>
      <c r="E104" s="281"/>
      <c r="F104" s="280">
        <f>C103</f>
        <v>0</v>
      </c>
      <c r="G104" s="281"/>
      <c r="H104" s="280">
        <f>I103</f>
        <v>0</v>
      </c>
      <c r="I104" s="1343"/>
      <c r="J104" s="1344"/>
      <c r="K104" s="1345"/>
      <c r="L104" s="1346"/>
      <c r="M104" s="1346"/>
      <c r="N104" s="1342"/>
      <c r="O104" s="1307"/>
      <c r="P104" s="1308"/>
      <c r="Q104" s="1308"/>
      <c r="R104" s="1308"/>
      <c r="S104" s="1309"/>
      <c r="T104" s="279" t="s">
        <v>1099</v>
      </c>
      <c r="U104" s="278"/>
      <c r="V104" s="277"/>
      <c r="W104" s="275" t="str">
        <f>IF(W103="","",VLOOKUP(W103,'シフト記号表（従来型・ユニット型共通）'!$C$6:$L$47,10,FALSE))</f>
        <v/>
      </c>
      <c r="X104" s="274" t="str">
        <f>IF(X103="","",VLOOKUP(X103,'シフト記号表（従来型・ユニット型共通）'!$C$6:$L$47,10,FALSE))</f>
        <v/>
      </c>
      <c r="Y104" s="274" t="str">
        <f>IF(Y103="","",VLOOKUP(Y103,'シフト記号表（従来型・ユニット型共通）'!$C$6:$L$47,10,FALSE))</f>
        <v/>
      </c>
      <c r="Z104" s="274" t="str">
        <f>IF(Z103="","",VLOOKUP(Z103,'シフト記号表（従来型・ユニット型共通）'!$C$6:$L$47,10,FALSE))</f>
        <v/>
      </c>
      <c r="AA104" s="274" t="str">
        <f>IF(AA103="","",VLOOKUP(AA103,'シフト記号表（従来型・ユニット型共通）'!$C$6:$L$47,10,FALSE))</f>
        <v/>
      </c>
      <c r="AB104" s="274" t="str">
        <f>IF(AB103="","",VLOOKUP(AB103,'シフト記号表（従来型・ユニット型共通）'!$C$6:$L$47,10,FALSE))</f>
        <v/>
      </c>
      <c r="AC104" s="276" t="str">
        <f>IF(AC103="","",VLOOKUP(AC103,'シフト記号表（従来型・ユニット型共通）'!$C$6:$L$47,10,FALSE))</f>
        <v/>
      </c>
      <c r="AD104" s="275" t="str">
        <f>IF(AD103="","",VLOOKUP(AD103,'シフト記号表（従来型・ユニット型共通）'!$C$6:$L$47,10,FALSE))</f>
        <v/>
      </c>
      <c r="AE104" s="274" t="str">
        <f>IF(AE103="","",VLOOKUP(AE103,'シフト記号表（従来型・ユニット型共通）'!$C$6:$L$47,10,FALSE))</f>
        <v/>
      </c>
      <c r="AF104" s="274" t="str">
        <f>IF(AF103="","",VLOOKUP(AF103,'シフト記号表（従来型・ユニット型共通）'!$C$6:$L$47,10,FALSE))</f>
        <v/>
      </c>
      <c r="AG104" s="274" t="str">
        <f>IF(AG103="","",VLOOKUP(AG103,'シフト記号表（従来型・ユニット型共通）'!$C$6:$L$47,10,FALSE))</f>
        <v/>
      </c>
      <c r="AH104" s="274" t="str">
        <f>IF(AH103="","",VLOOKUP(AH103,'シフト記号表（従来型・ユニット型共通）'!$C$6:$L$47,10,FALSE))</f>
        <v/>
      </c>
      <c r="AI104" s="274" t="str">
        <f>IF(AI103="","",VLOOKUP(AI103,'シフト記号表（従来型・ユニット型共通）'!$C$6:$L$47,10,FALSE))</f>
        <v/>
      </c>
      <c r="AJ104" s="276" t="str">
        <f>IF(AJ103="","",VLOOKUP(AJ103,'シフト記号表（従来型・ユニット型共通）'!$C$6:$L$47,10,FALSE))</f>
        <v/>
      </c>
      <c r="AK104" s="275" t="str">
        <f>IF(AK103="","",VLOOKUP(AK103,'シフト記号表（従来型・ユニット型共通）'!$C$6:$L$47,10,FALSE))</f>
        <v/>
      </c>
      <c r="AL104" s="274" t="str">
        <f>IF(AL103="","",VLOOKUP(AL103,'シフト記号表（従来型・ユニット型共通）'!$C$6:$L$47,10,FALSE))</f>
        <v/>
      </c>
      <c r="AM104" s="274" t="str">
        <f>IF(AM103="","",VLOOKUP(AM103,'シフト記号表（従来型・ユニット型共通）'!$C$6:$L$47,10,FALSE))</f>
        <v/>
      </c>
      <c r="AN104" s="274" t="str">
        <f>IF(AN103="","",VLOOKUP(AN103,'シフト記号表（従来型・ユニット型共通）'!$C$6:$L$47,10,FALSE))</f>
        <v/>
      </c>
      <c r="AO104" s="274" t="str">
        <f>IF(AO103="","",VLOOKUP(AO103,'シフト記号表（従来型・ユニット型共通）'!$C$6:$L$47,10,FALSE))</f>
        <v/>
      </c>
      <c r="AP104" s="274" t="str">
        <f>IF(AP103="","",VLOOKUP(AP103,'シフト記号表（従来型・ユニット型共通）'!$C$6:$L$47,10,FALSE))</f>
        <v/>
      </c>
      <c r="AQ104" s="276" t="str">
        <f>IF(AQ103="","",VLOOKUP(AQ103,'シフト記号表（従来型・ユニット型共通）'!$C$6:$L$47,10,FALSE))</f>
        <v/>
      </c>
      <c r="AR104" s="275" t="str">
        <f>IF(AR103="","",VLOOKUP(AR103,'シフト記号表（従来型・ユニット型共通）'!$C$6:$L$47,10,FALSE))</f>
        <v/>
      </c>
      <c r="AS104" s="274" t="str">
        <f>IF(AS103="","",VLOOKUP(AS103,'シフト記号表（従来型・ユニット型共通）'!$C$6:$L$47,10,FALSE))</f>
        <v/>
      </c>
      <c r="AT104" s="274" t="str">
        <f>IF(AT103="","",VLOOKUP(AT103,'シフト記号表（従来型・ユニット型共通）'!$C$6:$L$47,10,FALSE))</f>
        <v/>
      </c>
      <c r="AU104" s="274" t="str">
        <f>IF(AU103="","",VLOOKUP(AU103,'シフト記号表（従来型・ユニット型共通）'!$C$6:$L$47,10,FALSE))</f>
        <v/>
      </c>
      <c r="AV104" s="274" t="str">
        <f>IF(AV103="","",VLOOKUP(AV103,'シフト記号表（従来型・ユニット型共通）'!$C$6:$L$47,10,FALSE))</f>
        <v/>
      </c>
      <c r="AW104" s="274" t="str">
        <f>IF(AW103="","",VLOOKUP(AW103,'シフト記号表（従来型・ユニット型共通）'!$C$6:$L$47,10,FALSE))</f>
        <v/>
      </c>
      <c r="AX104" s="276" t="str">
        <f>IF(AX103="","",VLOOKUP(AX103,'シフト記号表（従来型・ユニット型共通）'!$C$6:$L$47,10,FALSE))</f>
        <v/>
      </c>
      <c r="AY104" s="275" t="str">
        <f>IF(AY103="","",VLOOKUP(AY103,'シフト記号表（従来型・ユニット型共通）'!$C$6:$L$47,10,FALSE))</f>
        <v/>
      </c>
      <c r="AZ104" s="274" t="str">
        <f>IF(AZ103="","",VLOOKUP(AZ103,'シフト記号表（従来型・ユニット型共通）'!$C$6:$L$47,10,FALSE))</f>
        <v/>
      </c>
      <c r="BA104" s="274" t="str">
        <f>IF(BA103="","",VLOOKUP(BA103,'シフト記号表（従来型・ユニット型共通）'!$C$6:$L$47,10,FALSE))</f>
        <v/>
      </c>
      <c r="BB104" s="1350">
        <f>IF($BE$3="４週",SUM(W104:AX104),IF($BE$3="暦月",SUM(W104:BA104),""))</f>
        <v>0</v>
      </c>
      <c r="BC104" s="1351"/>
      <c r="BD104" s="1352">
        <f>IF($BE$3="４週",BB104/4,IF($BE$3="暦月",(BB104/($BE$8/7)),""))</f>
        <v>0</v>
      </c>
      <c r="BE104" s="1351"/>
      <c r="BF104" s="1347"/>
      <c r="BG104" s="1348"/>
      <c r="BH104" s="1348"/>
      <c r="BI104" s="1348"/>
      <c r="BJ104" s="1349"/>
    </row>
    <row r="105" spans="2:62" ht="20.25" customHeight="1">
      <c r="B105" s="1279">
        <f>B103+1</f>
        <v>45</v>
      </c>
      <c r="C105" s="1325"/>
      <c r="D105" s="1326"/>
      <c r="E105" s="285"/>
      <c r="F105" s="284"/>
      <c r="G105" s="285"/>
      <c r="H105" s="284"/>
      <c r="I105" s="1337"/>
      <c r="J105" s="1338"/>
      <c r="K105" s="1339"/>
      <c r="L105" s="1340"/>
      <c r="M105" s="1340"/>
      <c r="N105" s="1326"/>
      <c r="O105" s="1307"/>
      <c r="P105" s="1308"/>
      <c r="Q105" s="1308"/>
      <c r="R105" s="1308"/>
      <c r="S105" s="1309"/>
      <c r="T105" s="283" t="s">
        <v>1100</v>
      </c>
      <c r="V105" s="282"/>
      <c r="W105" s="267"/>
      <c r="X105" s="266"/>
      <c r="Y105" s="266"/>
      <c r="Z105" s="266"/>
      <c r="AA105" s="266"/>
      <c r="AB105" s="266"/>
      <c r="AC105" s="268"/>
      <c r="AD105" s="267"/>
      <c r="AE105" s="266"/>
      <c r="AF105" s="266"/>
      <c r="AG105" s="266"/>
      <c r="AH105" s="266"/>
      <c r="AI105" s="266"/>
      <c r="AJ105" s="268"/>
      <c r="AK105" s="267"/>
      <c r="AL105" s="266"/>
      <c r="AM105" s="266"/>
      <c r="AN105" s="266"/>
      <c r="AO105" s="266"/>
      <c r="AP105" s="266"/>
      <c r="AQ105" s="268"/>
      <c r="AR105" s="267"/>
      <c r="AS105" s="266"/>
      <c r="AT105" s="266"/>
      <c r="AU105" s="266"/>
      <c r="AV105" s="266"/>
      <c r="AW105" s="266"/>
      <c r="AX105" s="268"/>
      <c r="AY105" s="267"/>
      <c r="AZ105" s="266"/>
      <c r="BA105" s="265"/>
      <c r="BB105" s="1314"/>
      <c r="BC105" s="1315"/>
      <c r="BD105" s="1316"/>
      <c r="BE105" s="1317"/>
      <c r="BF105" s="1318"/>
      <c r="BG105" s="1319"/>
      <c r="BH105" s="1319"/>
      <c r="BI105" s="1319"/>
      <c r="BJ105" s="1320"/>
    </row>
    <row r="106" spans="2:62" ht="20.25" customHeight="1">
      <c r="B106" s="1280"/>
      <c r="C106" s="1341"/>
      <c r="D106" s="1342"/>
      <c r="E106" s="281"/>
      <c r="F106" s="280">
        <f>C105</f>
        <v>0</v>
      </c>
      <c r="G106" s="281"/>
      <c r="H106" s="280">
        <f>I105</f>
        <v>0</v>
      </c>
      <c r="I106" s="1343"/>
      <c r="J106" s="1344"/>
      <c r="K106" s="1345"/>
      <c r="L106" s="1346"/>
      <c r="M106" s="1346"/>
      <c r="N106" s="1342"/>
      <c r="O106" s="1307"/>
      <c r="P106" s="1308"/>
      <c r="Q106" s="1308"/>
      <c r="R106" s="1308"/>
      <c r="S106" s="1309"/>
      <c r="T106" s="279" t="s">
        <v>1099</v>
      </c>
      <c r="U106" s="278"/>
      <c r="V106" s="277"/>
      <c r="W106" s="275" t="str">
        <f>IF(W105="","",VLOOKUP(W105,'シフト記号表（従来型・ユニット型共通）'!$C$6:$L$47,10,FALSE))</f>
        <v/>
      </c>
      <c r="X106" s="274" t="str">
        <f>IF(X105="","",VLOOKUP(X105,'シフト記号表（従来型・ユニット型共通）'!$C$6:$L$47,10,FALSE))</f>
        <v/>
      </c>
      <c r="Y106" s="274" t="str">
        <f>IF(Y105="","",VLOOKUP(Y105,'シフト記号表（従来型・ユニット型共通）'!$C$6:$L$47,10,FALSE))</f>
        <v/>
      </c>
      <c r="Z106" s="274" t="str">
        <f>IF(Z105="","",VLOOKUP(Z105,'シフト記号表（従来型・ユニット型共通）'!$C$6:$L$47,10,FALSE))</f>
        <v/>
      </c>
      <c r="AA106" s="274" t="str">
        <f>IF(AA105="","",VLOOKUP(AA105,'シフト記号表（従来型・ユニット型共通）'!$C$6:$L$47,10,FALSE))</f>
        <v/>
      </c>
      <c r="AB106" s="274" t="str">
        <f>IF(AB105="","",VLOOKUP(AB105,'シフト記号表（従来型・ユニット型共通）'!$C$6:$L$47,10,FALSE))</f>
        <v/>
      </c>
      <c r="AC106" s="276" t="str">
        <f>IF(AC105="","",VLOOKUP(AC105,'シフト記号表（従来型・ユニット型共通）'!$C$6:$L$47,10,FALSE))</f>
        <v/>
      </c>
      <c r="AD106" s="275" t="str">
        <f>IF(AD105="","",VLOOKUP(AD105,'シフト記号表（従来型・ユニット型共通）'!$C$6:$L$47,10,FALSE))</f>
        <v/>
      </c>
      <c r="AE106" s="274" t="str">
        <f>IF(AE105="","",VLOOKUP(AE105,'シフト記号表（従来型・ユニット型共通）'!$C$6:$L$47,10,FALSE))</f>
        <v/>
      </c>
      <c r="AF106" s="274" t="str">
        <f>IF(AF105="","",VLOOKUP(AF105,'シフト記号表（従来型・ユニット型共通）'!$C$6:$L$47,10,FALSE))</f>
        <v/>
      </c>
      <c r="AG106" s="274" t="str">
        <f>IF(AG105="","",VLOOKUP(AG105,'シフト記号表（従来型・ユニット型共通）'!$C$6:$L$47,10,FALSE))</f>
        <v/>
      </c>
      <c r="AH106" s="274" t="str">
        <f>IF(AH105="","",VLOOKUP(AH105,'シフト記号表（従来型・ユニット型共通）'!$C$6:$L$47,10,FALSE))</f>
        <v/>
      </c>
      <c r="AI106" s="274" t="str">
        <f>IF(AI105="","",VLOOKUP(AI105,'シフト記号表（従来型・ユニット型共通）'!$C$6:$L$47,10,FALSE))</f>
        <v/>
      </c>
      <c r="AJ106" s="276" t="str">
        <f>IF(AJ105="","",VLOOKUP(AJ105,'シフト記号表（従来型・ユニット型共通）'!$C$6:$L$47,10,FALSE))</f>
        <v/>
      </c>
      <c r="AK106" s="275" t="str">
        <f>IF(AK105="","",VLOOKUP(AK105,'シフト記号表（従来型・ユニット型共通）'!$C$6:$L$47,10,FALSE))</f>
        <v/>
      </c>
      <c r="AL106" s="274" t="str">
        <f>IF(AL105="","",VLOOKUP(AL105,'シフト記号表（従来型・ユニット型共通）'!$C$6:$L$47,10,FALSE))</f>
        <v/>
      </c>
      <c r="AM106" s="274" t="str">
        <f>IF(AM105="","",VLOOKUP(AM105,'シフト記号表（従来型・ユニット型共通）'!$C$6:$L$47,10,FALSE))</f>
        <v/>
      </c>
      <c r="AN106" s="274" t="str">
        <f>IF(AN105="","",VLOOKUP(AN105,'シフト記号表（従来型・ユニット型共通）'!$C$6:$L$47,10,FALSE))</f>
        <v/>
      </c>
      <c r="AO106" s="274" t="str">
        <f>IF(AO105="","",VLOOKUP(AO105,'シフト記号表（従来型・ユニット型共通）'!$C$6:$L$47,10,FALSE))</f>
        <v/>
      </c>
      <c r="AP106" s="274" t="str">
        <f>IF(AP105="","",VLOOKUP(AP105,'シフト記号表（従来型・ユニット型共通）'!$C$6:$L$47,10,FALSE))</f>
        <v/>
      </c>
      <c r="AQ106" s="276" t="str">
        <f>IF(AQ105="","",VLOOKUP(AQ105,'シフト記号表（従来型・ユニット型共通）'!$C$6:$L$47,10,FALSE))</f>
        <v/>
      </c>
      <c r="AR106" s="275" t="str">
        <f>IF(AR105="","",VLOOKUP(AR105,'シフト記号表（従来型・ユニット型共通）'!$C$6:$L$47,10,FALSE))</f>
        <v/>
      </c>
      <c r="AS106" s="274" t="str">
        <f>IF(AS105="","",VLOOKUP(AS105,'シフト記号表（従来型・ユニット型共通）'!$C$6:$L$47,10,FALSE))</f>
        <v/>
      </c>
      <c r="AT106" s="274" t="str">
        <f>IF(AT105="","",VLOOKUP(AT105,'シフト記号表（従来型・ユニット型共通）'!$C$6:$L$47,10,FALSE))</f>
        <v/>
      </c>
      <c r="AU106" s="274" t="str">
        <f>IF(AU105="","",VLOOKUP(AU105,'シフト記号表（従来型・ユニット型共通）'!$C$6:$L$47,10,FALSE))</f>
        <v/>
      </c>
      <c r="AV106" s="274" t="str">
        <f>IF(AV105="","",VLOOKUP(AV105,'シフト記号表（従来型・ユニット型共通）'!$C$6:$L$47,10,FALSE))</f>
        <v/>
      </c>
      <c r="AW106" s="274" t="str">
        <f>IF(AW105="","",VLOOKUP(AW105,'シフト記号表（従来型・ユニット型共通）'!$C$6:$L$47,10,FALSE))</f>
        <v/>
      </c>
      <c r="AX106" s="276" t="str">
        <f>IF(AX105="","",VLOOKUP(AX105,'シフト記号表（従来型・ユニット型共通）'!$C$6:$L$47,10,FALSE))</f>
        <v/>
      </c>
      <c r="AY106" s="275" t="str">
        <f>IF(AY105="","",VLOOKUP(AY105,'シフト記号表（従来型・ユニット型共通）'!$C$6:$L$47,10,FALSE))</f>
        <v/>
      </c>
      <c r="AZ106" s="274" t="str">
        <f>IF(AZ105="","",VLOOKUP(AZ105,'シフト記号表（従来型・ユニット型共通）'!$C$6:$L$47,10,FALSE))</f>
        <v/>
      </c>
      <c r="BA106" s="274" t="str">
        <f>IF(BA105="","",VLOOKUP(BA105,'シフト記号表（従来型・ユニット型共通）'!$C$6:$L$47,10,FALSE))</f>
        <v/>
      </c>
      <c r="BB106" s="1350">
        <f>IF($BE$3="４週",SUM(W106:AX106),IF($BE$3="暦月",SUM(W106:BA106),""))</f>
        <v>0</v>
      </c>
      <c r="BC106" s="1351"/>
      <c r="BD106" s="1352">
        <f>IF($BE$3="４週",BB106/4,IF($BE$3="暦月",(BB106/($BE$8/7)),""))</f>
        <v>0</v>
      </c>
      <c r="BE106" s="1351"/>
      <c r="BF106" s="1347"/>
      <c r="BG106" s="1348"/>
      <c r="BH106" s="1348"/>
      <c r="BI106" s="1348"/>
      <c r="BJ106" s="1349"/>
    </row>
    <row r="107" spans="2:62" ht="20.25" customHeight="1">
      <c r="B107" s="1279">
        <f>B105+1</f>
        <v>46</v>
      </c>
      <c r="C107" s="1325"/>
      <c r="D107" s="1326"/>
      <c r="E107" s="285"/>
      <c r="F107" s="284"/>
      <c r="G107" s="285"/>
      <c r="H107" s="284"/>
      <c r="I107" s="1337"/>
      <c r="J107" s="1338"/>
      <c r="K107" s="1339"/>
      <c r="L107" s="1340"/>
      <c r="M107" s="1340"/>
      <c r="N107" s="1326"/>
      <c r="O107" s="1307"/>
      <c r="P107" s="1308"/>
      <c r="Q107" s="1308"/>
      <c r="R107" s="1308"/>
      <c r="S107" s="1309"/>
      <c r="T107" s="283" t="s">
        <v>1100</v>
      </c>
      <c r="V107" s="282"/>
      <c r="W107" s="267"/>
      <c r="X107" s="266"/>
      <c r="Y107" s="266"/>
      <c r="Z107" s="266"/>
      <c r="AA107" s="266"/>
      <c r="AB107" s="266"/>
      <c r="AC107" s="268"/>
      <c r="AD107" s="267"/>
      <c r="AE107" s="266"/>
      <c r="AF107" s="266"/>
      <c r="AG107" s="266"/>
      <c r="AH107" s="266"/>
      <c r="AI107" s="266"/>
      <c r="AJ107" s="268"/>
      <c r="AK107" s="267"/>
      <c r="AL107" s="266"/>
      <c r="AM107" s="266"/>
      <c r="AN107" s="266"/>
      <c r="AO107" s="266"/>
      <c r="AP107" s="266"/>
      <c r="AQ107" s="268"/>
      <c r="AR107" s="267"/>
      <c r="AS107" s="266"/>
      <c r="AT107" s="266"/>
      <c r="AU107" s="266"/>
      <c r="AV107" s="266"/>
      <c r="AW107" s="266"/>
      <c r="AX107" s="268"/>
      <c r="AY107" s="267"/>
      <c r="AZ107" s="266"/>
      <c r="BA107" s="265"/>
      <c r="BB107" s="1314"/>
      <c r="BC107" s="1315"/>
      <c r="BD107" s="1316"/>
      <c r="BE107" s="1317"/>
      <c r="BF107" s="1318"/>
      <c r="BG107" s="1319"/>
      <c r="BH107" s="1319"/>
      <c r="BI107" s="1319"/>
      <c r="BJ107" s="1320"/>
    </row>
    <row r="108" spans="2:62" ht="20.25" customHeight="1">
      <c r="B108" s="1280"/>
      <c r="C108" s="1341"/>
      <c r="D108" s="1342"/>
      <c r="E108" s="281"/>
      <c r="F108" s="280">
        <f>C107</f>
        <v>0</v>
      </c>
      <c r="G108" s="281"/>
      <c r="H108" s="280">
        <f>I107</f>
        <v>0</v>
      </c>
      <c r="I108" s="1343"/>
      <c r="J108" s="1344"/>
      <c r="K108" s="1345"/>
      <c r="L108" s="1346"/>
      <c r="M108" s="1346"/>
      <c r="N108" s="1342"/>
      <c r="O108" s="1307"/>
      <c r="P108" s="1308"/>
      <c r="Q108" s="1308"/>
      <c r="R108" s="1308"/>
      <c r="S108" s="1309"/>
      <c r="T108" s="279" t="s">
        <v>1099</v>
      </c>
      <c r="U108" s="278"/>
      <c r="V108" s="277"/>
      <c r="W108" s="275" t="str">
        <f>IF(W107="","",VLOOKUP(W107,'シフト記号表（従来型・ユニット型共通）'!$C$6:$L$47,10,FALSE))</f>
        <v/>
      </c>
      <c r="X108" s="274" t="str">
        <f>IF(X107="","",VLOOKUP(X107,'シフト記号表（従来型・ユニット型共通）'!$C$6:$L$47,10,FALSE))</f>
        <v/>
      </c>
      <c r="Y108" s="274" t="str">
        <f>IF(Y107="","",VLOOKUP(Y107,'シフト記号表（従来型・ユニット型共通）'!$C$6:$L$47,10,FALSE))</f>
        <v/>
      </c>
      <c r="Z108" s="274" t="str">
        <f>IF(Z107="","",VLOOKUP(Z107,'シフト記号表（従来型・ユニット型共通）'!$C$6:$L$47,10,FALSE))</f>
        <v/>
      </c>
      <c r="AA108" s="274" t="str">
        <f>IF(AA107="","",VLOOKUP(AA107,'シフト記号表（従来型・ユニット型共通）'!$C$6:$L$47,10,FALSE))</f>
        <v/>
      </c>
      <c r="AB108" s="274" t="str">
        <f>IF(AB107="","",VLOOKUP(AB107,'シフト記号表（従来型・ユニット型共通）'!$C$6:$L$47,10,FALSE))</f>
        <v/>
      </c>
      <c r="AC108" s="276" t="str">
        <f>IF(AC107="","",VLOOKUP(AC107,'シフト記号表（従来型・ユニット型共通）'!$C$6:$L$47,10,FALSE))</f>
        <v/>
      </c>
      <c r="AD108" s="275" t="str">
        <f>IF(AD107="","",VLOOKUP(AD107,'シフト記号表（従来型・ユニット型共通）'!$C$6:$L$47,10,FALSE))</f>
        <v/>
      </c>
      <c r="AE108" s="274" t="str">
        <f>IF(AE107="","",VLOOKUP(AE107,'シフト記号表（従来型・ユニット型共通）'!$C$6:$L$47,10,FALSE))</f>
        <v/>
      </c>
      <c r="AF108" s="274" t="str">
        <f>IF(AF107="","",VLOOKUP(AF107,'シフト記号表（従来型・ユニット型共通）'!$C$6:$L$47,10,FALSE))</f>
        <v/>
      </c>
      <c r="AG108" s="274" t="str">
        <f>IF(AG107="","",VLOOKUP(AG107,'シフト記号表（従来型・ユニット型共通）'!$C$6:$L$47,10,FALSE))</f>
        <v/>
      </c>
      <c r="AH108" s="274" t="str">
        <f>IF(AH107="","",VLOOKUP(AH107,'シフト記号表（従来型・ユニット型共通）'!$C$6:$L$47,10,FALSE))</f>
        <v/>
      </c>
      <c r="AI108" s="274" t="str">
        <f>IF(AI107="","",VLOOKUP(AI107,'シフト記号表（従来型・ユニット型共通）'!$C$6:$L$47,10,FALSE))</f>
        <v/>
      </c>
      <c r="AJ108" s="276" t="str">
        <f>IF(AJ107="","",VLOOKUP(AJ107,'シフト記号表（従来型・ユニット型共通）'!$C$6:$L$47,10,FALSE))</f>
        <v/>
      </c>
      <c r="AK108" s="275" t="str">
        <f>IF(AK107="","",VLOOKUP(AK107,'シフト記号表（従来型・ユニット型共通）'!$C$6:$L$47,10,FALSE))</f>
        <v/>
      </c>
      <c r="AL108" s="274" t="str">
        <f>IF(AL107="","",VLOOKUP(AL107,'シフト記号表（従来型・ユニット型共通）'!$C$6:$L$47,10,FALSE))</f>
        <v/>
      </c>
      <c r="AM108" s="274" t="str">
        <f>IF(AM107="","",VLOOKUP(AM107,'シフト記号表（従来型・ユニット型共通）'!$C$6:$L$47,10,FALSE))</f>
        <v/>
      </c>
      <c r="AN108" s="274" t="str">
        <f>IF(AN107="","",VLOOKUP(AN107,'シフト記号表（従来型・ユニット型共通）'!$C$6:$L$47,10,FALSE))</f>
        <v/>
      </c>
      <c r="AO108" s="274" t="str">
        <f>IF(AO107="","",VLOOKUP(AO107,'シフト記号表（従来型・ユニット型共通）'!$C$6:$L$47,10,FALSE))</f>
        <v/>
      </c>
      <c r="AP108" s="274" t="str">
        <f>IF(AP107="","",VLOOKUP(AP107,'シフト記号表（従来型・ユニット型共通）'!$C$6:$L$47,10,FALSE))</f>
        <v/>
      </c>
      <c r="AQ108" s="276" t="str">
        <f>IF(AQ107="","",VLOOKUP(AQ107,'シフト記号表（従来型・ユニット型共通）'!$C$6:$L$47,10,FALSE))</f>
        <v/>
      </c>
      <c r="AR108" s="275" t="str">
        <f>IF(AR107="","",VLOOKUP(AR107,'シフト記号表（従来型・ユニット型共通）'!$C$6:$L$47,10,FALSE))</f>
        <v/>
      </c>
      <c r="AS108" s="274" t="str">
        <f>IF(AS107="","",VLOOKUP(AS107,'シフト記号表（従来型・ユニット型共通）'!$C$6:$L$47,10,FALSE))</f>
        <v/>
      </c>
      <c r="AT108" s="274" t="str">
        <f>IF(AT107="","",VLOOKUP(AT107,'シフト記号表（従来型・ユニット型共通）'!$C$6:$L$47,10,FALSE))</f>
        <v/>
      </c>
      <c r="AU108" s="274" t="str">
        <f>IF(AU107="","",VLOOKUP(AU107,'シフト記号表（従来型・ユニット型共通）'!$C$6:$L$47,10,FALSE))</f>
        <v/>
      </c>
      <c r="AV108" s="274" t="str">
        <f>IF(AV107="","",VLOOKUP(AV107,'シフト記号表（従来型・ユニット型共通）'!$C$6:$L$47,10,FALSE))</f>
        <v/>
      </c>
      <c r="AW108" s="274" t="str">
        <f>IF(AW107="","",VLOOKUP(AW107,'シフト記号表（従来型・ユニット型共通）'!$C$6:$L$47,10,FALSE))</f>
        <v/>
      </c>
      <c r="AX108" s="276" t="str">
        <f>IF(AX107="","",VLOOKUP(AX107,'シフト記号表（従来型・ユニット型共通）'!$C$6:$L$47,10,FALSE))</f>
        <v/>
      </c>
      <c r="AY108" s="275" t="str">
        <f>IF(AY107="","",VLOOKUP(AY107,'シフト記号表（従来型・ユニット型共通）'!$C$6:$L$47,10,FALSE))</f>
        <v/>
      </c>
      <c r="AZ108" s="274" t="str">
        <f>IF(AZ107="","",VLOOKUP(AZ107,'シフト記号表（従来型・ユニット型共通）'!$C$6:$L$47,10,FALSE))</f>
        <v/>
      </c>
      <c r="BA108" s="274" t="str">
        <f>IF(BA107="","",VLOOKUP(BA107,'シフト記号表（従来型・ユニット型共通）'!$C$6:$L$47,10,FALSE))</f>
        <v/>
      </c>
      <c r="BB108" s="1350">
        <f>IF($BE$3="４週",SUM(W108:AX108),IF($BE$3="暦月",SUM(W108:BA108),""))</f>
        <v>0</v>
      </c>
      <c r="BC108" s="1351"/>
      <c r="BD108" s="1352">
        <f>IF($BE$3="４週",BB108/4,IF($BE$3="暦月",(BB108/($BE$8/7)),""))</f>
        <v>0</v>
      </c>
      <c r="BE108" s="1351"/>
      <c r="BF108" s="1347"/>
      <c r="BG108" s="1348"/>
      <c r="BH108" s="1348"/>
      <c r="BI108" s="1348"/>
      <c r="BJ108" s="1349"/>
    </row>
    <row r="109" spans="2:62" ht="20.25" customHeight="1">
      <c r="B109" s="1279">
        <f>B107+1</f>
        <v>47</v>
      </c>
      <c r="C109" s="1325"/>
      <c r="D109" s="1326"/>
      <c r="E109" s="285"/>
      <c r="F109" s="284"/>
      <c r="G109" s="285"/>
      <c r="H109" s="284"/>
      <c r="I109" s="1337"/>
      <c r="J109" s="1338"/>
      <c r="K109" s="1339"/>
      <c r="L109" s="1340"/>
      <c r="M109" s="1340"/>
      <c r="N109" s="1326"/>
      <c r="O109" s="1307"/>
      <c r="P109" s="1308"/>
      <c r="Q109" s="1308"/>
      <c r="R109" s="1308"/>
      <c r="S109" s="1309"/>
      <c r="T109" s="283" t="s">
        <v>1100</v>
      </c>
      <c r="V109" s="282"/>
      <c r="W109" s="267"/>
      <c r="X109" s="266"/>
      <c r="Y109" s="266"/>
      <c r="Z109" s="266"/>
      <c r="AA109" s="266"/>
      <c r="AB109" s="266"/>
      <c r="AC109" s="268"/>
      <c r="AD109" s="267"/>
      <c r="AE109" s="266"/>
      <c r="AF109" s="266"/>
      <c r="AG109" s="266"/>
      <c r="AH109" s="266"/>
      <c r="AI109" s="266"/>
      <c r="AJ109" s="268"/>
      <c r="AK109" s="267"/>
      <c r="AL109" s="266"/>
      <c r="AM109" s="266"/>
      <c r="AN109" s="266"/>
      <c r="AO109" s="266"/>
      <c r="AP109" s="266"/>
      <c r="AQ109" s="268"/>
      <c r="AR109" s="267"/>
      <c r="AS109" s="266"/>
      <c r="AT109" s="266"/>
      <c r="AU109" s="266"/>
      <c r="AV109" s="266"/>
      <c r="AW109" s="266"/>
      <c r="AX109" s="268"/>
      <c r="AY109" s="267"/>
      <c r="AZ109" s="266"/>
      <c r="BA109" s="265"/>
      <c r="BB109" s="1314"/>
      <c r="BC109" s="1315"/>
      <c r="BD109" s="1316"/>
      <c r="BE109" s="1317"/>
      <c r="BF109" s="1318"/>
      <c r="BG109" s="1319"/>
      <c r="BH109" s="1319"/>
      <c r="BI109" s="1319"/>
      <c r="BJ109" s="1320"/>
    </row>
    <row r="110" spans="2:62" ht="20.25" customHeight="1">
      <c r="B110" s="1280"/>
      <c r="C110" s="1341"/>
      <c r="D110" s="1342"/>
      <c r="E110" s="281"/>
      <c r="F110" s="280">
        <f>C109</f>
        <v>0</v>
      </c>
      <c r="G110" s="281"/>
      <c r="H110" s="280">
        <f>I109</f>
        <v>0</v>
      </c>
      <c r="I110" s="1343"/>
      <c r="J110" s="1344"/>
      <c r="K110" s="1345"/>
      <c r="L110" s="1346"/>
      <c r="M110" s="1346"/>
      <c r="N110" s="1342"/>
      <c r="O110" s="1307"/>
      <c r="P110" s="1308"/>
      <c r="Q110" s="1308"/>
      <c r="R110" s="1308"/>
      <c r="S110" s="1309"/>
      <c r="T110" s="279" t="s">
        <v>1099</v>
      </c>
      <c r="U110" s="278"/>
      <c r="V110" s="277"/>
      <c r="W110" s="275" t="str">
        <f>IF(W109="","",VLOOKUP(W109,'シフト記号表（従来型・ユニット型共通）'!$C$6:$L$47,10,FALSE))</f>
        <v/>
      </c>
      <c r="X110" s="274" t="str">
        <f>IF(X109="","",VLOOKUP(X109,'シフト記号表（従来型・ユニット型共通）'!$C$6:$L$47,10,FALSE))</f>
        <v/>
      </c>
      <c r="Y110" s="274" t="str">
        <f>IF(Y109="","",VLOOKUP(Y109,'シフト記号表（従来型・ユニット型共通）'!$C$6:$L$47,10,FALSE))</f>
        <v/>
      </c>
      <c r="Z110" s="274" t="str">
        <f>IF(Z109="","",VLOOKUP(Z109,'シフト記号表（従来型・ユニット型共通）'!$C$6:$L$47,10,FALSE))</f>
        <v/>
      </c>
      <c r="AA110" s="274" t="str">
        <f>IF(AA109="","",VLOOKUP(AA109,'シフト記号表（従来型・ユニット型共通）'!$C$6:$L$47,10,FALSE))</f>
        <v/>
      </c>
      <c r="AB110" s="274" t="str">
        <f>IF(AB109="","",VLOOKUP(AB109,'シフト記号表（従来型・ユニット型共通）'!$C$6:$L$47,10,FALSE))</f>
        <v/>
      </c>
      <c r="AC110" s="276" t="str">
        <f>IF(AC109="","",VLOOKUP(AC109,'シフト記号表（従来型・ユニット型共通）'!$C$6:$L$47,10,FALSE))</f>
        <v/>
      </c>
      <c r="AD110" s="275" t="str">
        <f>IF(AD109="","",VLOOKUP(AD109,'シフト記号表（従来型・ユニット型共通）'!$C$6:$L$47,10,FALSE))</f>
        <v/>
      </c>
      <c r="AE110" s="274" t="str">
        <f>IF(AE109="","",VLOOKUP(AE109,'シフト記号表（従来型・ユニット型共通）'!$C$6:$L$47,10,FALSE))</f>
        <v/>
      </c>
      <c r="AF110" s="274" t="str">
        <f>IF(AF109="","",VLOOKUP(AF109,'シフト記号表（従来型・ユニット型共通）'!$C$6:$L$47,10,FALSE))</f>
        <v/>
      </c>
      <c r="AG110" s="274" t="str">
        <f>IF(AG109="","",VLOOKUP(AG109,'シフト記号表（従来型・ユニット型共通）'!$C$6:$L$47,10,FALSE))</f>
        <v/>
      </c>
      <c r="AH110" s="274" t="str">
        <f>IF(AH109="","",VLOOKUP(AH109,'シフト記号表（従来型・ユニット型共通）'!$C$6:$L$47,10,FALSE))</f>
        <v/>
      </c>
      <c r="AI110" s="274" t="str">
        <f>IF(AI109="","",VLOOKUP(AI109,'シフト記号表（従来型・ユニット型共通）'!$C$6:$L$47,10,FALSE))</f>
        <v/>
      </c>
      <c r="AJ110" s="276" t="str">
        <f>IF(AJ109="","",VLOOKUP(AJ109,'シフト記号表（従来型・ユニット型共通）'!$C$6:$L$47,10,FALSE))</f>
        <v/>
      </c>
      <c r="AK110" s="275" t="str">
        <f>IF(AK109="","",VLOOKUP(AK109,'シフト記号表（従来型・ユニット型共通）'!$C$6:$L$47,10,FALSE))</f>
        <v/>
      </c>
      <c r="AL110" s="274" t="str">
        <f>IF(AL109="","",VLOOKUP(AL109,'シフト記号表（従来型・ユニット型共通）'!$C$6:$L$47,10,FALSE))</f>
        <v/>
      </c>
      <c r="AM110" s="274" t="str">
        <f>IF(AM109="","",VLOOKUP(AM109,'シフト記号表（従来型・ユニット型共通）'!$C$6:$L$47,10,FALSE))</f>
        <v/>
      </c>
      <c r="AN110" s="274" t="str">
        <f>IF(AN109="","",VLOOKUP(AN109,'シフト記号表（従来型・ユニット型共通）'!$C$6:$L$47,10,FALSE))</f>
        <v/>
      </c>
      <c r="AO110" s="274" t="str">
        <f>IF(AO109="","",VLOOKUP(AO109,'シフト記号表（従来型・ユニット型共通）'!$C$6:$L$47,10,FALSE))</f>
        <v/>
      </c>
      <c r="AP110" s="274" t="str">
        <f>IF(AP109="","",VLOOKUP(AP109,'シフト記号表（従来型・ユニット型共通）'!$C$6:$L$47,10,FALSE))</f>
        <v/>
      </c>
      <c r="AQ110" s="276" t="str">
        <f>IF(AQ109="","",VLOOKUP(AQ109,'シフト記号表（従来型・ユニット型共通）'!$C$6:$L$47,10,FALSE))</f>
        <v/>
      </c>
      <c r="AR110" s="275" t="str">
        <f>IF(AR109="","",VLOOKUP(AR109,'シフト記号表（従来型・ユニット型共通）'!$C$6:$L$47,10,FALSE))</f>
        <v/>
      </c>
      <c r="AS110" s="274" t="str">
        <f>IF(AS109="","",VLOOKUP(AS109,'シフト記号表（従来型・ユニット型共通）'!$C$6:$L$47,10,FALSE))</f>
        <v/>
      </c>
      <c r="AT110" s="274" t="str">
        <f>IF(AT109="","",VLOOKUP(AT109,'シフト記号表（従来型・ユニット型共通）'!$C$6:$L$47,10,FALSE))</f>
        <v/>
      </c>
      <c r="AU110" s="274" t="str">
        <f>IF(AU109="","",VLOOKUP(AU109,'シフト記号表（従来型・ユニット型共通）'!$C$6:$L$47,10,FALSE))</f>
        <v/>
      </c>
      <c r="AV110" s="274" t="str">
        <f>IF(AV109="","",VLOOKUP(AV109,'シフト記号表（従来型・ユニット型共通）'!$C$6:$L$47,10,FALSE))</f>
        <v/>
      </c>
      <c r="AW110" s="274" t="str">
        <f>IF(AW109="","",VLOOKUP(AW109,'シフト記号表（従来型・ユニット型共通）'!$C$6:$L$47,10,FALSE))</f>
        <v/>
      </c>
      <c r="AX110" s="276" t="str">
        <f>IF(AX109="","",VLOOKUP(AX109,'シフト記号表（従来型・ユニット型共通）'!$C$6:$L$47,10,FALSE))</f>
        <v/>
      </c>
      <c r="AY110" s="275" t="str">
        <f>IF(AY109="","",VLOOKUP(AY109,'シフト記号表（従来型・ユニット型共通）'!$C$6:$L$47,10,FALSE))</f>
        <v/>
      </c>
      <c r="AZ110" s="274" t="str">
        <f>IF(AZ109="","",VLOOKUP(AZ109,'シフト記号表（従来型・ユニット型共通）'!$C$6:$L$47,10,FALSE))</f>
        <v/>
      </c>
      <c r="BA110" s="274" t="str">
        <f>IF(BA109="","",VLOOKUP(BA109,'シフト記号表（従来型・ユニット型共通）'!$C$6:$L$47,10,FALSE))</f>
        <v/>
      </c>
      <c r="BB110" s="1350">
        <f>IF($BE$3="４週",SUM(W110:AX110),IF($BE$3="暦月",SUM(W110:BA110),""))</f>
        <v>0</v>
      </c>
      <c r="BC110" s="1351"/>
      <c r="BD110" s="1352">
        <f>IF($BE$3="４週",BB110/4,IF($BE$3="暦月",(BB110/($BE$8/7)),""))</f>
        <v>0</v>
      </c>
      <c r="BE110" s="1351"/>
      <c r="BF110" s="1347"/>
      <c r="BG110" s="1348"/>
      <c r="BH110" s="1348"/>
      <c r="BI110" s="1348"/>
      <c r="BJ110" s="1349"/>
    </row>
    <row r="111" spans="2:62" ht="20.25" customHeight="1">
      <c r="B111" s="1279">
        <f>B109+1</f>
        <v>48</v>
      </c>
      <c r="C111" s="1325"/>
      <c r="D111" s="1326"/>
      <c r="E111" s="285"/>
      <c r="F111" s="284"/>
      <c r="G111" s="285"/>
      <c r="H111" s="284"/>
      <c r="I111" s="1337"/>
      <c r="J111" s="1338"/>
      <c r="K111" s="1339"/>
      <c r="L111" s="1340"/>
      <c r="M111" s="1340"/>
      <c r="N111" s="1326"/>
      <c r="O111" s="1307"/>
      <c r="P111" s="1308"/>
      <c r="Q111" s="1308"/>
      <c r="R111" s="1308"/>
      <c r="S111" s="1309"/>
      <c r="T111" s="283" t="s">
        <v>1100</v>
      </c>
      <c r="V111" s="282"/>
      <c r="W111" s="267"/>
      <c r="X111" s="266"/>
      <c r="Y111" s="266"/>
      <c r="Z111" s="266"/>
      <c r="AA111" s="266"/>
      <c r="AB111" s="266"/>
      <c r="AC111" s="268"/>
      <c r="AD111" s="267"/>
      <c r="AE111" s="266"/>
      <c r="AF111" s="266"/>
      <c r="AG111" s="266"/>
      <c r="AH111" s="266"/>
      <c r="AI111" s="266"/>
      <c r="AJ111" s="268"/>
      <c r="AK111" s="267"/>
      <c r="AL111" s="266"/>
      <c r="AM111" s="266"/>
      <c r="AN111" s="266"/>
      <c r="AO111" s="266"/>
      <c r="AP111" s="266"/>
      <c r="AQ111" s="268"/>
      <c r="AR111" s="267"/>
      <c r="AS111" s="266"/>
      <c r="AT111" s="266"/>
      <c r="AU111" s="266"/>
      <c r="AV111" s="266"/>
      <c r="AW111" s="266"/>
      <c r="AX111" s="268"/>
      <c r="AY111" s="267"/>
      <c r="AZ111" s="266"/>
      <c r="BA111" s="265"/>
      <c r="BB111" s="1314"/>
      <c r="BC111" s="1315"/>
      <c r="BD111" s="1316"/>
      <c r="BE111" s="1317"/>
      <c r="BF111" s="1318"/>
      <c r="BG111" s="1319"/>
      <c r="BH111" s="1319"/>
      <c r="BI111" s="1319"/>
      <c r="BJ111" s="1320"/>
    </row>
    <row r="112" spans="2:62" ht="20.25" customHeight="1">
      <c r="B112" s="1280"/>
      <c r="C112" s="1341"/>
      <c r="D112" s="1342"/>
      <c r="E112" s="281"/>
      <c r="F112" s="280">
        <f>C111</f>
        <v>0</v>
      </c>
      <c r="G112" s="281"/>
      <c r="H112" s="280">
        <f>I111</f>
        <v>0</v>
      </c>
      <c r="I112" s="1343"/>
      <c r="J112" s="1344"/>
      <c r="K112" s="1345"/>
      <c r="L112" s="1346"/>
      <c r="M112" s="1346"/>
      <c r="N112" s="1342"/>
      <c r="O112" s="1307"/>
      <c r="P112" s="1308"/>
      <c r="Q112" s="1308"/>
      <c r="R112" s="1308"/>
      <c r="S112" s="1309"/>
      <c r="T112" s="279" t="s">
        <v>1099</v>
      </c>
      <c r="U112" s="278"/>
      <c r="V112" s="277"/>
      <c r="W112" s="275" t="str">
        <f>IF(W111="","",VLOOKUP(W111,'シフト記号表（従来型・ユニット型共通）'!$C$6:$L$47,10,FALSE))</f>
        <v/>
      </c>
      <c r="X112" s="274" t="str">
        <f>IF(X111="","",VLOOKUP(X111,'シフト記号表（従来型・ユニット型共通）'!$C$6:$L$47,10,FALSE))</f>
        <v/>
      </c>
      <c r="Y112" s="274" t="str">
        <f>IF(Y111="","",VLOOKUP(Y111,'シフト記号表（従来型・ユニット型共通）'!$C$6:$L$47,10,FALSE))</f>
        <v/>
      </c>
      <c r="Z112" s="274" t="str">
        <f>IF(Z111="","",VLOOKUP(Z111,'シフト記号表（従来型・ユニット型共通）'!$C$6:$L$47,10,FALSE))</f>
        <v/>
      </c>
      <c r="AA112" s="274" t="str">
        <f>IF(AA111="","",VLOOKUP(AA111,'シフト記号表（従来型・ユニット型共通）'!$C$6:$L$47,10,FALSE))</f>
        <v/>
      </c>
      <c r="AB112" s="274" t="str">
        <f>IF(AB111="","",VLOOKUP(AB111,'シフト記号表（従来型・ユニット型共通）'!$C$6:$L$47,10,FALSE))</f>
        <v/>
      </c>
      <c r="AC112" s="276" t="str">
        <f>IF(AC111="","",VLOOKUP(AC111,'シフト記号表（従来型・ユニット型共通）'!$C$6:$L$47,10,FALSE))</f>
        <v/>
      </c>
      <c r="AD112" s="275" t="str">
        <f>IF(AD111="","",VLOOKUP(AD111,'シフト記号表（従来型・ユニット型共通）'!$C$6:$L$47,10,FALSE))</f>
        <v/>
      </c>
      <c r="AE112" s="274" t="str">
        <f>IF(AE111="","",VLOOKUP(AE111,'シフト記号表（従来型・ユニット型共通）'!$C$6:$L$47,10,FALSE))</f>
        <v/>
      </c>
      <c r="AF112" s="274" t="str">
        <f>IF(AF111="","",VLOOKUP(AF111,'シフト記号表（従来型・ユニット型共通）'!$C$6:$L$47,10,FALSE))</f>
        <v/>
      </c>
      <c r="AG112" s="274" t="str">
        <f>IF(AG111="","",VLOOKUP(AG111,'シフト記号表（従来型・ユニット型共通）'!$C$6:$L$47,10,FALSE))</f>
        <v/>
      </c>
      <c r="AH112" s="274" t="str">
        <f>IF(AH111="","",VLOOKUP(AH111,'シフト記号表（従来型・ユニット型共通）'!$C$6:$L$47,10,FALSE))</f>
        <v/>
      </c>
      <c r="AI112" s="274" t="str">
        <f>IF(AI111="","",VLOOKUP(AI111,'シフト記号表（従来型・ユニット型共通）'!$C$6:$L$47,10,FALSE))</f>
        <v/>
      </c>
      <c r="AJ112" s="276" t="str">
        <f>IF(AJ111="","",VLOOKUP(AJ111,'シフト記号表（従来型・ユニット型共通）'!$C$6:$L$47,10,FALSE))</f>
        <v/>
      </c>
      <c r="AK112" s="275" t="str">
        <f>IF(AK111="","",VLOOKUP(AK111,'シフト記号表（従来型・ユニット型共通）'!$C$6:$L$47,10,FALSE))</f>
        <v/>
      </c>
      <c r="AL112" s="274" t="str">
        <f>IF(AL111="","",VLOOKUP(AL111,'シフト記号表（従来型・ユニット型共通）'!$C$6:$L$47,10,FALSE))</f>
        <v/>
      </c>
      <c r="AM112" s="274" t="str">
        <f>IF(AM111="","",VLOOKUP(AM111,'シフト記号表（従来型・ユニット型共通）'!$C$6:$L$47,10,FALSE))</f>
        <v/>
      </c>
      <c r="AN112" s="274" t="str">
        <f>IF(AN111="","",VLOOKUP(AN111,'シフト記号表（従来型・ユニット型共通）'!$C$6:$L$47,10,FALSE))</f>
        <v/>
      </c>
      <c r="AO112" s="274" t="str">
        <f>IF(AO111="","",VLOOKUP(AO111,'シフト記号表（従来型・ユニット型共通）'!$C$6:$L$47,10,FALSE))</f>
        <v/>
      </c>
      <c r="AP112" s="274" t="str">
        <f>IF(AP111="","",VLOOKUP(AP111,'シフト記号表（従来型・ユニット型共通）'!$C$6:$L$47,10,FALSE))</f>
        <v/>
      </c>
      <c r="AQ112" s="276" t="str">
        <f>IF(AQ111="","",VLOOKUP(AQ111,'シフト記号表（従来型・ユニット型共通）'!$C$6:$L$47,10,FALSE))</f>
        <v/>
      </c>
      <c r="AR112" s="275" t="str">
        <f>IF(AR111="","",VLOOKUP(AR111,'シフト記号表（従来型・ユニット型共通）'!$C$6:$L$47,10,FALSE))</f>
        <v/>
      </c>
      <c r="AS112" s="274" t="str">
        <f>IF(AS111="","",VLOOKUP(AS111,'シフト記号表（従来型・ユニット型共通）'!$C$6:$L$47,10,FALSE))</f>
        <v/>
      </c>
      <c r="AT112" s="274" t="str">
        <f>IF(AT111="","",VLOOKUP(AT111,'シフト記号表（従来型・ユニット型共通）'!$C$6:$L$47,10,FALSE))</f>
        <v/>
      </c>
      <c r="AU112" s="274" t="str">
        <f>IF(AU111="","",VLOOKUP(AU111,'シフト記号表（従来型・ユニット型共通）'!$C$6:$L$47,10,FALSE))</f>
        <v/>
      </c>
      <c r="AV112" s="274" t="str">
        <f>IF(AV111="","",VLOOKUP(AV111,'シフト記号表（従来型・ユニット型共通）'!$C$6:$L$47,10,FALSE))</f>
        <v/>
      </c>
      <c r="AW112" s="274" t="str">
        <f>IF(AW111="","",VLOOKUP(AW111,'シフト記号表（従来型・ユニット型共通）'!$C$6:$L$47,10,FALSE))</f>
        <v/>
      </c>
      <c r="AX112" s="276" t="str">
        <f>IF(AX111="","",VLOOKUP(AX111,'シフト記号表（従来型・ユニット型共通）'!$C$6:$L$47,10,FALSE))</f>
        <v/>
      </c>
      <c r="AY112" s="275" t="str">
        <f>IF(AY111="","",VLOOKUP(AY111,'シフト記号表（従来型・ユニット型共通）'!$C$6:$L$47,10,FALSE))</f>
        <v/>
      </c>
      <c r="AZ112" s="274" t="str">
        <f>IF(AZ111="","",VLOOKUP(AZ111,'シフト記号表（従来型・ユニット型共通）'!$C$6:$L$47,10,FALSE))</f>
        <v/>
      </c>
      <c r="BA112" s="274" t="str">
        <f>IF(BA111="","",VLOOKUP(BA111,'シフト記号表（従来型・ユニット型共通）'!$C$6:$L$47,10,FALSE))</f>
        <v/>
      </c>
      <c r="BB112" s="1350">
        <f>IF($BE$3="４週",SUM(W112:AX112),IF($BE$3="暦月",SUM(W112:BA112),""))</f>
        <v>0</v>
      </c>
      <c r="BC112" s="1351"/>
      <c r="BD112" s="1352">
        <f>IF($BE$3="４週",BB112/4,IF($BE$3="暦月",(BB112/($BE$8/7)),""))</f>
        <v>0</v>
      </c>
      <c r="BE112" s="1351"/>
      <c r="BF112" s="1347"/>
      <c r="BG112" s="1348"/>
      <c r="BH112" s="1348"/>
      <c r="BI112" s="1348"/>
      <c r="BJ112" s="1349"/>
    </row>
    <row r="113" spans="2:62" ht="20.25" customHeight="1">
      <c r="B113" s="1279">
        <f>B111+1</f>
        <v>49</v>
      </c>
      <c r="C113" s="1325"/>
      <c r="D113" s="1326"/>
      <c r="E113" s="285"/>
      <c r="F113" s="284"/>
      <c r="G113" s="285"/>
      <c r="H113" s="284"/>
      <c r="I113" s="1337"/>
      <c r="J113" s="1338"/>
      <c r="K113" s="1339"/>
      <c r="L113" s="1340"/>
      <c r="M113" s="1340"/>
      <c r="N113" s="1326"/>
      <c r="O113" s="1307"/>
      <c r="P113" s="1308"/>
      <c r="Q113" s="1308"/>
      <c r="R113" s="1308"/>
      <c r="S113" s="1309"/>
      <c r="T113" s="283" t="s">
        <v>1100</v>
      </c>
      <c r="V113" s="282"/>
      <c r="W113" s="267"/>
      <c r="X113" s="266"/>
      <c r="Y113" s="266"/>
      <c r="Z113" s="266"/>
      <c r="AA113" s="266"/>
      <c r="AB113" s="266"/>
      <c r="AC113" s="268"/>
      <c r="AD113" s="267"/>
      <c r="AE113" s="266"/>
      <c r="AF113" s="266"/>
      <c r="AG113" s="266"/>
      <c r="AH113" s="266"/>
      <c r="AI113" s="266"/>
      <c r="AJ113" s="268"/>
      <c r="AK113" s="267"/>
      <c r="AL113" s="266"/>
      <c r="AM113" s="266"/>
      <c r="AN113" s="266"/>
      <c r="AO113" s="266"/>
      <c r="AP113" s="266"/>
      <c r="AQ113" s="268"/>
      <c r="AR113" s="267"/>
      <c r="AS113" s="266"/>
      <c r="AT113" s="266"/>
      <c r="AU113" s="266"/>
      <c r="AV113" s="266"/>
      <c r="AW113" s="266"/>
      <c r="AX113" s="268"/>
      <c r="AY113" s="267"/>
      <c r="AZ113" s="266"/>
      <c r="BA113" s="265"/>
      <c r="BB113" s="1314"/>
      <c r="BC113" s="1315"/>
      <c r="BD113" s="1316"/>
      <c r="BE113" s="1317"/>
      <c r="BF113" s="1318"/>
      <c r="BG113" s="1319"/>
      <c r="BH113" s="1319"/>
      <c r="BI113" s="1319"/>
      <c r="BJ113" s="1320"/>
    </row>
    <row r="114" spans="2:62" ht="20.25" customHeight="1">
      <c r="B114" s="1280"/>
      <c r="C114" s="1341"/>
      <c r="D114" s="1342"/>
      <c r="E114" s="281"/>
      <c r="F114" s="280">
        <f>C113</f>
        <v>0</v>
      </c>
      <c r="G114" s="281"/>
      <c r="H114" s="280">
        <f>I113</f>
        <v>0</v>
      </c>
      <c r="I114" s="1343"/>
      <c r="J114" s="1344"/>
      <c r="K114" s="1345"/>
      <c r="L114" s="1346"/>
      <c r="M114" s="1346"/>
      <c r="N114" s="1342"/>
      <c r="O114" s="1307"/>
      <c r="P114" s="1308"/>
      <c r="Q114" s="1308"/>
      <c r="R114" s="1308"/>
      <c r="S114" s="1309"/>
      <c r="T114" s="279" t="s">
        <v>1099</v>
      </c>
      <c r="U114" s="278"/>
      <c r="V114" s="277"/>
      <c r="W114" s="275" t="str">
        <f>IF(W113="","",VLOOKUP(W113,'シフト記号表（従来型・ユニット型共通）'!$C$6:$L$47,10,FALSE))</f>
        <v/>
      </c>
      <c r="X114" s="274" t="str">
        <f>IF(X113="","",VLOOKUP(X113,'シフト記号表（従来型・ユニット型共通）'!$C$6:$L$47,10,FALSE))</f>
        <v/>
      </c>
      <c r="Y114" s="274" t="str">
        <f>IF(Y113="","",VLOOKUP(Y113,'シフト記号表（従来型・ユニット型共通）'!$C$6:$L$47,10,FALSE))</f>
        <v/>
      </c>
      <c r="Z114" s="274" t="str">
        <f>IF(Z113="","",VLOOKUP(Z113,'シフト記号表（従来型・ユニット型共通）'!$C$6:$L$47,10,FALSE))</f>
        <v/>
      </c>
      <c r="AA114" s="274" t="str">
        <f>IF(AA113="","",VLOOKUP(AA113,'シフト記号表（従来型・ユニット型共通）'!$C$6:$L$47,10,FALSE))</f>
        <v/>
      </c>
      <c r="AB114" s="274" t="str">
        <f>IF(AB113="","",VLOOKUP(AB113,'シフト記号表（従来型・ユニット型共通）'!$C$6:$L$47,10,FALSE))</f>
        <v/>
      </c>
      <c r="AC114" s="276" t="str">
        <f>IF(AC113="","",VLOOKUP(AC113,'シフト記号表（従来型・ユニット型共通）'!$C$6:$L$47,10,FALSE))</f>
        <v/>
      </c>
      <c r="AD114" s="275" t="str">
        <f>IF(AD113="","",VLOOKUP(AD113,'シフト記号表（従来型・ユニット型共通）'!$C$6:$L$47,10,FALSE))</f>
        <v/>
      </c>
      <c r="AE114" s="274" t="str">
        <f>IF(AE113="","",VLOOKUP(AE113,'シフト記号表（従来型・ユニット型共通）'!$C$6:$L$47,10,FALSE))</f>
        <v/>
      </c>
      <c r="AF114" s="274" t="str">
        <f>IF(AF113="","",VLOOKUP(AF113,'シフト記号表（従来型・ユニット型共通）'!$C$6:$L$47,10,FALSE))</f>
        <v/>
      </c>
      <c r="AG114" s="274" t="str">
        <f>IF(AG113="","",VLOOKUP(AG113,'シフト記号表（従来型・ユニット型共通）'!$C$6:$L$47,10,FALSE))</f>
        <v/>
      </c>
      <c r="AH114" s="274" t="str">
        <f>IF(AH113="","",VLOOKUP(AH113,'シフト記号表（従来型・ユニット型共通）'!$C$6:$L$47,10,FALSE))</f>
        <v/>
      </c>
      <c r="AI114" s="274" t="str">
        <f>IF(AI113="","",VLOOKUP(AI113,'シフト記号表（従来型・ユニット型共通）'!$C$6:$L$47,10,FALSE))</f>
        <v/>
      </c>
      <c r="AJ114" s="276" t="str">
        <f>IF(AJ113="","",VLOOKUP(AJ113,'シフト記号表（従来型・ユニット型共通）'!$C$6:$L$47,10,FALSE))</f>
        <v/>
      </c>
      <c r="AK114" s="275" t="str">
        <f>IF(AK113="","",VLOOKUP(AK113,'シフト記号表（従来型・ユニット型共通）'!$C$6:$L$47,10,FALSE))</f>
        <v/>
      </c>
      <c r="AL114" s="274" t="str">
        <f>IF(AL113="","",VLOOKUP(AL113,'シフト記号表（従来型・ユニット型共通）'!$C$6:$L$47,10,FALSE))</f>
        <v/>
      </c>
      <c r="AM114" s="274" t="str">
        <f>IF(AM113="","",VLOOKUP(AM113,'シフト記号表（従来型・ユニット型共通）'!$C$6:$L$47,10,FALSE))</f>
        <v/>
      </c>
      <c r="AN114" s="274" t="str">
        <f>IF(AN113="","",VLOOKUP(AN113,'シフト記号表（従来型・ユニット型共通）'!$C$6:$L$47,10,FALSE))</f>
        <v/>
      </c>
      <c r="AO114" s="274" t="str">
        <f>IF(AO113="","",VLOOKUP(AO113,'シフト記号表（従来型・ユニット型共通）'!$C$6:$L$47,10,FALSE))</f>
        <v/>
      </c>
      <c r="AP114" s="274" t="str">
        <f>IF(AP113="","",VLOOKUP(AP113,'シフト記号表（従来型・ユニット型共通）'!$C$6:$L$47,10,FALSE))</f>
        <v/>
      </c>
      <c r="AQ114" s="276" t="str">
        <f>IF(AQ113="","",VLOOKUP(AQ113,'シフト記号表（従来型・ユニット型共通）'!$C$6:$L$47,10,FALSE))</f>
        <v/>
      </c>
      <c r="AR114" s="275" t="str">
        <f>IF(AR113="","",VLOOKUP(AR113,'シフト記号表（従来型・ユニット型共通）'!$C$6:$L$47,10,FALSE))</f>
        <v/>
      </c>
      <c r="AS114" s="274" t="str">
        <f>IF(AS113="","",VLOOKUP(AS113,'シフト記号表（従来型・ユニット型共通）'!$C$6:$L$47,10,FALSE))</f>
        <v/>
      </c>
      <c r="AT114" s="274" t="str">
        <f>IF(AT113="","",VLOOKUP(AT113,'シフト記号表（従来型・ユニット型共通）'!$C$6:$L$47,10,FALSE))</f>
        <v/>
      </c>
      <c r="AU114" s="274" t="str">
        <f>IF(AU113="","",VLOOKUP(AU113,'シフト記号表（従来型・ユニット型共通）'!$C$6:$L$47,10,FALSE))</f>
        <v/>
      </c>
      <c r="AV114" s="274" t="str">
        <f>IF(AV113="","",VLOOKUP(AV113,'シフト記号表（従来型・ユニット型共通）'!$C$6:$L$47,10,FALSE))</f>
        <v/>
      </c>
      <c r="AW114" s="274" t="str">
        <f>IF(AW113="","",VLOOKUP(AW113,'シフト記号表（従来型・ユニット型共通）'!$C$6:$L$47,10,FALSE))</f>
        <v/>
      </c>
      <c r="AX114" s="276" t="str">
        <f>IF(AX113="","",VLOOKUP(AX113,'シフト記号表（従来型・ユニット型共通）'!$C$6:$L$47,10,FALSE))</f>
        <v/>
      </c>
      <c r="AY114" s="275" t="str">
        <f>IF(AY113="","",VLOOKUP(AY113,'シフト記号表（従来型・ユニット型共通）'!$C$6:$L$47,10,FALSE))</f>
        <v/>
      </c>
      <c r="AZ114" s="274" t="str">
        <f>IF(AZ113="","",VLOOKUP(AZ113,'シフト記号表（従来型・ユニット型共通）'!$C$6:$L$47,10,FALSE))</f>
        <v/>
      </c>
      <c r="BA114" s="274" t="str">
        <f>IF(BA113="","",VLOOKUP(BA113,'シフト記号表（従来型・ユニット型共通）'!$C$6:$L$47,10,FALSE))</f>
        <v/>
      </c>
      <c r="BB114" s="1350">
        <f>IF($BE$3="４週",SUM(W114:AX114),IF($BE$3="暦月",SUM(W114:BA114),""))</f>
        <v>0</v>
      </c>
      <c r="BC114" s="1351"/>
      <c r="BD114" s="1352">
        <f>IF($BE$3="４週",BB114/4,IF($BE$3="暦月",(BB114/($BE$8/7)),""))</f>
        <v>0</v>
      </c>
      <c r="BE114" s="1351"/>
      <c r="BF114" s="1347"/>
      <c r="BG114" s="1348"/>
      <c r="BH114" s="1348"/>
      <c r="BI114" s="1348"/>
      <c r="BJ114" s="1349"/>
    </row>
    <row r="115" spans="2:62" ht="20.25" customHeight="1">
      <c r="B115" s="1279">
        <f>B113+1</f>
        <v>50</v>
      </c>
      <c r="C115" s="1325"/>
      <c r="D115" s="1326"/>
      <c r="E115" s="285"/>
      <c r="F115" s="284"/>
      <c r="G115" s="285"/>
      <c r="H115" s="284"/>
      <c r="I115" s="1337"/>
      <c r="J115" s="1338"/>
      <c r="K115" s="1339"/>
      <c r="L115" s="1340"/>
      <c r="M115" s="1340"/>
      <c r="N115" s="1326"/>
      <c r="O115" s="1307"/>
      <c r="P115" s="1308"/>
      <c r="Q115" s="1308"/>
      <c r="R115" s="1308"/>
      <c r="S115" s="1309"/>
      <c r="T115" s="283" t="s">
        <v>1100</v>
      </c>
      <c r="V115" s="282"/>
      <c r="W115" s="267"/>
      <c r="X115" s="266"/>
      <c r="Y115" s="266"/>
      <c r="Z115" s="266"/>
      <c r="AA115" s="266"/>
      <c r="AB115" s="266"/>
      <c r="AC115" s="268"/>
      <c r="AD115" s="267"/>
      <c r="AE115" s="266"/>
      <c r="AF115" s="266"/>
      <c r="AG115" s="266"/>
      <c r="AH115" s="266"/>
      <c r="AI115" s="266"/>
      <c r="AJ115" s="268"/>
      <c r="AK115" s="267"/>
      <c r="AL115" s="266"/>
      <c r="AM115" s="266"/>
      <c r="AN115" s="266"/>
      <c r="AO115" s="266"/>
      <c r="AP115" s="266"/>
      <c r="AQ115" s="268"/>
      <c r="AR115" s="267"/>
      <c r="AS115" s="266"/>
      <c r="AT115" s="266"/>
      <c r="AU115" s="266"/>
      <c r="AV115" s="266"/>
      <c r="AW115" s="266"/>
      <c r="AX115" s="268"/>
      <c r="AY115" s="267"/>
      <c r="AZ115" s="266"/>
      <c r="BA115" s="265"/>
      <c r="BB115" s="1314"/>
      <c r="BC115" s="1315"/>
      <c r="BD115" s="1316"/>
      <c r="BE115" s="1317"/>
      <c r="BF115" s="1318"/>
      <c r="BG115" s="1319"/>
      <c r="BH115" s="1319"/>
      <c r="BI115" s="1319"/>
      <c r="BJ115" s="1320"/>
    </row>
    <row r="116" spans="2:62" ht="20.25" customHeight="1">
      <c r="B116" s="1280"/>
      <c r="C116" s="1341"/>
      <c r="D116" s="1342"/>
      <c r="E116" s="281"/>
      <c r="F116" s="280">
        <f>C115</f>
        <v>0</v>
      </c>
      <c r="G116" s="281"/>
      <c r="H116" s="280">
        <f>I115</f>
        <v>0</v>
      </c>
      <c r="I116" s="1343"/>
      <c r="J116" s="1344"/>
      <c r="K116" s="1345"/>
      <c r="L116" s="1346"/>
      <c r="M116" s="1346"/>
      <c r="N116" s="1342"/>
      <c r="O116" s="1307"/>
      <c r="P116" s="1308"/>
      <c r="Q116" s="1308"/>
      <c r="R116" s="1308"/>
      <c r="S116" s="1309"/>
      <c r="T116" s="279" t="s">
        <v>1099</v>
      </c>
      <c r="U116" s="278"/>
      <c r="V116" s="277"/>
      <c r="W116" s="275" t="str">
        <f>IF(W115="","",VLOOKUP(W115,'シフト記号表（従来型・ユニット型共通）'!$C$6:$L$47,10,FALSE))</f>
        <v/>
      </c>
      <c r="X116" s="274" t="str">
        <f>IF(X115="","",VLOOKUP(X115,'シフト記号表（従来型・ユニット型共通）'!$C$6:$L$47,10,FALSE))</f>
        <v/>
      </c>
      <c r="Y116" s="274" t="str">
        <f>IF(Y115="","",VLOOKUP(Y115,'シフト記号表（従来型・ユニット型共通）'!$C$6:$L$47,10,FALSE))</f>
        <v/>
      </c>
      <c r="Z116" s="274" t="str">
        <f>IF(Z115="","",VLOOKUP(Z115,'シフト記号表（従来型・ユニット型共通）'!$C$6:$L$47,10,FALSE))</f>
        <v/>
      </c>
      <c r="AA116" s="274" t="str">
        <f>IF(AA115="","",VLOOKUP(AA115,'シフト記号表（従来型・ユニット型共通）'!$C$6:$L$47,10,FALSE))</f>
        <v/>
      </c>
      <c r="AB116" s="274" t="str">
        <f>IF(AB115="","",VLOOKUP(AB115,'シフト記号表（従来型・ユニット型共通）'!$C$6:$L$47,10,FALSE))</f>
        <v/>
      </c>
      <c r="AC116" s="276" t="str">
        <f>IF(AC115="","",VLOOKUP(AC115,'シフト記号表（従来型・ユニット型共通）'!$C$6:$L$47,10,FALSE))</f>
        <v/>
      </c>
      <c r="AD116" s="275" t="str">
        <f>IF(AD115="","",VLOOKUP(AD115,'シフト記号表（従来型・ユニット型共通）'!$C$6:$L$47,10,FALSE))</f>
        <v/>
      </c>
      <c r="AE116" s="274" t="str">
        <f>IF(AE115="","",VLOOKUP(AE115,'シフト記号表（従来型・ユニット型共通）'!$C$6:$L$47,10,FALSE))</f>
        <v/>
      </c>
      <c r="AF116" s="274" t="str">
        <f>IF(AF115="","",VLOOKUP(AF115,'シフト記号表（従来型・ユニット型共通）'!$C$6:$L$47,10,FALSE))</f>
        <v/>
      </c>
      <c r="AG116" s="274" t="str">
        <f>IF(AG115="","",VLOOKUP(AG115,'シフト記号表（従来型・ユニット型共通）'!$C$6:$L$47,10,FALSE))</f>
        <v/>
      </c>
      <c r="AH116" s="274" t="str">
        <f>IF(AH115="","",VLOOKUP(AH115,'シフト記号表（従来型・ユニット型共通）'!$C$6:$L$47,10,FALSE))</f>
        <v/>
      </c>
      <c r="AI116" s="274" t="str">
        <f>IF(AI115="","",VLOOKUP(AI115,'シフト記号表（従来型・ユニット型共通）'!$C$6:$L$47,10,FALSE))</f>
        <v/>
      </c>
      <c r="AJ116" s="276" t="str">
        <f>IF(AJ115="","",VLOOKUP(AJ115,'シフト記号表（従来型・ユニット型共通）'!$C$6:$L$47,10,FALSE))</f>
        <v/>
      </c>
      <c r="AK116" s="275" t="str">
        <f>IF(AK115="","",VLOOKUP(AK115,'シフト記号表（従来型・ユニット型共通）'!$C$6:$L$47,10,FALSE))</f>
        <v/>
      </c>
      <c r="AL116" s="274" t="str">
        <f>IF(AL115="","",VLOOKUP(AL115,'シフト記号表（従来型・ユニット型共通）'!$C$6:$L$47,10,FALSE))</f>
        <v/>
      </c>
      <c r="AM116" s="274" t="str">
        <f>IF(AM115="","",VLOOKUP(AM115,'シフト記号表（従来型・ユニット型共通）'!$C$6:$L$47,10,FALSE))</f>
        <v/>
      </c>
      <c r="AN116" s="274" t="str">
        <f>IF(AN115="","",VLOOKUP(AN115,'シフト記号表（従来型・ユニット型共通）'!$C$6:$L$47,10,FALSE))</f>
        <v/>
      </c>
      <c r="AO116" s="274" t="str">
        <f>IF(AO115="","",VLOOKUP(AO115,'シフト記号表（従来型・ユニット型共通）'!$C$6:$L$47,10,FALSE))</f>
        <v/>
      </c>
      <c r="AP116" s="274" t="str">
        <f>IF(AP115="","",VLOOKUP(AP115,'シフト記号表（従来型・ユニット型共通）'!$C$6:$L$47,10,FALSE))</f>
        <v/>
      </c>
      <c r="AQ116" s="276" t="str">
        <f>IF(AQ115="","",VLOOKUP(AQ115,'シフト記号表（従来型・ユニット型共通）'!$C$6:$L$47,10,FALSE))</f>
        <v/>
      </c>
      <c r="AR116" s="275" t="str">
        <f>IF(AR115="","",VLOOKUP(AR115,'シフト記号表（従来型・ユニット型共通）'!$C$6:$L$47,10,FALSE))</f>
        <v/>
      </c>
      <c r="AS116" s="274" t="str">
        <f>IF(AS115="","",VLOOKUP(AS115,'シフト記号表（従来型・ユニット型共通）'!$C$6:$L$47,10,FALSE))</f>
        <v/>
      </c>
      <c r="AT116" s="274" t="str">
        <f>IF(AT115="","",VLOOKUP(AT115,'シフト記号表（従来型・ユニット型共通）'!$C$6:$L$47,10,FALSE))</f>
        <v/>
      </c>
      <c r="AU116" s="274" t="str">
        <f>IF(AU115="","",VLOOKUP(AU115,'シフト記号表（従来型・ユニット型共通）'!$C$6:$L$47,10,FALSE))</f>
        <v/>
      </c>
      <c r="AV116" s="274" t="str">
        <f>IF(AV115="","",VLOOKUP(AV115,'シフト記号表（従来型・ユニット型共通）'!$C$6:$L$47,10,FALSE))</f>
        <v/>
      </c>
      <c r="AW116" s="274" t="str">
        <f>IF(AW115="","",VLOOKUP(AW115,'シフト記号表（従来型・ユニット型共通）'!$C$6:$L$47,10,FALSE))</f>
        <v/>
      </c>
      <c r="AX116" s="276" t="str">
        <f>IF(AX115="","",VLOOKUP(AX115,'シフト記号表（従来型・ユニット型共通）'!$C$6:$L$47,10,FALSE))</f>
        <v/>
      </c>
      <c r="AY116" s="275" t="str">
        <f>IF(AY115="","",VLOOKUP(AY115,'シフト記号表（従来型・ユニット型共通）'!$C$6:$L$47,10,FALSE))</f>
        <v/>
      </c>
      <c r="AZ116" s="274" t="str">
        <f>IF(AZ115="","",VLOOKUP(AZ115,'シフト記号表（従来型・ユニット型共通）'!$C$6:$L$47,10,FALSE))</f>
        <v/>
      </c>
      <c r="BA116" s="274" t="str">
        <f>IF(BA115="","",VLOOKUP(BA115,'シフト記号表（従来型・ユニット型共通）'!$C$6:$L$47,10,FALSE))</f>
        <v/>
      </c>
      <c r="BB116" s="1350">
        <f>IF($BE$3="４週",SUM(W116:AX116),IF($BE$3="暦月",SUM(W116:BA116),""))</f>
        <v>0</v>
      </c>
      <c r="BC116" s="1351"/>
      <c r="BD116" s="1352">
        <f>IF($BE$3="４週",BB116/4,IF($BE$3="暦月",(BB116/($BE$8/7)),""))</f>
        <v>0</v>
      </c>
      <c r="BE116" s="1351"/>
      <c r="BF116" s="1347"/>
      <c r="BG116" s="1348"/>
      <c r="BH116" s="1348"/>
      <c r="BI116" s="1348"/>
      <c r="BJ116" s="1349"/>
    </row>
    <row r="117" spans="2:62" ht="20.25" customHeight="1">
      <c r="B117" s="1279">
        <f>B115+1</f>
        <v>51</v>
      </c>
      <c r="C117" s="1325"/>
      <c r="D117" s="1326"/>
      <c r="E117" s="285"/>
      <c r="F117" s="284"/>
      <c r="G117" s="285"/>
      <c r="H117" s="284"/>
      <c r="I117" s="1337"/>
      <c r="J117" s="1338"/>
      <c r="K117" s="1339"/>
      <c r="L117" s="1340"/>
      <c r="M117" s="1340"/>
      <c r="N117" s="1326"/>
      <c r="O117" s="1307"/>
      <c r="P117" s="1308"/>
      <c r="Q117" s="1308"/>
      <c r="R117" s="1308"/>
      <c r="S117" s="1309"/>
      <c r="T117" s="283" t="s">
        <v>1100</v>
      </c>
      <c r="V117" s="282"/>
      <c r="W117" s="267"/>
      <c r="X117" s="266"/>
      <c r="Y117" s="266"/>
      <c r="Z117" s="266"/>
      <c r="AA117" s="266"/>
      <c r="AB117" s="266"/>
      <c r="AC117" s="268"/>
      <c r="AD117" s="267"/>
      <c r="AE117" s="266"/>
      <c r="AF117" s="266"/>
      <c r="AG117" s="266"/>
      <c r="AH117" s="266"/>
      <c r="AI117" s="266"/>
      <c r="AJ117" s="268"/>
      <c r="AK117" s="267"/>
      <c r="AL117" s="266"/>
      <c r="AM117" s="266"/>
      <c r="AN117" s="266"/>
      <c r="AO117" s="266"/>
      <c r="AP117" s="266"/>
      <c r="AQ117" s="268"/>
      <c r="AR117" s="267"/>
      <c r="AS117" s="266"/>
      <c r="AT117" s="266"/>
      <c r="AU117" s="266"/>
      <c r="AV117" s="266"/>
      <c r="AW117" s="266"/>
      <c r="AX117" s="268"/>
      <c r="AY117" s="267"/>
      <c r="AZ117" s="266"/>
      <c r="BA117" s="265"/>
      <c r="BB117" s="1314"/>
      <c r="BC117" s="1315"/>
      <c r="BD117" s="1316"/>
      <c r="BE117" s="1317"/>
      <c r="BF117" s="1318"/>
      <c r="BG117" s="1319"/>
      <c r="BH117" s="1319"/>
      <c r="BI117" s="1319"/>
      <c r="BJ117" s="1320"/>
    </row>
    <row r="118" spans="2:62" ht="20.25" customHeight="1">
      <c r="B118" s="1280"/>
      <c r="C118" s="1341"/>
      <c r="D118" s="1342"/>
      <c r="E118" s="281"/>
      <c r="F118" s="280">
        <f>C117</f>
        <v>0</v>
      </c>
      <c r="G118" s="281"/>
      <c r="H118" s="280">
        <f>I117</f>
        <v>0</v>
      </c>
      <c r="I118" s="1343"/>
      <c r="J118" s="1344"/>
      <c r="K118" s="1345"/>
      <c r="L118" s="1346"/>
      <c r="M118" s="1346"/>
      <c r="N118" s="1342"/>
      <c r="O118" s="1307"/>
      <c r="P118" s="1308"/>
      <c r="Q118" s="1308"/>
      <c r="R118" s="1308"/>
      <c r="S118" s="1309"/>
      <c r="T118" s="279" t="s">
        <v>1099</v>
      </c>
      <c r="U118" s="278"/>
      <c r="V118" s="277"/>
      <c r="W118" s="275" t="str">
        <f>IF(W117="","",VLOOKUP(W117,'シフト記号表（従来型・ユニット型共通）'!$C$6:$L$47,10,FALSE))</f>
        <v/>
      </c>
      <c r="X118" s="274" t="str">
        <f>IF(X117="","",VLOOKUP(X117,'シフト記号表（従来型・ユニット型共通）'!$C$6:$L$47,10,FALSE))</f>
        <v/>
      </c>
      <c r="Y118" s="274" t="str">
        <f>IF(Y117="","",VLOOKUP(Y117,'シフト記号表（従来型・ユニット型共通）'!$C$6:$L$47,10,FALSE))</f>
        <v/>
      </c>
      <c r="Z118" s="274" t="str">
        <f>IF(Z117="","",VLOOKUP(Z117,'シフト記号表（従来型・ユニット型共通）'!$C$6:$L$47,10,FALSE))</f>
        <v/>
      </c>
      <c r="AA118" s="274" t="str">
        <f>IF(AA117="","",VLOOKUP(AA117,'シフト記号表（従来型・ユニット型共通）'!$C$6:$L$47,10,FALSE))</f>
        <v/>
      </c>
      <c r="AB118" s="274" t="str">
        <f>IF(AB117="","",VLOOKUP(AB117,'シフト記号表（従来型・ユニット型共通）'!$C$6:$L$47,10,FALSE))</f>
        <v/>
      </c>
      <c r="AC118" s="276" t="str">
        <f>IF(AC117="","",VLOOKUP(AC117,'シフト記号表（従来型・ユニット型共通）'!$C$6:$L$47,10,FALSE))</f>
        <v/>
      </c>
      <c r="AD118" s="275" t="str">
        <f>IF(AD117="","",VLOOKUP(AD117,'シフト記号表（従来型・ユニット型共通）'!$C$6:$L$47,10,FALSE))</f>
        <v/>
      </c>
      <c r="AE118" s="274" t="str">
        <f>IF(AE117="","",VLOOKUP(AE117,'シフト記号表（従来型・ユニット型共通）'!$C$6:$L$47,10,FALSE))</f>
        <v/>
      </c>
      <c r="AF118" s="274" t="str">
        <f>IF(AF117="","",VLOOKUP(AF117,'シフト記号表（従来型・ユニット型共通）'!$C$6:$L$47,10,FALSE))</f>
        <v/>
      </c>
      <c r="AG118" s="274" t="str">
        <f>IF(AG117="","",VLOOKUP(AG117,'シフト記号表（従来型・ユニット型共通）'!$C$6:$L$47,10,FALSE))</f>
        <v/>
      </c>
      <c r="AH118" s="274" t="str">
        <f>IF(AH117="","",VLOOKUP(AH117,'シフト記号表（従来型・ユニット型共通）'!$C$6:$L$47,10,FALSE))</f>
        <v/>
      </c>
      <c r="AI118" s="274" t="str">
        <f>IF(AI117="","",VLOOKUP(AI117,'シフト記号表（従来型・ユニット型共通）'!$C$6:$L$47,10,FALSE))</f>
        <v/>
      </c>
      <c r="AJ118" s="276" t="str">
        <f>IF(AJ117="","",VLOOKUP(AJ117,'シフト記号表（従来型・ユニット型共通）'!$C$6:$L$47,10,FALSE))</f>
        <v/>
      </c>
      <c r="AK118" s="275" t="str">
        <f>IF(AK117="","",VLOOKUP(AK117,'シフト記号表（従来型・ユニット型共通）'!$C$6:$L$47,10,FALSE))</f>
        <v/>
      </c>
      <c r="AL118" s="274" t="str">
        <f>IF(AL117="","",VLOOKUP(AL117,'シフト記号表（従来型・ユニット型共通）'!$C$6:$L$47,10,FALSE))</f>
        <v/>
      </c>
      <c r="AM118" s="274" t="str">
        <f>IF(AM117="","",VLOOKUP(AM117,'シフト記号表（従来型・ユニット型共通）'!$C$6:$L$47,10,FALSE))</f>
        <v/>
      </c>
      <c r="AN118" s="274" t="str">
        <f>IF(AN117="","",VLOOKUP(AN117,'シフト記号表（従来型・ユニット型共通）'!$C$6:$L$47,10,FALSE))</f>
        <v/>
      </c>
      <c r="AO118" s="274" t="str">
        <f>IF(AO117="","",VLOOKUP(AO117,'シフト記号表（従来型・ユニット型共通）'!$C$6:$L$47,10,FALSE))</f>
        <v/>
      </c>
      <c r="AP118" s="274" t="str">
        <f>IF(AP117="","",VLOOKUP(AP117,'シフト記号表（従来型・ユニット型共通）'!$C$6:$L$47,10,FALSE))</f>
        <v/>
      </c>
      <c r="AQ118" s="276" t="str">
        <f>IF(AQ117="","",VLOOKUP(AQ117,'シフト記号表（従来型・ユニット型共通）'!$C$6:$L$47,10,FALSE))</f>
        <v/>
      </c>
      <c r="AR118" s="275" t="str">
        <f>IF(AR117="","",VLOOKUP(AR117,'シフト記号表（従来型・ユニット型共通）'!$C$6:$L$47,10,FALSE))</f>
        <v/>
      </c>
      <c r="AS118" s="274" t="str">
        <f>IF(AS117="","",VLOOKUP(AS117,'シフト記号表（従来型・ユニット型共通）'!$C$6:$L$47,10,FALSE))</f>
        <v/>
      </c>
      <c r="AT118" s="274" t="str">
        <f>IF(AT117="","",VLOOKUP(AT117,'シフト記号表（従来型・ユニット型共通）'!$C$6:$L$47,10,FALSE))</f>
        <v/>
      </c>
      <c r="AU118" s="274" t="str">
        <f>IF(AU117="","",VLOOKUP(AU117,'シフト記号表（従来型・ユニット型共通）'!$C$6:$L$47,10,FALSE))</f>
        <v/>
      </c>
      <c r="AV118" s="274" t="str">
        <f>IF(AV117="","",VLOOKUP(AV117,'シフト記号表（従来型・ユニット型共通）'!$C$6:$L$47,10,FALSE))</f>
        <v/>
      </c>
      <c r="AW118" s="274" t="str">
        <f>IF(AW117="","",VLOOKUP(AW117,'シフト記号表（従来型・ユニット型共通）'!$C$6:$L$47,10,FALSE))</f>
        <v/>
      </c>
      <c r="AX118" s="276" t="str">
        <f>IF(AX117="","",VLOOKUP(AX117,'シフト記号表（従来型・ユニット型共通）'!$C$6:$L$47,10,FALSE))</f>
        <v/>
      </c>
      <c r="AY118" s="275" t="str">
        <f>IF(AY117="","",VLOOKUP(AY117,'シフト記号表（従来型・ユニット型共通）'!$C$6:$L$47,10,FALSE))</f>
        <v/>
      </c>
      <c r="AZ118" s="274" t="str">
        <f>IF(AZ117="","",VLOOKUP(AZ117,'シフト記号表（従来型・ユニット型共通）'!$C$6:$L$47,10,FALSE))</f>
        <v/>
      </c>
      <c r="BA118" s="274" t="str">
        <f>IF(BA117="","",VLOOKUP(BA117,'シフト記号表（従来型・ユニット型共通）'!$C$6:$L$47,10,FALSE))</f>
        <v/>
      </c>
      <c r="BB118" s="1350">
        <f>IF($BE$3="４週",SUM(W118:AX118),IF($BE$3="暦月",SUM(W118:BA118),""))</f>
        <v>0</v>
      </c>
      <c r="BC118" s="1351"/>
      <c r="BD118" s="1352">
        <f>IF($BE$3="４週",BB118/4,IF($BE$3="暦月",(BB118/($BE$8/7)),""))</f>
        <v>0</v>
      </c>
      <c r="BE118" s="1351"/>
      <c r="BF118" s="1347"/>
      <c r="BG118" s="1348"/>
      <c r="BH118" s="1348"/>
      <c r="BI118" s="1348"/>
      <c r="BJ118" s="1349"/>
    </row>
    <row r="119" spans="2:62" ht="20.25" customHeight="1">
      <c r="B119" s="1279">
        <f>B117+1</f>
        <v>52</v>
      </c>
      <c r="C119" s="1325"/>
      <c r="D119" s="1326"/>
      <c r="E119" s="285"/>
      <c r="F119" s="284"/>
      <c r="G119" s="285"/>
      <c r="H119" s="284"/>
      <c r="I119" s="1337"/>
      <c r="J119" s="1338"/>
      <c r="K119" s="1339"/>
      <c r="L119" s="1340"/>
      <c r="M119" s="1340"/>
      <c r="N119" s="1326"/>
      <c r="O119" s="1307"/>
      <c r="P119" s="1308"/>
      <c r="Q119" s="1308"/>
      <c r="R119" s="1308"/>
      <c r="S119" s="1309"/>
      <c r="T119" s="283" t="s">
        <v>1100</v>
      </c>
      <c r="V119" s="282"/>
      <c r="W119" s="267"/>
      <c r="X119" s="266"/>
      <c r="Y119" s="266"/>
      <c r="Z119" s="266"/>
      <c r="AA119" s="266"/>
      <c r="AB119" s="266"/>
      <c r="AC119" s="268"/>
      <c r="AD119" s="267"/>
      <c r="AE119" s="266"/>
      <c r="AF119" s="266"/>
      <c r="AG119" s="266"/>
      <c r="AH119" s="266"/>
      <c r="AI119" s="266"/>
      <c r="AJ119" s="268"/>
      <c r="AK119" s="267"/>
      <c r="AL119" s="266"/>
      <c r="AM119" s="266"/>
      <c r="AN119" s="266"/>
      <c r="AO119" s="266"/>
      <c r="AP119" s="266"/>
      <c r="AQ119" s="268"/>
      <c r="AR119" s="267"/>
      <c r="AS119" s="266"/>
      <c r="AT119" s="266"/>
      <c r="AU119" s="266"/>
      <c r="AV119" s="266"/>
      <c r="AW119" s="266"/>
      <c r="AX119" s="268"/>
      <c r="AY119" s="267"/>
      <c r="AZ119" s="266"/>
      <c r="BA119" s="265"/>
      <c r="BB119" s="1314"/>
      <c r="BC119" s="1315"/>
      <c r="BD119" s="1316"/>
      <c r="BE119" s="1317"/>
      <c r="BF119" s="1318"/>
      <c r="BG119" s="1319"/>
      <c r="BH119" s="1319"/>
      <c r="BI119" s="1319"/>
      <c r="BJ119" s="1320"/>
    </row>
    <row r="120" spans="2:62" ht="20.25" customHeight="1">
      <c r="B120" s="1280"/>
      <c r="C120" s="1341"/>
      <c r="D120" s="1342"/>
      <c r="E120" s="281"/>
      <c r="F120" s="280">
        <f>C119</f>
        <v>0</v>
      </c>
      <c r="G120" s="281"/>
      <c r="H120" s="280">
        <f>I119</f>
        <v>0</v>
      </c>
      <c r="I120" s="1343"/>
      <c r="J120" s="1344"/>
      <c r="K120" s="1345"/>
      <c r="L120" s="1346"/>
      <c r="M120" s="1346"/>
      <c r="N120" s="1342"/>
      <c r="O120" s="1307"/>
      <c r="P120" s="1308"/>
      <c r="Q120" s="1308"/>
      <c r="R120" s="1308"/>
      <c r="S120" s="1309"/>
      <c r="T120" s="279" t="s">
        <v>1099</v>
      </c>
      <c r="U120" s="278"/>
      <c r="V120" s="277"/>
      <c r="W120" s="275" t="str">
        <f>IF(W119="","",VLOOKUP(W119,'シフト記号表（従来型・ユニット型共通）'!$C$6:$L$47,10,FALSE))</f>
        <v/>
      </c>
      <c r="X120" s="274" t="str">
        <f>IF(X119="","",VLOOKUP(X119,'シフト記号表（従来型・ユニット型共通）'!$C$6:$L$47,10,FALSE))</f>
        <v/>
      </c>
      <c r="Y120" s="274" t="str">
        <f>IF(Y119="","",VLOOKUP(Y119,'シフト記号表（従来型・ユニット型共通）'!$C$6:$L$47,10,FALSE))</f>
        <v/>
      </c>
      <c r="Z120" s="274" t="str">
        <f>IF(Z119="","",VLOOKUP(Z119,'シフト記号表（従来型・ユニット型共通）'!$C$6:$L$47,10,FALSE))</f>
        <v/>
      </c>
      <c r="AA120" s="274" t="str">
        <f>IF(AA119="","",VLOOKUP(AA119,'シフト記号表（従来型・ユニット型共通）'!$C$6:$L$47,10,FALSE))</f>
        <v/>
      </c>
      <c r="AB120" s="274" t="str">
        <f>IF(AB119="","",VLOOKUP(AB119,'シフト記号表（従来型・ユニット型共通）'!$C$6:$L$47,10,FALSE))</f>
        <v/>
      </c>
      <c r="AC120" s="276" t="str">
        <f>IF(AC119="","",VLOOKUP(AC119,'シフト記号表（従来型・ユニット型共通）'!$C$6:$L$47,10,FALSE))</f>
        <v/>
      </c>
      <c r="AD120" s="275" t="str">
        <f>IF(AD119="","",VLOOKUP(AD119,'シフト記号表（従来型・ユニット型共通）'!$C$6:$L$47,10,FALSE))</f>
        <v/>
      </c>
      <c r="AE120" s="274" t="str">
        <f>IF(AE119="","",VLOOKUP(AE119,'シフト記号表（従来型・ユニット型共通）'!$C$6:$L$47,10,FALSE))</f>
        <v/>
      </c>
      <c r="AF120" s="274" t="str">
        <f>IF(AF119="","",VLOOKUP(AF119,'シフト記号表（従来型・ユニット型共通）'!$C$6:$L$47,10,FALSE))</f>
        <v/>
      </c>
      <c r="AG120" s="274" t="str">
        <f>IF(AG119="","",VLOOKUP(AG119,'シフト記号表（従来型・ユニット型共通）'!$C$6:$L$47,10,FALSE))</f>
        <v/>
      </c>
      <c r="AH120" s="274" t="str">
        <f>IF(AH119="","",VLOOKUP(AH119,'シフト記号表（従来型・ユニット型共通）'!$C$6:$L$47,10,FALSE))</f>
        <v/>
      </c>
      <c r="AI120" s="274" t="str">
        <f>IF(AI119="","",VLOOKUP(AI119,'シフト記号表（従来型・ユニット型共通）'!$C$6:$L$47,10,FALSE))</f>
        <v/>
      </c>
      <c r="AJ120" s="276" t="str">
        <f>IF(AJ119="","",VLOOKUP(AJ119,'シフト記号表（従来型・ユニット型共通）'!$C$6:$L$47,10,FALSE))</f>
        <v/>
      </c>
      <c r="AK120" s="275" t="str">
        <f>IF(AK119="","",VLOOKUP(AK119,'シフト記号表（従来型・ユニット型共通）'!$C$6:$L$47,10,FALSE))</f>
        <v/>
      </c>
      <c r="AL120" s="274" t="str">
        <f>IF(AL119="","",VLOOKUP(AL119,'シフト記号表（従来型・ユニット型共通）'!$C$6:$L$47,10,FALSE))</f>
        <v/>
      </c>
      <c r="AM120" s="274" t="str">
        <f>IF(AM119="","",VLOOKUP(AM119,'シフト記号表（従来型・ユニット型共通）'!$C$6:$L$47,10,FALSE))</f>
        <v/>
      </c>
      <c r="AN120" s="274" t="str">
        <f>IF(AN119="","",VLOOKUP(AN119,'シフト記号表（従来型・ユニット型共通）'!$C$6:$L$47,10,FALSE))</f>
        <v/>
      </c>
      <c r="AO120" s="274" t="str">
        <f>IF(AO119="","",VLOOKUP(AO119,'シフト記号表（従来型・ユニット型共通）'!$C$6:$L$47,10,FALSE))</f>
        <v/>
      </c>
      <c r="AP120" s="274" t="str">
        <f>IF(AP119="","",VLOOKUP(AP119,'シフト記号表（従来型・ユニット型共通）'!$C$6:$L$47,10,FALSE))</f>
        <v/>
      </c>
      <c r="AQ120" s="276" t="str">
        <f>IF(AQ119="","",VLOOKUP(AQ119,'シフト記号表（従来型・ユニット型共通）'!$C$6:$L$47,10,FALSE))</f>
        <v/>
      </c>
      <c r="AR120" s="275" t="str">
        <f>IF(AR119="","",VLOOKUP(AR119,'シフト記号表（従来型・ユニット型共通）'!$C$6:$L$47,10,FALSE))</f>
        <v/>
      </c>
      <c r="AS120" s="274" t="str">
        <f>IF(AS119="","",VLOOKUP(AS119,'シフト記号表（従来型・ユニット型共通）'!$C$6:$L$47,10,FALSE))</f>
        <v/>
      </c>
      <c r="AT120" s="274" t="str">
        <f>IF(AT119="","",VLOOKUP(AT119,'シフト記号表（従来型・ユニット型共通）'!$C$6:$L$47,10,FALSE))</f>
        <v/>
      </c>
      <c r="AU120" s="274" t="str">
        <f>IF(AU119="","",VLOOKUP(AU119,'シフト記号表（従来型・ユニット型共通）'!$C$6:$L$47,10,FALSE))</f>
        <v/>
      </c>
      <c r="AV120" s="274" t="str">
        <f>IF(AV119="","",VLOOKUP(AV119,'シフト記号表（従来型・ユニット型共通）'!$C$6:$L$47,10,FALSE))</f>
        <v/>
      </c>
      <c r="AW120" s="274" t="str">
        <f>IF(AW119="","",VLOOKUP(AW119,'シフト記号表（従来型・ユニット型共通）'!$C$6:$L$47,10,FALSE))</f>
        <v/>
      </c>
      <c r="AX120" s="276" t="str">
        <f>IF(AX119="","",VLOOKUP(AX119,'シフト記号表（従来型・ユニット型共通）'!$C$6:$L$47,10,FALSE))</f>
        <v/>
      </c>
      <c r="AY120" s="275" t="str">
        <f>IF(AY119="","",VLOOKUP(AY119,'シフト記号表（従来型・ユニット型共通）'!$C$6:$L$47,10,FALSE))</f>
        <v/>
      </c>
      <c r="AZ120" s="274" t="str">
        <f>IF(AZ119="","",VLOOKUP(AZ119,'シフト記号表（従来型・ユニット型共通）'!$C$6:$L$47,10,FALSE))</f>
        <v/>
      </c>
      <c r="BA120" s="274" t="str">
        <f>IF(BA119="","",VLOOKUP(BA119,'シフト記号表（従来型・ユニット型共通）'!$C$6:$L$47,10,FALSE))</f>
        <v/>
      </c>
      <c r="BB120" s="1350">
        <f>IF($BE$3="４週",SUM(W120:AX120),IF($BE$3="暦月",SUM(W120:BA120),""))</f>
        <v>0</v>
      </c>
      <c r="BC120" s="1351"/>
      <c r="BD120" s="1352">
        <f>IF($BE$3="４週",BB120/4,IF($BE$3="暦月",(BB120/($BE$8/7)),""))</f>
        <v>0</v>
      </c>
      <c r="BE120" s="1351"/>
      <c r="BF120" s="1347"/>
      <c r="BG120" s="1348"/>
      <c r="BH120" s="1348"/>
      <c r="BI120" s="1348"/>
      <c r="BJ120" s="1349"/>
    </row>
    <row r="121" spans="2:62" ht="20.25" customHeight="1">
      <c r="B121" s="1279">
        <f>B119+1</f>
        <v>53</v>
      </c>
      <c r="C121" s="1325"/>
      <c r="D121" s="1326"/>
      <c r="E121" s="285"/>
      <c r="F121" s="284"/>
      <c r="G121" s="285"/>
      <c r="H121" s="284"/>
      <c r="I121" s="1337"/>
      <c r="J121" s="1338"/>
      <c r="K121" s="1339"/>
      <c r="L121" s="1340"/>
      <c r="M121" s="1340"/>
      <c r="N121" s="1326"/>
      <c r="O121" s="1307"/>
      <c r="P121" s="1308"/>
      <c r="Q121" s="1308"/>
      <c r="R121" s="1308"/>
      <c r="S121" s="1309"/>
      <c r="T121" s="283" t="s">
        <v>1100</v>
      </c>
      <c r="V121" s="282"/>
      <c r="W121" s="267"/>
      <c r="X121" s="266"/>
      <c r="Y121" s="266"/>
      <c r="Z121" s="266"/>
      <c r="AA121" s="266"/>
      <c r="AB121" s="266"/>
      <c r="AC121" s="268"/>
      <c r="AD121" s="267"/>
      <c r="AE121" s="266"/>
      <c r="AF121" s="266"/>
      <c r="AG121" s="266"/>
      <c r="AH121" s="266"/>
      <c r="AI121" s="266"/>
      <c r="AJ121" s="268"/>
      <c r="AK121" s="267"/>
      <c r="AL121" s="266"/>
      <c r="AM121" s="266"/>
      <c r="AN121" s="266"/>
      <c r="AO121" s="266"/>
      <c r="AP121" s="266"/>
      <c r="AQ121" s="268"/>
      <c r="AR121" s="267"/>
      <c r="AS121" s="266"/>
      <c r="AT121" s="266"/>
      <c r="AU121" s="266"/>
      <c r="AV121" s="266"/>
      <c r="AW121" s="266"/>
      <c r="AX121" s="268"/>
      <c r="AY121" s="267"/>
      <c r="AZ121" s="266"/>
      <c r="BA121" s="265"/>
      <c r="BB121" s="1314"/>
      <c r="BC121" s="1315"/>
      <c r="BD121" s="1316"/>
      <c r="BE121" s="1317"/>
      <c r="BF121" s="1318"/>
      <c r="BG121" s="1319"/>
      <c r="BH121" s="1319"/>
      <c r="BI121" s="1319"/>
      <c r="BJ121" s="1320"/>
    </row>
    <row r="122" spans="2:62" ht="20.25" customHeight="1">
      <c r="B122" s="1280"/>
      <c r="C122" s="1341"/>
      <c r="D122" s="1342"/>
      <c r="E122" s="281"/>
      <c r="F122" s="280">
        <f>C121</f>
        <v>0</v>
      </c>
      <c r="G122" s="281"/>
      <c r="H122" s="280">
        <f>I121</f>
        <v>0</v>
      </c>
      <c r="I122" s="1343"/>
      <c r="J122" s="1344"/>
      <c r="K122" s="1345"/>
      <c r="L122" s="1346"/>
      <c r="M122" s="1346"/>
      <c r="N122" s="1342"/>
      <c r="O122" s="1307"/>
      <c r="P122" s="1308"/>
      <c r="Q122" s="1308"/>
      <c r="R122" s="1308"/>
      <c r="S122" s="1309"/>
      <c r="T122" s="279" t="s">
        <v>1099</v>
      </c>
      <c r="U122" s="278"/>
      <c r="V122" s="277"/>
      <c r="W122" s="275" t="str">
        <f>IF(W121="","",VLOOKUP(W121,'シフト記号表（従来型・ユニット型共通）'!$C$6:$L$47,10,FALSE))</f>
        <v/>
      </c>
      <c r="X122" s="274" t="str">
        <f>IF(X121="","",VLOOKUP(X121,'シフト記号表（従来型・ユニット型共通）'!$C$6:$L$47,10,FALSE))</f>
        <v/>
      </c>
      <c r="Y122" s="274" t="str">
        <f>IF(Y121="","",VLOOKUP(Y121,'シフト記号表（従来型・ユニット型共通）'!$C$6:$L$47,10,FALSE))</f>
        <v/>
      </c>
      <c r="Z122" s="274" t="str">
        <f>IF(Z121="","",VLOOKUP(Z121,'シフト記号表（従来型・ユニット型共通）'!$C$6:$L$47,10,FALSE))</f>
        <v/>
      </c>
      <c r="AA122" s="274" t="str">
        <f>IF(AA121="","",VLOOKUP(AA121,'シフト記号表（従来型・ユニット型共通）'!$C$6:$L$47,10,FALSE))</f>
        <v/>
      </c>
      <c r="AB122" s="274" t="str">
        <f>IF(AB121="","",VLOOKUP(AB121,'シフト記号表（従来型・ユニット型共通）'!$C$6:$L$47,10,FALSE))</f>
        <v/>
      </c>
      <c r="AC122" s="276" t="str">
        <f>IF(AC121="","",VLOOKUP(AC121,'シフト記号表（従来型・ユニット型共通）'!$C$6:$L$47,10,FALSE))</f>
        <v/>
      </c>
      <c r="AD122" s="275" t="str">
        <f>IF(AD121="","",VLOOKUP(AD121,'シフト記号表（従来型・ユニット型共通）'!$C$6:$L$47,10,FALSE))</f>
        <v/>
      </c>
      <c r="AE122" s="274" t="str">
        <f>IF(AE121="","",VLOOKUP(AE121,'シフト記号表（従来型・ユニット型共通）'!$C$6:$L$47,10,FALSE))</f>
        <v/>
      </c>
      <c r="AF122" s="274" t="str">
        <f>IF(AF121="","",VLOOKUP(AF121,'シフト記号表（従来型・ユニット型共通）'!$C$6:$L$47,10,FALSE))</f>
        <v/>
      </c>
      <c r="AG122" s="274" t="str">
        <f>IF(AG121="","",VLOOKUP(AG121,'シフト記号表（従来型・ユニット型共通）'!$C$6:$L$47,10,FALSE))</f>
        <v/>
      </c>
      <c r="AH122" s="274" t="str">
        <f>IF(AH121="","",VLOOKUP(AH121,'シフト記号表（従来型・ユニット型共通）'!$C$6:$L$47,10,FALSE))</f>
        <v/>
      </c>
      <c r="AI122" s="274" t="str">
        <f>IF(AI121="","",VLOOKUP(AI121,'シフト記号表（従来型・ユニット型共通）'!$C$6:$L$47,10,FALSE))</f>
        <v/>
      </c>
      <c r="AJ122" s="276" t="str">
        <f>IF(AJ121="","",VLOOKUP(AJ121,'シフト記号表（従来型・ユニット型共通）'!$C$6:$L$47,10,FALSE))</f>
        <v/>
      </c>
      <c r="AK122" s="275" t="str">
        <f>IF(AK121="","",VLOOKUP(AK121,'シフト記号表（従来型・ユニット型共通）'!$C$6:$L$47,10,FALSE))</f>
        <v/>
      </c>
      <c r="AL122" s="274" t="str">
        <f>IF(AL121="","",VLOOKUP(AL121,'シフト記号表（従来型・ユニット型共通）'!$C$6:$L$47,10,FALSE))</f>
        <v/>
      </c>
      <c r="AM122" s="274" t="str">
        <f>IF(AM121="","",VLOOKUP(AM121,'シフト記号表（従来型・ユニット型共通）'!$C$6:$L$47,10,FALSE))</f>
        <v/>
      </c>
      <c r="AN122" s="274" t="str">
        <f>IF(AN121="","",VLOOKUP(AN121,'シフト記号表（従来型・ユニット型共通）'!$C$6:$L$47,10,FALSE))</f>
        <v/>
      </c>
      <c r="AO122" s="274" t="str">
        <f>IF(AO121="","",VLOOKUP(AO121,'シフト記号表（従来型・ユニット型共通）'!$C$6:$L$47,10,FALSE))</f>
        <v/>
      </c>
      <c r="AP122" s="274" t="str">
        <f>IF(AP121="","",VLOOKUP(AP121,'シフト記号表（従来型・ユニット型共通）'!$C$6:$L$47,10,FALSE))</f>
        <v/>
      </c>
      <c r="AQ122" s="276" t="str">
        <f>IF(AQ121="","",VLOOKUP(AQ121,'シフト記号表（従来型・ユニット型共通）'!$C$6:$L$47,10,FALSE))</f>
        <v/>
      </c>
      <c r="AR122" s="275" t="str">
        <f>IF(AR121="","",VLOOKUP(AR121,'シフト記号表（従来型・ユニット型共通）'!$C$6:$L$47,10,FALSE))</f>
        <v/>
      </c>
      <c r="AS122" s="274" t="str">
        <f>IF(AS121="","",VLOOKUP(AS121,'シフト記号表（従来型・ユニット型共通）'!$C$6:$L$47,10,FALSE))</f>
        <v/>
      </c>
      <c r="AT122" s="274" t="str">
        <f>IF(AT121="","",VLOOKUP(AT121,'シフト記号表（従来型・ユニット型共通）'!$C$6:$L$47,10,FALSE))</f>
        <v/>
      </c>
      <c r="AU122" s="274" t="str">
        <f>IF(AU121="","",VLOOKUP(AU121,'シフト記号表（従来型・ユニット型共通）'!$C$6:$L$47,10,FALSE))</f>
        <v/>
      </c>
      <c r="AV122" s="274" t="str">
        <f>IF(AV121="","",VLOOKUP(AV121,'シフト記号表（従来型・ユニット型共通）'!$C$6:$L$47,10,FALSE))</f>
        <v/>
      </c>
      <c r="AW122" s="274" t="str">
        <f>IF(AW121="","",VLOOKUP(AW121,'シフト記号表（従来型・ユニット型共通）'!$C$6:$L$47,10,FALSE))</f>
        <v/>
      </c>
      <c r="AX122" s="276" t="str">
        <f>IF(AX121="","",VLOOKUP(AX121,'シフト記号表（従来型・ユニット型共通）'!$C$6:$L$47,10,FALSE))</f>
        <v/>
      </c>
      <c r="AY122" s="275" t="str">
        <f>IF(AY121="","",VLOOKUP(AY121,'シフト記号表（従来型・ユニット型共通）'!$C$6:$L$47,10,FALSE))</f>
        <v/>
      </c>
      <c r="AZ122" s="274" t="str">
        <f>IF(AZ121="","",VLOOKUP(AZ121,'シフト記号表（従来型・ユニット型共通）'!$C$6:$L$47,10,FALSE))</f>
        <v/>
      </c>
      <c r="BA122" s="274" t="str">
        <f>IF(BA121="","",VLOOKUP(BA121,'シフト記号表（従来型・ユニット型共通）'!$C$6:$L$47,10,FALSE))</f>
        <v/>
      </c>
      <c r="BB122" s="1350">
        <f>IF($BE$3="４週",SUM(W122:AX122),IF($BE$3="暦月",SUM(W122:BA122),""))</f>
        <v>0</v>
      </c>
      <c r="BC122" s="1351"/>
      <c r="BD122" s="1352">
        <f>IF($BE$3="４週",BB122/4,IF($BE$3="暦月",(BB122/($BE$8/7)),""))</f>
        <v>0</v>
      </c>
      <c r="BE122" s="1351"/>
      <c r="BF122" s="1347"/>
      <c r="BG122" s="1348"/>
      <c r="BH122" s="1348"/>
      <c r="BI122" s="1348"/>
      <c r="BJ122" s="1349"/>
    </row>
    <row r="123" spans="2:62" ht="20.25" customHeight="1">
      <c r="B123" s="1279">
        <f>B121+1</f>
        <v>54</v>
      </c>
      <c r="C123" s="1325"/>
      <c r="D123" s="1326"/>
      <c r="E123" s="285"/>
      <c r="F123" s="284"/>
      <c r="G123" s="285"/>
      <c r="H123" s="284"/>
      <c r="I123" s="1337"/>
      <c r="J123" s="1338"/>
      <c r="K123" s="1339"/>
      <c r="L123" s="1340"/>
      <c r="M123" s="1340"/>
      <c r="N123" s="1326"/>
      <c r="O123" s="1307"/>
      <c r="P123" s="1308"/>
      <c r="Q123" s="1308"/>
      <c r="R123" s="1308"/>
      <c r="S123" s="1309"/>
      <c r="T123" s="283" t="s">
        <v>1100</v>
      </c>
      <c r="V123" s="282"/>
      <c r="W123" s="267"/>
      <c r="X123" s="266"/>
      <c r="Y123" s="266"/>
      <c r="Z123" s="266"/>
      <c r="AA123" s="266"/>
      <c r="AB123" s="266"/>
      <c r="AC123" s="268"/>
      <c r="AD123" s="267"/>
      <c r="AE123" s="266"/>
      <c r="AF123" s="266"/>
      <c r="AG123" s="266"/>
      <c r="AH123" s="266"/>
      <c r="AI123" s="266"/>
      <c r="AJ123" s="268"/>
      <c r="AK123" s="267"/>
      <c r="AL123" s="266"/>
      <c r="AM123" s="266"/>
      <c r="AN123" s="266"/>
      <c r="AO123" s="266"/>
      <c r="AP123" s="266"/>
      <c r="AQ123" s="268"/>
      <c r="AR123" s="267"/>
      <c r="AS123" s="266"/>
      <c r="AT123" s="266"/>
      <c r="AU123" s="266"/>
      <c r="AV123" s="266"/>
      <c r="AW123" s="266"/>
      <c r="AX123" s="268"/>
      <c r="AY123" s="267"/>
      <c r="AZ123" s="266"/>
      <c r="BA123" s="265"/>
      <c r="BB123" s="1314"/>
      <c r="BC123" s="1315"/>
      <c r="BD123" s="1316"/>
      <c r="BE123" s="1317"/>
      <c r="BF123" s="1318"/>
      <c r="BG123" s="1319"/>
      <c r="BH123" s="1319"/>
      <c r="BI123" s="1319"/>
      <c r="BJ123" s="1320"/>
    </row>
    <row r="124" spans="2:62" ht="20.25" customHeight="1">
      <c r="B124" s="1280"/>
      <c r="C124" s="1341"/>
      <c r="D124" s="1342"/>
      <c r="E124" s="281"/>
      <c r="F124" s="280">
        <f>C123</f>
        <v>0</v>
      </c>
      <c r="G124" s="281"/>
      <c r="H124" s="280">
        <f>I123</f>
        <v>0</v>
      </c>
      <c r="I124" s="1343"/>
      <c r="J124" s="1344"/>
      <c r="K124" s="1345"/>
      <c r="L124" s="1346"/>
      <c r="M124" s="1346"/>
      <c r="N124" s="1342"/>
      <c r="O124" s="1307"/>
      <c r="P124" s="1308"/>
      <c r="Q124" s="1308"/>
      <c r="R124" s="1308"/>
      <c r="S124" s="1309"/>
      <c r="T124" s="279" t="s">
        <v>1099</v>
      </c>
      <c r="U124" s="278"/>
      <c r="V124" s="277"/>
      <c r="W124" s="275" t="str">
        <f>IF(W123="","",VLOOKUP(W123,'シフト記号表（従来型・ユニット型共通）'!$C$6:$L$47,10,FALSE))</f>
        <v/>
      </c>
      <c r="X124" s="274" t="str">
        <f>IF(X123="","",VLOOKUP(X123,'シフト記号表（従来型・ユニット型共通）'!$C$6:$L$47,10,FALSE))</f>
        <v/>
      </c>
      <c r="Y124" s="274" t="str">
        <f>IF(Y123="","",VLOOKUP(Y123,'シフト記号表（従来型・ユニット型共通）'!$C$6:$L$47,10,FALSE))</f>
        <v/>
      </c>
      <c r="Z124" s="274" t="str">
        <f>IF(Z123="","",VLOOKUP(Z123,'シフト記号表（従来型・ユニット型共通）'!$C$6:$L$47,10,FALSE))</f>
        <v/>
      </c>
      <c r="AA124" s="274" t="str">
        <f>IF(AA123="","",VLOOKUP(AA123,'シフト記号表（従来型・ユニット型共通）'!$C$6:$L$47,10,FALSE))</f>
        <v/>
      </c>
      <c r="AB124" s="274" t="str">
        <f>IF(AB123="","",VLOOKUP(AB123,'シフト記号表（従来型・ユニット型共通）'!$C$6:$L$47,10,FALSE))</f>
        <v/>
      </c>
      <c r="AC124" s="276" t="str">
        <f>IF(AC123="","",VLOOKUP(AC123,'シフト記号表（従来型・ユニット型共通）'!$C$6:$L$47,10,FALSE))</f>
        <v/>
      </c>
      <c r="AD124" s="275" t="str">
        <f>IF(AD123="","",VLOOKUP(AD123,'シフト記号表（従来型・ユニット型共通）'!$C$6:$L$47,10,FALSE))</f>
        <v/>
      </c>
      <c r="AE124" s="274" t="str">
        <f>IF(AE123="","",VLOOKUP(AE123,'シフト記号表（従来型・ユニット型共通）'!$C$6:$L$47,10,FALSE))</f>
        <v/>
      </c>
      <c r="AF124" s="274" t="str">
        <f>IF(AF123="","",VLOOKUP(AF123,'シフト記号表（従来型・ユニット型共通）'!$C$6:$L$47,10,FALSE))</f>
        <v/>
      </c>
      <c r="AG124" s="274" t="str">
        <f>IF(AG123="","",VLOOKUP(AG123,'シフト記号表（従来型・ユニット型共通）'!$C$6:$L$47,10,FALSE))</f>
        <v/>
      </c>
      <c r="AH124" s="274" t="str">
        <f>IF(AH123="","",VLOOKUP(AH123,'シフト記号表（従来型・ユニット型共通）'!$C$6:$L$47,10,FALSE))</f>
        <v/>
      </c>
      <c r="AI124" s="274" t="str">
        <f>IF(AI123="","",VLOOKUP(AI123,'シフト記号表（従来型・ユニット型共通）'!$C$6:$L$47,10,FALSE))</f>
        <v/>
      </c>
      <c r="AJ124" s="276" t="str">
        <f>IF(AJ123="","",VLOOKUP(AJ123,'シフト記号表（従来型・ユニット型共通）'!$C$6:$L$47,10,FALSE))</f>
        <v/>
      </c>
      <c r="AK124" s="275" t="str">
        <f>IF(AK123="","",VLOOKUP(AK123,'シフト記号表（従来型・ユニット型共通）'!$C$6:$L$47,10,FALSE))</f>
        <v/>
      </c>
      <c r="AL124" s="274" t="str">
        <f>IF(AL123="","",VLOOKUP(AL123,'シフト記号表（従来型・ユニット型共通）'!$C$6:$L$47,10,FALSE))</f>
        <v/>
      </c>
      <c r="AM124" s="274" t="str">
        <f>IF(AM123="","",VLOOKUP(AM123,'シフト記号表（従来型・ユニット型共通）'!$C$6:$L$47,10,FALSE))</f>
        <v/>
      </c>
      <c r="AN124" s="274" t="str">
        <f>IF(AN123="","",VLOOKUP(AN123,'シフト記号表（従来型・ユニット型共通）'!$C$6:$L$47,10,FALSE))</f>
        <v/>
      </c>
      <c r="AO124" s="274" t="str">
        <f>IF(AO123="","",VLOOKUP(AO123,'シフト記号表（従来型・ユニット型共通）'!$C$6:$L$47,10,FALSE))</f>
        <v/>
      </c>
      <c r="AP124" s="274" t="str">
        <f>IF(AP123="","",VLOOKUP(AP123,'シフト記号表（従来型・ユニット型共通）'!$C$6:$L$47,10,FALSE))</f>
        <v/>
      </c>
      <c r="AQ124" s="276" t="str">
        <f>IF(AQ123="","",VLOOKUP(AQ123,'シフト記号表（従来型・ユニット型共通）'!$C$6:$L$47,10,FALSE))</f>
        <v/>
      </c>
      <c r="AR124" s="275" t="str">
        <f>IF(AR123="","",VLOOKUP(AR123,'シフト記号表（従来型・ユニット型共通）'!$C$6:$L$47,10,FALSE))</f>
        <v/>
      </c>
      <c r="AS124" s="274" t="str">
        <f>IF(AS123="","",VLOOKUP(AS123,'シフト記号表（従来型・ユニット型共通）'!$C$6:$L$47,10,FALSE))</f>
        <v/>
      </c>
      <c r="AT124" s="274" t="str">
        <f>IF(AT123="","",VLOOKUP(AT123,'シフト記号表（従来型・ユニット型共通）'!$C$6:$L$47,10,FALSE))</f>
        <v/>
      </c>
      <c r="AU124" s="274" t="str">
        <f>IF(AU123="","",VLOOKUP(AU123,'シフト記号表（従来型・ユニット型共通）'!$C$6:$L$47,10,FALSE))</f>
        <v/>
      </c>
      <c r="AV124" s="274" t="str">
        <f>IF(AV123="","",VLOOKUP(AV123,'シフト記号表（従来型・ユニット型共通）'!$C$6:$L$47,10,FALSE))</f>
        <v/>
      </c>
      <c r="AW124" s="274" t="str">
        <f>IF(AW123="","",VLOOKUP(AW123,'シフト記号表（従来型・ユニット型共通）'!$C$6:$L$47,10,FALSE))</f>
        <v/>
      </c>
      <c r="AX124" s="276" t="str">
        <f>IF(AX123="","",VLOOKUP(AX123,'シフト記号表（従来型・ユニット型共通）'!$C$6:$L$47,10,FALSE))</f>
        <v/>
      </c>
      <c r="AY124" s="275" t="str">
        <f>IF(AY123="","",VLOOKUP(AY123,'シフト記号表（従来型・ユニット型共通）'!$C$6:$L$47,10,FALSE))</f>
        <v/>
      </c>
      <c r="AZ124" s="274" t="str">
        <f>IF(AZ123="","",VLOOKUP(AZ123,'シフト記号表（従来型・ユニット型共通）'!$C$6:$L$47,10,FALSE))</f>
        <v/>
      </c>
      <c r="BA124" s="274" t="str">
        <f>IF(BA123="","",VLOOKUP(BA123,'シフト記号表（従来型・ユニット型共通）'!$C$6:$L$47,10,FALSE))</f>
        <v/>
      </c>
      <c r="BB124" s="1350">
        <f>IF($BE$3="４週",SUM(W124:AX124),IF($BE$3="暦月",SUM(W124:BA124),""))</f>
        <v>0</v>
      </c>
      <c r="BC124" s="1351"/>
      <c r="BD124" s="1352">
        <f>IF($BE$3="４週",BB124/4,IF($BE$3="暦月",(BB124/($BE$8/7)),""))</f>
        <v>0</v>
      </c>
      <c r="BE124" s="1351"/>
      <c r="BF124" s="1347"/>
      <c r="BG124" s="1348"/>
      <c r="BH124" s="1348"/>
      <c r="BI124" s="1348"/>
      <c r="BJ124" s="1349"/>
    </row>
    <row r="125" spans="2:62" ht="20.25" customHeight="1">
      <c r="B125" s="1279">
        <f>B123+1</f>
        <v>55</v>
      </c>
      <c r="C125" s="1325"/>
      <c r="D125" s="1326"/>
      <c r="E125" s="285"/>
      <c r="F125" s="284"/>
      <c r="G125" s="285"/>
      <c r="H125" s="284"/>
      <c r="I125" s="1337"/>
      <c r="J125" s="1338"/>
      <c r="K125" s="1339"/>
      <c r="L125" s="1340"/>
      <c r="M125" s="1340"/>
      <c r="N125" s="1326"/>
      <c r="O125" s="1307"/>
      <c r="P125" s="1308"/>
      <c r="Q125" s="1308"/>
      <c r="R125" s="1308"/>
      <c r="S125" s="1309"/>
      <c r="T125" s="283" t="s">
        <v>1100</v>
      </c>
      <c r="V125" s="282"/>
      <c r="W125" s="267"/>
      <c r="X125" s="266"/>
      <c r="Y125" s="266"/>
      <c r="Z125" s="266"/>
      <c r="AA125" s="266"/>
      <c r="AB125" s="266"/>
      <c r="AC125" s="268"/>
      <c r="AD125" s="267"/>
      <c r="AE125" s="266"/>
      <c r="AF125" s="266"/>
      <c r="AG125" s="266"/>
      <c r="AH125" s="266"/>
      <c r="AI125" s="266"/>
      <c r="AJ125" s="268"/>
      <c r="AK125" s="267"/>
      <c r="AL125" s="266"/>
      <c r="AM125" s="266"/>
      <c r="AN125" s="266"/>
      <c r="AO125" s="266"/>
      <c r="AP125" s="266"/>
      <c r="AQ125" s="268"/>
      <c r="AR125" s="267"/>
      <c r="AS125" s="266"/>
      <c r="AT125" s="266"/>
      <c r="AU125" s="266"/>
      <c r="AV125" s="266"/>
      <c r="AW125" s="266"/>
      <c r="AX125" s="268"/>
      <c r="AY125" s="267"/>
      <c r="AZ125" s="266"/>
      <c r="BA125" s="265"/>
      <c r="BB125" s="1314"/>
      <c r="BC125" s="1315"/>
      <c r="BD125" s="1316"/>
      <c r="BE125" s="1317"/>
      <c r="BF125" s="1318"/>
      <c r="BG125" s="1319"/>
      <c r="BH125" s="1319"/>
      <c r="BI125" s="1319"/>
      <c r="BJ125" s="1320"/>
    </row>
    <row r="126" spans="2:62" ht="20.25" customHeight="1">
      <c r="B126" s="1280"/>
      <c r="C126" s="1341"/>
      <c r="D126" s="1342"/>
      <c r="E126" s="281"/>
      <c r="F126" s="280">
        <f>C125</f>
        <v>0</v>
      </c>
      <c r="G126" s="281"/>
      <c r="H126" s="280">
        <f>I125</f>
        <v>0</v>
      </c>
      <c r="I126" s="1343"/>
      <c r="J126" s="1344"/>
      <c r="K126" s="1345"/>
      <c r="L126" s="1346"/>
      <c r="M126" s="1346"/>
      <c r="N126" s="1342"/>
      <c r="O126" s="1307"/>
      <c r="P126" s="1308"/>
      <c r="Q126" s="1308"/>
      <c r="R126" s="1308"/>
      <c r="S126" s="1309"/>
      <c r="T126" s="279" t="s">
        <v>1099</v>
      </c>
      <c r="U126" s="278"/>
      <c r="V126" s="277"/>
      <c r="W126" s="275" t="str">
        <f>IF(W125="","",VLOOKUP(W125,'シフト記号表（従来型・ユニット型共通）'!$C$6:$L$47,10,FALSE))</f>
        <v/>
      </c>
      <c r="X126" s="274" t="str">
        <f>IF(X125="","",VLOOKUP(X125,'シフト記号表（従来型・ユニット型共通）'!$C$6:$L$47,10,FALSE))</f>
        <v/>
      </c>
      <c r="Y126" s="274" t="str">
        <f>IF(Y125="","",VLOOKUP(Y125,'シフト記号表（従来型・ユニット型共通）'!$C$6:$L$47,10,FALSE))</f>
        <v/>
      </c>
      <c r="Z126" s="274" t="str">
        <f>IF(Z125="","",VLOOKUP(Z125,'シフト記号表（従来型・ユニット型共通）'!$C$6:$L$47,10,FALSE))</f>
        <v/>
      </c>
      <c r="AA126" s="274" t="str">
        <f>IF(AA125="","",VLOOKUP(AA125,'シフト記号表（従来型・ユニット型共通）'!$C$6:$L$47,10,FALSE))</f>
        <v/>
      </c>
      <c r="AB126" s="274" t="str">
        <f>IF(AB125="","",VLOOKUP(AB125,'シフト記号表（従来型・ユニット型共通）'!$C$6:$L$47,10,FALSE))</f>
        <v/>
      </c>
      <c r="AC126" s="276" t="str">
        <f>IF(AC125="","",VLOOKUP(AC125,'シフト記号表（従来型・ユニット型共通）'!$C$6:$L$47,10,FALSE))</f>
        <v/>
      </c>
      <c r="AD126" s="275" t="str">
        <f>IF(AD125="","",VLOOKUP(AD125,'シフト記号表（従来型・ユニット型共通）'!$C$6:$L$47,10,FALSE))</f>
        <v/>
      </c>
      <c r="AE126" s="274" t="str">
        <f>IF(AE125="","",VLOOKUP(AE125,'シフト記号表（従来型・ユニット型共通）'!$C$6:$L$47,10,FALSE))</f>
        <v/>
      </c>
      <c r="AF126" s="274" t="str">
        <f>IF(AF125="","",VLOOKUP(AF125,'シフト記号表（従来型・ユニット型共通）'!$C$6:$L$47,10,FALSE))</f>
        <v/>
      </c>
      <c r="AG126" s="274" t="str">
        <f>IF(AG125="","",VLOOKUP(AG125,'シフト記号表（従来型・ユニット型共通）'!$C$6:$L$47,10,FALSE))</f>
        <v/>
      </c>
      <c r="AH126" s="274" t="str">
        <f>IF(AH125="","",VLOOKUP(AH125,'シフト記号表（従来型・ユニット型共通）'!$C$6:$L$47,10,FALSE))</f>
        <v/>
      </c>
      <c r="AI126" s="274" t="str">
        <f>IF(AI125="","",VLOOKUP(AI125,'シフト記号表（従来型・ユニット型共通）'!$C$6:$L$47,10,FALSE))</f>
        <v/>
      </c>
      <c r="AJ126" s="276" t="str">
        <f>IF(AJ125="","",VLOOKUP(AJ125,'シフト記号表（従来型・ユニット型共通）'!$C$6:$L$47,10,FALSE))</f>
        <v/>
      </c>
      <c r="AK126" s="275" t="str">
        <f>IF(AK125="","",VLOOKUP(AK125,'シフト記号表（従来型・ユニット型共通）'!$C$6:$L$47,10,FALSE))</f>
        <v/>
      </c>
      <c r="AL126" s="274" t="str">
        <f>IF(AL125="","",VLOOKUP(AL125,'シフト記号表（従来型・ユニット型共通）'!$C$6:$L$47,10,FALSE))</f>
        <v/>
      </c>
      <c r="AM126" s="274" t="str">
        <f>IF(AM125="","",VLOOKUP(AM125,'シフト記号表（従来型・ユニット型共通）'!$C$6:$L$47,10,FALSE))</f>
        <v/>
      </c>
      <c r="AN126" s="274" t="str">
        <f>IF(AN125="","",VLOOKUP(AN125,'シフト記号表（従来型・ユニット型共通）'!$C$6:$L$47,10,FALSE))</f>
        <v/>
      </c>
      <c r="AO126" s="274" t="str">
        <f>IF(AO125="","",VLOOKUP(AO125,'シフト記号表（従来型・ユニット型共通）'!$C$6:$L$47,10,FALSE))</f>
        <v/>
      </c>
      <c r="AP126" s="274" t="str">
        <f>IF(AP125="","",VLOOKUP(AP125,'シフト記号表（従来型・ユニット型共通）'!$C$6:$L$47,10,FALSE))</f>
        <v/>
      </c>
      <c r="AQ126" s="276" t="str">
        <f>IF(AQ125="","",VLOOKUP(AQ125,'シフト記号表（従来型・ユニット型共通）'!$C$6:$L$47,10,FALSE))</f>
        <v/>
      </c>
      <c r="AR126" s="275" t="str">
        <f>IF(AR125="","",VLOOKUP(AR125,'シフト記号表（従来型・ユニット型共通）'!$C$6:$L$47,10,FALSE))</f>
        <v/>
      </c>
      <c r="AS126" s="274" t="str">
        <f>IF(AS125="","",VLOOKUP(AS125,'シフト記号表（従来型・ユニット型共通）'!$C$6:$L$47,10,FALSE))</f>
        <v/>
      </c>
      <c r="AT126" s="274" t="str">
        <f>IF(AT125="","",VLOOKUP(AT125,'シフト記号表（従来型・ユニット型共通）'!$C$6:$L$47,10,FALSE))</f>
        <v/>
      </c>
      <c r="AU126" s="274" t="str">
        <f>IF(AU125="","",VLOOKUP(AU125,'シフト記号表（従来型・ユニット型共通）'!$C$6:$L$47,10,FALSE))</f>
        <v/>
      </c>
      <c r="AV126" s="274" t="str">
        <f>IF(AV125="","",VLOOKUP(AV125,'シフト記号表（従来型・ユニット型共通）'!$C$6:$L$47,10,FALSE))</f>
        <v/>
      </c>
      <c r="AW126" s="274" t="str">
        <f>IF(AW125="","",VLOOKUP(AW125,'シフト記号表（従来型・ユニット型共通）'!$C$6:$L$47,10,FALSE))</f>
        <v/>
      </c>
      <c r="AX126" s="276" t="str">
        <f>IF(AX125="","",VLOOKUP(AX125,'シフト記号表（従来型・ユニット型共通）'!$C$6:$L$47,10,FALSE))</f>
        <v/>
      </c>
      <c r="AY126" s="275" t="str">
        <f>IF(AY125="","",VLOOKUP(AY125,'シフト記号表（従来型・ユニット型共通）'!$C$6:$L$47,10,FALSE))</f>
        <v/>
      </c>
      <c r="AZ126" s="274" t="str">
        <f>IF(AZ125="","",VLOOKUP(AZ125,'シフト記号表（従来型・ユニット型共通）'!$C$6:$L$47,10,FALSE))</f>
        <v/>
      </c>
      <c r="BA126" s="274" t="str">
        <f>IF(BA125="","",VLOOKUP(BA125,'シフト記号表（従来型・ユニット型共通）'!$C$6:$L$47,10,FALSE))</f>
        <v/>
      </c>
      <c r="BB126" s="1350">
        <f>IF($BE$3="４週",SUM(W126:AX126),IF($BE$3="暦月",SUM(W126:BA126),""))</f>
        <v>0</v>
      </c>
      <c r="BC126" s="1351"/>
      <c r="BD126" s="1352">
        <f>IF($BE$3="４週",BB126/4,IF($BE$3="暦月",(BB126/($BE$8/7)),""))</f>
        <v>0</v>
      </c>
      <c r="BE126" s="1351"/>
      <c r="BF126" s="1347"/>
      <c r="BG126" s="1348"/>
      <c r="BH126" s="1348"/>
      <c r="BI126" s="1348"/>
      <c r="BJ126" s="1349"/>
    </row>
    <row r="127" spans="2:62" ht="20.25" customHeight="1">
      <c r="B127" s="1279">
        <f>B125+1</f>
        <v>56</v>
      </c>
      <c r="C127" s="1325"/>
      <c r="D127" s="1326"/>
      <c r="E127" s="285"/>
      <c r="F127" s="284"/>
      <c r="G127" s="285"/>
      <c r="H127" s="284"/>
      <c r="I127" s="1337"/>
      <c r="J127" s="1338"/>
      <c r="K127" s="1339"/>
      <c r="L127" s="1340"/>
      <c r="M127" s="1340"/>
      <c r="N127" s="1326"/>
      <c r="O127" s="1307"/>
      <c r="P127" s="1308"/>
      <c r="Q127" s="1308"/>
      <c r="R127" s="1308"/>
      <c r="S127" s="1309"/>
      <c r="T127" s="283" t="s">
        <v>1100</v>
      </c>
      <c r="V127" s="282"/>
      <c r="W127" s="267"/>
      <c r="X127" s="266"/>
      <c r="Y127" s="266"/>
      <c r="Z127" s="266"/>
      <c r="AA127" s="266"/>
      <c r="AB127" s="266"/>
      <c r="AC127" s="268"/>
      <c r="AD127" s="267"/>
      <c r="AE127" s="266"/>
      <c r="AF127" s="266"/>
      <c r="AG127" s="266"/>
      <c r="AH127" s="266"/>
      <c r="AI127" s="266"/>
      <c r="AJ127" s="268"/>
      <c r="AK127" s="267"/>
      <c r="AL127" s="266"/>
      <c r="AM127" s="266"/>
      <c r="AN127" s="266"/>
      <c r="AO127" s="266"/>
      <c r="AP127" s="266"/>
      <c r="AQ127" s="268"/>
      <c r="AR127" s="267"/>
      <c r="AS127" s="266"/>
      <c r="AT127" s="266"/>
      <c r="AU127" s="266"/>
      <c r="AV127" s="266"/>
      <c r="AW127" s="266"/>
      <c r="AX127" s="268"/>
      <c r="AY127" s="267"/>
      <c r="AZ127" s="266"/>
      <c r="BA127" s="265"/>
      <c r="BB127" s="1314"/>
      <c r="BC127" s="1315"/>
      <c r="BD127" s="1316"/>
      <c r="BE127" s="1317"/>
      <c r="BF127" s="1318"/>
      <c r="BG127" s="1319"/>
      <c r="BH127" s="1319"/>
      <c r="BI127" s="1319"/>
      <c r="BJ127" s="1320"/>
    </row>
    <row r="128" spans="2:62" ht="20.25" customHeight="1">
      <c r="B128" s="1280"/>
      <c r="C128" s="1341"/>
      <c r="D128" s="1342"/>
      <c r="E128" s="281"/>
      <c r="F128" s="280">
        <f>C127</f>
        <v>0</v>
      </c>
      <c r="G128" s="281"/>
      <c r="H128" s="280">
        <f>I127</f>
        <v>0</v>
      </c>
      <c r="I128" s="1343"/>
      <c r="J128" s="1344"/>
      <c r="K128" s="1345"/>
      <c r="L128" s="1346"/>
      <c r="M128" s="1346"/>
      <c r="N128" s="1342"/>
      <c r="O128" s="1307"/>
      <c r="P128" s="1308"/>
      <c r="Q128" s="1308"/>
      <c r="R128" s="1308"/>
      <c r="S128" s="1309"/>
      <c r="T128" s="279" t="s">
        <v>1099</v>
      </c>
      <c r="U128" s="278"/>
      <c r="V128" s="277"/>
      <c r="W128" s="275" t="str">
        <f>IF(W127="","",VLOOKUP(W127,'シフト記号表（従来型・ユニット型共通）'!$C$6:$L$47,10,FALSE))</f>
        <v/>
      </c>
      <c r="X128" s="274" t="str">
        <f>IF(X127="","",VLOOKUP(X127,'シフト記号表（従来型・ユニット型共通）'!$C$6:$L$47,10,FALSE))</f>
        <v/>
      </c>
      <c r="Y128" s="274" t="str">
        <f>IF(Y127="","",VLOOKUP(Y127,'シフト記号表（従来型・ユニット型共通）'!$C$6:$L$47,10,FALSE))</f>
        <v/>
      </c>
      <c r="Z128" s="274" t="str">
        <f>IF(Z127="","",VLOOKUP(Z127,'シフト記号表（従来型・ユニット型共通）'!$C$6:$L$47,10,FALSE))</f>
        <v/>
      </c>
      <c r="AA128" s="274" t="str">
        <f>IF(AA127="","",VLOOKUP(AA127,'シフト記号表（従来型・ユニット型共通）'!$C$6:$L$47,10,FALSE))</f>
        <v/>
      </c>
      <c r="AB128" s="274" t="str">
        <f>IF(AB127="","",VLOOKUP(AB127,'シフト記号表（従来型・ユニット型共通）'!$C$6:$L$47,10,FALSE))</f>
        <v/>
      </c>
      <c r="AC128" s="276" t="str">
        <f>IF(AC127="","",VLOOKUP(AC127,'シフト記号表（従来型・ユニット型共通）'!$C$6:$L$47,10,FALSE))</f>
        <v/>
      </c>
      <c r="AD128" s="275" t="str">
        <f>IF(AD127="","",VLOOKUP(AD127,'シフト記号表（従来型・ユニット型共通）'!$C$6:$L$47,10,FALSE))</f>
        <v/>
      </c>
      <c r="AE128" s="274" t="str">
        <f>IF(AE127="","",VLOOKUP(AE127,'シフト記号表（従来型・ユニット型共通）'!$C$6:$L$47,10,FALSE))</f>
        <v/>
      </c>
      <c r="AF128" s="274" t="str">
        <f>IF(AF127="","",VLOOKUP(AF127,'シフト記号表（従来型・ユニット型共通）'!$C$6:$L$47,10,FALSE))</f>
        <v/>
      </c>
      <c r="AG128" s="274" t="str">
        <f>IF(AG127="","",VLOOKUP(AG127,'シフト記号表（従来型・ユニット型共通）'!$C$6:$L$47,10,FALSE))</f>
        <v/>
      </c>
      <c r="AH128" s="274" t="str">
        <f>IF(AH127="","",VLOOKUP(AH127,'シフト記号表（従来型・ユニット型共通）'!$C$6:$L$47,10,FALSE))</f>
        <v/>
      </c>
      <c r="AI128" s="274" t="str">
        <f>IF(AI127="","",VLOOKUP(AI127,'シフト記号表（従来型・ユニット型共通）'!$C$6:$L$47,10,FALSE))</f>
        <v/>
      </c>
      <c r="AJ128" s="276" t="str">
        <f>IF(AJ127="","",VLOOKUP(AJ127,'シフト記号表（従来型・ユニット型共通）'!$C$6:$L$47,10,FALSE))</f>
        <v/>
      </c>
      <c r="AK128" s="275" t="str">
        <f>IF(AK127="","",VLOOKUP(AK127,'シフト記号表（従来型・ユニット型共通）'!$C$6:$L$47,10,FALSE))</f>
        <v/>
      </c>
      <c r="AL128" s="274" t="str">
        <f>IF(AL127="","",VLOOKUP(AL127,'シフト記号表（従来型・ユニット型共通）'!$C$6:$L$47,10,FALSE))</f>
        <v/>
      </c>
      <c r="AM128" s="274" t="str">
        <f>IF(AM127="","",VLOOKUP(AM127,'シフト記号表（従来型・ユニット型共通）'!$C$6:$L$47,10,FALSE))</f>
        <v/>
      </c>
      <c r="AN128" s="274" t="str">
        <f>IF(AN127="","",VLOOKUP(AN127,'シフト記号表（従来型・ユニット型共通）'!$C$6:$L$47,10,FALSE))</f>
        <v/>
      </c>
      <c r="AO128" s="274" t="str">
        <f>IF(AO127="","",VLOOKUP(AO127,'シフト記号表（従来型・ユニット型共通）'!$C$6:$L$47,10,FALSE))</f>
        <v/>
      </c>
      <c r="AP128" s="274" t="str">
        <f>IF(AP127="","",VLOOKUP(AP127,'シフト記号表（従来型・ユニット型共通）'!$C$6:$L$47,10,FALSE))</f>
        <v/>
      </c>
      <c r="AQ128" s="276" t="str">
        <f>IF(AQ127="","",VLOOKUP(AQ127,'シフト記号表（従来型・ユニット型共通）'!$C$6:$L$47,10,FALSE))</f>
        <v/>
      </c>
      <c r="AR128" s="275" t="str">
        <f>IF(AR127="","",VLOOKUP(AR127,'シフト記号表（従来型・ユニット型共通）'!$C$6:$L$47,10,FALSE))</f>
        <v/>
      </c>
      <c r="AS128" s="274" t="str">
        <f>IF(AS127="","",VLOOKUP(AS127,'シフト記号表（従来型・ユニット型共通）'!$C$6:$L$47,10,FALSE))</f>
        <v/>
      </c>
      <c r="AT128" s="274" t="str">
        <f>IF(AT127="","",VLOOKUP(AT127,'シフト記号表（従来型・ユニット型共通）'!$C$6:$L$47,10,FALSE))</f>
        <v/>
      </c>
      <c r="AU128" s="274" t="str">
        <f>IF(AU127="","",VLOOKUP(AU127,'シフト記号表（従来型・ユニット型共通）'!$C$6:$L$47,10,FALSE))</f>
        <v/>
      </c>
      <c r="AV128" s="274" t="str">
        <f>IF(AV127="","",VLOOKUP(AV127,'シフト記号表（従来型・ユニット型共通）'!$C$6:$L$47,10,FALSE))</f>
        <v/>
      </c>
      <c r="AW128" s="274" t="str">
        <f>IF(AW127="","",VLOOKUP(AW127,'シフト記号表（従来型・ユニット型共通）'!$C$6:$L$47,10,FALSE))</f>
        <v/>
      </c>
      <c r="AX128" s="276" t="str">
        <f>IF(AX127="","",VLOOKUP(AX127,'シフト記号表（従来型・ユニット型共通）'!$C$6:$L$47,10,FALSE))</f>
        <v/>
      </c>
      <c r="AY128" s="275" t="str">
        <f>IF(AY127="","",VLOOKUP(AY127,'シフト記号表（従来型・ユニット型共通）'!$C$6:$L$47,10,FALSE))</f>
        <v/>
      </c>
      <c r="AZ128" s="274" t="str">
        <f>IF(AZ127="","",VLOOKUP(AZ127,'シフト記号表（従来型・ユニット型共通）'!$C$6:$L$47,10,FALSE))</f>
        <v/>
      </c>
      <c r="BA128" s="274" t="str">
        <f>IF(BA127="","",VLOOKUP(BA127,'シフト記号表（従来型・ユニット型共通）'!$C$6:$L$47,10,FALSE))</f>
        <v/>
      </c>
      <c r="BB128" s="1350">
        <f>IF($BE$3="４週",SUM(W128:AX128),IF($BE$3="暦月",SUM(W128:BA128),""))</f>
        <v>0</v>
      </c>
      <c r="BC128" s="1351"/>
      <c r="BD128" s="1352">
        <f>IF($BE$3="４週",BB128/4,IF($BE$3="暦月",(BB128/($BE$8/7)),""))</f>
        <v>0</v>
      </c>
      <c r="BE128" s="1351"/>
      <c r="BF128" s="1347"/>
      <c r="BG128" s="1348"/>
      <c r="BH128" s="1348"/>
      <c r="BI128" s="1348"/>
      <c r="BJ128" s="1349"/>
    </row>
    <row r="129" spans="2:62" ht="20.25" customHeight="1">
      <c r="B129" s="1279">
        <f>B127+1</f>
        <v>57</v>
      </c>
      <c r="C129" s="1325"/>
      <c r="D129" s="1326"/>
      <c r="E129" s="285"/>
      <c r="F129" s="284"/>
      <c r="G129" s="285"/>
      <c r="H129" s="284"/>
      <c r="I129" s="1337"/>
      <c r="J129" s="1338"/>
      <c r="K129" s="1339"/>
      <c r="L129" s="1340"/>
      <c r="M129" s="1340"/>
      <c r="N129" s="1326"/>
      <c r="O129" s="1307"/>
      <c r="P129" s="1308"/>
      <c r="Q129" s="1308"/>
      <c r="R129" s="1308"/>
      <c r="S129" s="1309"/>
      <c r="T129" s="283" t="s">
        <v>1100</v>
      </c>
      <c r="V129" s="282"/>
      <c r="W129" s="267"/>
      <c r="X129" s="266"/>
      <c r="Y129" s="266"/>
      <c r="Z129" s="266"/>
      <c r="AA129" s="266"/>
      <c r="AB129" s="266"/>
      <c r="AC129" s="268"/>
      <c r="AD129" s="267"/>
      <c r="AE129" s="266"/>
      <c r="AF129" s="266"/>
      <c r="AG129" s="266"/>
      <c r="AH129" s="266"/>
      <c r="AI129" s="266"/>
      <c r="AJ129" s="268"/>
      <c r="AK129" s="267"/>
      <c r="AL129" s="266"/>
      <c r="AM129" s="266"/>
      <c r="AN129" s="266"/>
      <c r="AO129" s="266"/>
      <c r="AP129" s="266"/>
      <c r="AQ129" s="268"/>
      <c r="AR129" s="267"/>
      <c r="AS129" s="266"/>
      <c r="AT129" s="266"/>
      <c r="AU129" s="266"/>
      <c r="AV129" s="266"/>
      <c r="AW129" s="266"/>
      <c r="AX129" s="268"/>
      <c r="AY129" s="267"/>
      <c r="AZ129" s="266"/>
      <c r="BA129" s="265"/>
      <c r="BB129" s="1314"/>
      <c r="BC129" s="1315"/>
      <c r="BD129" s="1316"/>
      <c r="BE129" s="1317"/>
      <c r="BF129" s="1318"/>
      <c r="BG129" s="1319"/>
      <c r="BH129" s="1319"/>
      <c r="BI129" s="1319"/>
      <c r="BJ129" s="1320"/>
    </row>
    <row r="130" spans="2:62" ht="20.25" customHeight="1">
      <c r="B130" s="1280"/>
      <c r="C130" s="1341"/>
      <c r="D130" s="1342"/>
      <c r="E130" s="281"/>
      <c r="F130" s="280">
        <f>C129</f>
        <v>0</v>
      </c>
      <c r="G130" s="281"/>
      <c r="H130" s="280">
        <f>I129</f>
        <v>0</v>
      </c>
      <c r="I130" s="1343"/>
      <c r="J130" s="1344"/>
      <c r="K130" s="1345"/>
      <c r="L130" s="1346"/>
      <c r="M130" s="1346"/>
      <c r="N130" s="1342"/>
      <c r="O130" s="1307"/>
      <c r="P130" s="1308"/>
      <c r="Q130" s="1308"/>
      <c r="R130" s="1308"/>
      <c r="S130" s="1309"/>
      <c r="T130" s="279" t="s">
        <v>1099</v>
      </c>
      <c r="U130" s="278"/>
      <c r="V130" s="277"/>
      <c r="W130" s="275" t="str">
        <f>IF(W129="","",VLOOKUP(W129,'シフト記号表（従来型・ユニット型共通）'!$C$6:$L$47,10,FALSE))</f>
        <v/>
      </c>
      <c r="X130" s="274" t="str">
        <f>IF(X129="","",VLOOKUP(X129,'シフト記号表（従来型・ユニット型共通）'!$C$6:$L$47,10,FALSE))</f>
        <v/>
      </c>
      <c r="Y130" s="274" t="str">
        <f>IF(Y129="","",VLOOKUP(Y129,'シフト記号表（従来型・ユニット型共通）'!$C$6:$L$47,10,FALSE))</f>
        <v/>
      </c>
      <c r="Z130" s="274" t="str">
        <f>IF(Z129="","",VLOOKUP(Z129,'シフト記号表（従来型・ユニット型共通）'!$C$6:$L$47,10,FALSE))</f>
        <v/>
      </c>
      <c r="AA130" s="274" t="str">
        <f>IF(AA129="","",VLOOKUP(AA129,'シフト記号表（従来型・ユニット型共通）'!$C$6:$L$47,10,FALSE))</f>
        <v/>
      </c>
      <c r="AB130" s="274" t="str">
        <f>IF(AB129="","",VLOOKUP(AB129,'シフト記号表（従来型・ユニット型共通）'!$C$6:$L$47,10,FALSE))</f>
        <v/>
      </c>
      <c r="AC130" s="276" t="str">
        <f>IF(AC129="","",VLOOKUP(AC129,'シフト記号表（従来型・ユニット型共通）'!$C$6:$L$47,10,FALSE))</f>
        <v/>
      </c>
      <c r="AD130" s="275" t="str">
        <f>IF(AD129="","",VLOOKUP(AD129,'シフト記号表（従来型・ユニット型共通）'!$C$6:$L$47,10,FALSE))</f>
        <v/>
      </c>
      <c r="AE130" s="274" t="str">
        <f>IF(AE129="","",VLOOKUP(AE129,'シフト記号表（従来型・ユニット型共通）'!$C$6:$L$47,10,FALSE))</f>
        <v/>
      </c>
      <c r="AF130" s="274" t="str">
        <f>IF(AF129="","",VLOOKUP(AF129,'シフト記号表（従来型・ユニット型共通）'!$C$6:$L$47,10,FALSE))</f>
        <v/>
      </c>
      <c r="AG130" s="274" t="str">
        <f>IF(AG129="","",VLOOKUP(AG129,'シフト記号表（従来型・ユニット型共通）'!$C$6:$L$47,10,FALSE))</f>
        <v/>
      </c>
      <c r="AH130" s="274" t="str">
        <f>IF(AH129="","",VLOOKUP(AH129,'シフト記号表（従来型・ユニット型共通）'!$C$6:$L$47,10,FALSE))</f>
        <v/>
      </c>
      <c r="AI130" s="274" t="str">
        <f>IF(AI129="","",VLOOKUP(AI129,'シフト記号表（従来型・ユニット型共通）'!$C$6:$L$47,10,FALSE))</f>
        <v/>
      </c>
      <c r="AJ130" s="276" t="str">
        <f>IF(AJ129="","",VLOOKUP(AJ129,'シフト記号表（従来型・ユニット型共通）'!$C$6:$L$47,10,FALSE))</f>
        <v/>
      </c>
      <c r="AK130" s="275" t="str">
        <f>IF(AK129="","",VLOOKUP(AK129,'シフト記号表（従来型・ユニット型共通）'!$C$6:$L$47,10,FALSE))</f>
        <v/>
      </c>
      <c r="AL130" s="274" t="str">
        <f>IF(AL129="","",VLOOKUP(AL129,'シフト記号表（従来型・ユニット型共通）'!$C$6:$L$47,10,FALSE))</f>
        <v/>
      </c>
      <c r="AM130" s="274" t="str">
        <f>IF(AM129="","",VLOOKUP(AM129,'シフト記号表（従来型・ユニット型共通）'!$C$6:$L$47,10,FALSE))</f>
        <v/>
      </c>
      <c r="AN130" s="274" t="str">
        <f>IF(AN129="","",VLOOKUP(AN129,'シフト記号表（従来型・ユニット型共通）'!$C$6:$L$47,10,FALSE))</f>
        <v/>
      </c>
      <c r="AO130" s="274" t="str">
        <f>IF(AO129="","",VLOOKUP(AO129,'シフト記号表（従来型・ユニット型共通）'!$C$6:$L$47,10,FALSE))</f>
        <v/>
      </c>
      <c r="AP130" s="274" t="str">
        <f>IF(AP129="","",VLOOKUP(AP129,'シフト記号表（従来型・ユニット型共通）'!$C$6:$L$47,10,FALSE))</f>
        <v/>
      </c>
      <c r="AQ130" s="276" t="str">
        <f>IF(AQ129="","",VLOOKUP(AQ129,'シフト記号表（従来型・ユニット型共通）'!$C$6:$L$47,10,FALSE))</f>
        <v/>
      </c>
      <c r="AR130" s="275" t="str">
        <f>IF(AR129="","",VLOOKUP(AR129,'シフト記号表（従来型・ユニット型共通）'!$C$6:$L$47,10,FALSE))</f>
        <v/>
      </c>
      <c r="AS130" s="274" t="str">
        <f>IF(AS129="","",VLOOKUP(AS129,'シフト記号表（従来型・ユニット型共通）'!$C$6:$L$47,10,FALSE))</f>
        <v/>
      </c>
      <c r="AT130" s="274" t="str">
        <f>IF(AT129="","",VLOOKUP(AT129,'シフト記号表（従来型・ユニット型共通）'!$C$6:$L$47,10,FALSE))</f>
        <v/>
      </c>
      <c r="AU130" s="274" t="str">
        <f>IF(AU129="","",VLOOKUP(AU129,'シフト記号表（従来型・ユニット型共通）'!$C$6:$L$47,10,FALSE))</f>
        <v/>
      </c>
      <c r="AV130" s="274" t="str">
        <f>IF(AV129="","",VLOOKUP(AV129,'シフト記号表（従来型・ユニット型共通）'!$C$6:$L$47,10,FALSE))</f>
        <v/>
      </c>
      <c r="AW130" s="274" t="str">
        <f>IF(AW129="","",VLOOKUP(AW129,'シフト記号表（従来型・ユニット型共通）'!$C$6:$L$47,10,FALSE))</f>
        <v/>
      </c>
      <c r="AX130" s="276" t="str">
        <f>IF(AX129="","",VLOOKUP(AX129,'シフト記号表（従来型・ユニット型共通）'!$C$6:$L$47,10,FALSE))</f>
        <v/>
      </c>
      <c r="AY130" s="275" t="str">
        <f>IF(AY129="","",VLOOKUP(AY129,'シフト記号表（従来型・ユニット型共通）'!$C$6:$L$47,10,FALSE))</f>
        <v/>
      </c>
      <c r="AZ130" s="274" t="str">
        <f>IF(AZ129="","",VLOOKUP(AZ129,'シフト記号表（従来型・ユニット型共通）'!$C$6:$L$47,10,FALSE))</f>
        <v/>
      </c>
      <c r="BA130" s="274" t="str">
        <f>IF(BA129="","",VLOOKUP(BA129,'シフト記号表（従来型・ユニット型共通）'!$C$6:$L$47,10,FALSE))</f>
        <v/>
      </c>
      <c r="BB130" s="1350">
        <f>IF($BE$3="４週",SUM(W130:AX130),IF($BE$3="暦月",SUM(W130:BA130),""))</f>
        <v>0</v>
      </c>
      <c r="BC130" s="1351"/>
      <c r="BD130" s="1352">
        <f>IF($BE$3="４週",BB130/4,IF($BE$3="暦月",(BB130/($BE$8/7)),""))</f>
        <v>0</v>
      </c>
      <c r="BE130" s="1351"/>
      <c r="BF130" s="1347"/>
      <c r="BG130" s="1348"/>
      <c r="BH130" s="1348"/>
      <c r="BI130" s="1348"/>
      <c r="BJ130" s="1349"/>
    </row>
    <row r="131" spans="2:62" ht="20.25" customHeight="1">
      <c r="B131" s="1279">
        <f>B129+1</f>
        <v>58</v>
      </c>
      <c r="C131" s="1325"/>
      <c r="D131" s="1326"/>
      <c r="E131" s="285"/>
      <c r="F131" s="284"/>
      <c r="G131" s="285"/>
      <c r="H131" s="284"/>
      <c r="I131" s="1337"/>
      <c r="J131" s="1338"/>
      <c r="K131" s="1339"/>
      <c r="L131" s="1340"/>
      <c r="M131" s="1340"/>
      <c r="N131" s="1326"/>
      <c r="O131" s="1307"/>
      <c r="P131" s="1308"/>
      <c r="Q131" s="1308"/>
      <c r="R131" s="1308"/>
      <c r="S131" s="1309"/>
      <c r="T131" s="283" t="s">
        <v>1100</v>
      </c>
      <c r="V131" s="282"/>
      <c r="W131" s="267"/>
      <c r="X131" s="266"/>
      <c r="Y131" s="266"/>
      <c r="Z131" s="266"/>
      <c r="AA131" s="266"/>
      <c r="AB131" s="266"/>
      <c r="AC131" s="268"/>
      <c r="AD131" s="267"/>
      <c r="AE131" s="266"/>
      <c r="AF131" s="266"/>
      <c r="AG131" s="266"/>
      <c r="AH131" s="266"/>
      <c r="AI131" s="266"/>
      <c r="AJ131" s="268"/>
      <c r="AK131" s="267"/>
      <c r="AL131" s="266"/>
      <c r="AM131" s="266"/>
      <c r="AN131" s="266"/>
      <c r="AO131" s="266"/>
      <c r="AP131" s="266"/>
      <c r="AQ131" s="268"/>
      <c r="AR131" s="267"/>
      <c r="AS131" s="266"/>
      <c r="AT131" s="266"/>
      <c r="AU131" s="266"/>
      <c r="AV131" s="266"/>
      <c r="AW131" s="266"/>
      <c r="AX131" s="268"/>
      <c r="AY131" s="267"/>
      <c r="AZ131" s="266"/>
      <c r="BA131" s="265"/>
      <c r="BB131" s="1314"/>
      <c r="BC131" s="1315"/>
      <c r="BD131" s="1316"/>
      <c r="BE131" s="1317"/>
      <c r="BF131" s="1318"/>
      <c r="BG131" s="1319"/>
      <c r="BH131" s="1319"/>
      <c r="BI131" s="1319"/>
      <c r="BJ131" s="1320"/>
    </row>
    <row r="132" spans="2:62" ht="20.25" customHeight="1">
      <c r="B132" s="1280"/>
      <c r="C132" s="1341"/>
      <c r="D132" s="1342"/>
      <c r="E132" s="281"/>
      <c r="F132" s="280">
        <f>C131</f>
        <v>0</v>
      </c>
      <c r="G132" s="281"/>
      <c r="H132" s="280">
        <f>I131</f>
        <v>0</v>
      </c>
      <c r="I132" s="1343"/>
      <c r="J132" s="1344"/>
      <c r="K132" s="1345"/>
      <c r="L132" s="1346"/>
      <c r="M132" s="1346"/>
      <c r="N132" s="1342"/>
      <c r="O132" s="1307"/>
      <c r="P132" s="1308"/>
      <c r="Q132" s="1308"/>
      <c r="R132" s="1308"/>
      <c r="S132" s="1309"/>
      <c r="T132" s="279" t="s">
        <v>1099</v>
      </c>
      <c r="U132" s="278"/>
      <c r="V132" s="277"/>
      <c r="W132" s="275" t="str">
        <f>IF(W131="","",VLOOKUP(W131,'シフト記号表（従来型・ユニット型共通）'!$C$6:$L$47,10,FALSE))</f>
        <v/>
      </c>
      <c r="X132" s="274" t="str">
        <f>IF(X131="","",VLOOKUP(X131,'シフト記号表（従来型・ユニット型共通）'!$C$6:$L$47,10,FALSE))</f>
        <v/>
      </c>
      <c r="Y132" s="274" t="str">
        <f>IF(Y131="","",VLOOKUP(Y131,'シフト記号表（従来型・ユニット型共通）'!$C$6:$L$47,10,FALSE))</f>
        <v/>
      </c>
      <c r="Z132" s="274" t="str">
        <f>IF(Z131="","",VLOOKUP(Z131,'シフト記号表（従来型・ユニット型共通）'!$C$6:$L$47,10,FALSE))</f>
        <v/>
      </c>
      <c r="AA132" s="274" t="str">
        <f>IF(AA131="","",VLOOKUP(AA131,'シフト記号表（従来型・ユニット型共通）'!$C$6:$L$47,10,FALSE))</f>
        <v/>
      </c>
      <c r="AB132" s="274" t="str">
        <f>IF(AB131="","",VLOOKUP(AB131,'シフト記号表（従来型・ユニット型共通）'!$C$6:$L$47,10,FALSE))</f>
        <v/>
      </c>
      <c r="AC132" s="276" t="str">
        <f>IF(AC131="","",VLOOKUP(AC131,'シフト記号表（従来型・ユニット型共通）'!$C$6:$L$47,10,FALSE))</f>
        <v/>
      </c>
      <c r="AD132" s="275" t="str">
        <f>IF(AD131="","",VLOOKUP(AD131,'シフト記号表（従来型・ユニット型共通）'!$C$6:$L$47,10,FALSE))</f>
        <v/>
      </c>
      <c r="AE132" s="274" t="str">
        <f>IF(AE131="","",VLOOKUP(AE131,'シフト記号表（従来型・ユニット型共通）'!$C$6:$L$47,10,FALSE))</f>
        <v/>
      </c>
      <c r="AF132" s="274" t="str">
        <f>IF(AF131="","",VLOOKUP(AF131,'シフト記号表（従来型・ユニット型共通）'!$C$6:$L$47,10,FALSE))</f>
        <v/>
      </c>
      <c r="AG132" s="274" t="str">
        <f>IF(AG131="","",VLOOKUP(AG131,'シフト記号表（従来型・ユニット型共通）'!$C$6:$L$47,10,FALSE))</f>
        <v/>
      </c>
      <c r="AH132" s="274" t="str">
        <f>IF(AH131="","",VLOOKUP(AH131,'シフト記号表（従来型・ユニット型共通）'!$C$6:$L$47,10,FALSE))</f>
        <v/>
      </c>
      <c r="AI132" s="274" t="str">
        <f>IF(AI131="","",VLOOKUP(AI131,'シフト記号表（従来型・ユニット型共通）'!$C$6:$L$47,10,FALSE))</f>
        <v/>
      </c>
      <c r="AJ132" s="276" t="str">
        <f>IF(AJ131="","",VLOOKUP(AJ131,'シフト記号表（従来型・ユニット型共通）'!$C$6:$L$47,10,FALSE))</f>
        <v/>
      </c>
      <c r="AK132" s="275" t="str">
        <f>IF(AK131="","",VLOOKUP(AK131,'シフト記号表（従来型・ユニット型共通）'!$C$6:$L$47,10,FALSE))</f>
        <v/>
      </c>
      <c r="AL132" s="274" t="str">
        <f>IF(AL131="","",VLOOKUP(AL131,'シフト記号表（従来型・ユニット型共通）'!$C$6:$L$47,10,FALSE))</f>
        <v/>
      </c>
      <c r="AM132" s="274" t="str">
        <f>IF(AM131="","",VLOOKUP(AM131,'シフト記号表（従来型・ユニット型共通）'!$C$6:$L$47,10,FALSE))</f>
        <v/>
      </c>
      <c r="AN132" s="274" t="str">
        <f>IF(AN131="","",VLOOKUP(AN131,'シフト記号表（従来型・ユニット型共通）'!$C$6:$L$47,10,FALSE))</f>
        <v/>
      </c>
      <c r="AO132" s="274" t="str">
        <f>IF(AO131="","",VLOOKUP(AO131,'シフト記号表（従来型・ユニット型共通）'!$C$6:$L$47,10,FALSE))</f>
        <v/>
      </c>
      <c r="AP132" s="274" t="str">
        <f>IF(AP131="","",VLOOKUP(AP131,'シフト記号表（従来型・ユニット型共通）'!$C$6:$L$47,10,FALSE))</f>
        <v/>
      </c>
      <c r="AQ132" s="276" t="str">
        <f>IF(AQ131="","",VLOOKUP(AQ131,'シフト記号表（従来型・ユニット型共通）'!$C$6:$L$47,10,FALSE))</f>
        <v/>
      </c>
      <c r="AR132" s="275" t="str">
        <f>IF(AR131="","",VLOOKUP(AR131,'シフト記号表（従来型・ユニット型共通）'!$C$6:$L$47,10,FALSE))</f>
        <v/>
      </c>
      <c r="AS132" s="274" t="str">
        <f>IF(AS131="","",VLOOKUP(AS131,'シフト記号表（従来型・ユニット型共通）'!$C$6:$L$47,10,FALSE))</f>
        <v/>
      </c>
      <c r="AT132" s="274" t="str">
        <f>IF(AT131="","",VLOOKUP(AT131,'シフト記号表（従来型・ユニット型共通）'!$C$6:$L$47,10,FALSE))</f>
        <v/>
      </c>
      <c r="AU132" s="274" t="str">
        <f>IF(AU131="","",VLOOKUP(AU131,'シフト記号表（従来型・ユニット型共通）'!$C$6:$L$47,10,FALSE))</f>
        <v/>
      </c>
      <c r="AV132" s="274" t="str">
        <f>IF(AV131="","",VLOOKUP(AV131,'シフト記号表（従来型・ユニット型共通）'!$C$6:$L$47,10,FALSE))</f>
        <v/>
      </c>
      <c r="AW132" s="274" t="str">
        <f>IF(AW131="","",VLOOKUP(AW131,'シフト記号表（従来型・ユニット型共通）'!$C$6:$L$47,10,FALSE))</f>
        <v/>
      </c>
      <c r="AX132" s="276" t="str">
        <f>IF(AX131="","",VLOOKUP(AX131,'シフト記号表（従来型・ユニット型共通）'!$C$6:$L$47,10,FALSE))</f>
        <v/>
      </c>
      <c r="AY132" s="275" t="str">
        <f>IF(AY131="","",VLOOKUP(AY131,'シフト記号表（従来型・ユニット型共通）'!$C$6:$L$47,10,FALSE))</f>
        <v/>
      </c>
      <c r="AZ132" s="274" t="str">
        <f>IF(AZ131="","",VLOOKUP(AZ131,'シフト記号表（従来型・ユニット型共通）'!$C$6:$L$47,10,FALSE))</f>
        <v/>
      </c>
      <c r="BA132" s="274" t="str">
        <f>IF(BA131="","",VLOOKUP(BA131,'シフト記号表（従来型・ユニット型共通）'!$C$6:$L$47,10,FALSE))</f>
        <v/>
      </c>
      <c r="BB132" s="1350">
        <f>IF($BE$3="４週",SUM(W132:AX132),IF($BE$3="暦月",SUM(W132:BA132),""))</f>
        <v>0</v>
      </c>
      <c r="BC132" s="1351"/>
      <c r="BD132" s="1352">
        <f>IF($BE$3="４週",BB132/4,IF($BE$3="暦月",(BB132/($BE$8/7)),""))</f>
        <v>0</v>
      </c>
      <c r="BE132" s="1351"/>
      <c r="BF132" s="1347"/>
      <c r="BG132" s="1348"/>
      <c r="BH132" s="1348"/>
      <c r="BI132" s="1348"/>
      <c r="BJ132" s="1349"/>
    </row>
    <row r="133" spans="2:62" ht="20.25" customHeight="1">
      <c r="B133" s="1279">
        <f>B131+1</f>
        <v>59</v>
      </c>
      <c r="C133" s="1325"/>
      <c r="D133" s="1326"/>
      <c r="E133" s="285"/>
      <c r="F133" s="284"/>
      <c r="G133" s="285"/>
      <c r="H133" s="284"/>
      <c r="I133" s="1337"/>
      <c r="J133" s="1338"/>
      <c r="K133" s="1339"/>
      <c r="L133" s="1340"/>
      <c r="M133" s="1340"/>
      <c r="N133" s="1326"/>
      <c r="O133" s="1307"/>
      <c r="P133" s="1308"/>
      <c r="Q133" s="1308"/>
      <c r="R133" s="1308"/>
      <c r="S133" s="1309"/>
      <c r="T133" s="283" t="s">
        <v>1100</v>
      </c>
      <c r="V133" s="282"/>
      <c r="W133" s="267"/>
      <c r="X133" s="266"/>
      <c r="Y133" s="266"/>
      <c r="Z133" s="266"/>
      <c r="AA133" s="266"/>
      <c r="AB133" s="266"/>
      <c r="AC133" s="268"/>
      <c r="AD133" s="267"/>
      <c r="AE133" s="266"/>
      <c r="AF133" s="266"/>
      <c r="AG133" s="266"/>
      <c r="AH133" s="266"/>
      <c r="AI133" s="266"/>
      <c r="AJ133" s="268"/>
      <c r="AK133" s="267"/>
      <c r="AL133" s="266"/>
      <c r="AM133" s="266"/>
      <c r="AN133" s="266"/>
      <c r="AO133" s="266"/>
      <c r="AP133" s="266"/>
      <c r="AQ133" s="268"/>
      <c r="AR133" s="267"/>
      <c r="AS133" s="266"/>
      <c r="AT133" s="266"/>
      <c r="AU133" s="266"/>
      <c r="AV133" s="266"/>
      <c r="AW133" s="266"/>
      <c r="AX133" s="268"/>
      <c r="AY133" s="267"/>
      <c r="AZ133" s="266"/>
      <c r="BA133" s="265"/>
      <c r="BB133" s="1314"/>
      <c r="BC133" s="1315"/>
      <c r="BD133" s="1316"/>
      <c r="BE133" s="1317"/>
      <c r="BF133" s="1318"/>
      <c r="BG133" s="1319"/>
      <c r="BH133" s="1319"/>
      <c r="BI133" s="1319"/>
      <c r="BJ133" s="1320"/>
    </row>
    <row r="134" spans="2:62" ht="20.25" customHeight="1">
      <c r="B134" s="1280"/>
      <c r="C134" s="1341"/>
      <c r="D134" s="1342"/>
      <c r="E134" s="281"/>
      <c r="F134" s="280">
        <f>C133</f>
        <v>0</v>
      </c>
      <c r="G134" s="281"/>
      <c r="H134" s="280">
        <f>I133</f>
        <v>0</v>
      </c>
      <c r="I134" s="1343"/>
      <c r="J134" s="1344"/>
      <c r="K134" s="1345"/>
      <c r="L134" s="1346"/>
      <c r="M134" s="1346"/>
      <c r="N134" s="1342"/>
      <c r="O134" s="1307"/>
      <c r="P134" s="1308"/>
      <c r="Q134" s="1308"/>
      <c r="R134" s="1308"/>
      <c r="S134" s="1309"/>
      <c r="T134" s="279" t="s">
        <v>1099</v>
      </c>
      <c r="U134" s="278"/>
      <c r="V134" s="277"/>
      <c r="W134" s="275" t="str">
        <f>IF(W133="","",VLOOKUP(W133,'シフト記号表（従来型・ユニット型共通）'!$C$6:$L$47,10,FALSE))</f>
        <v/>
      </c>
      <c r="X134" s="274" t="str">
        <f>IF(X133="","",VLOOKUP(X133,'シフト記号表（従来型・ユニット型共通）'!$C$6:$L$47,10,FALSE))</f>
        <v/>
      </c>
      <c r="Y134" s="274" t="str">
        <f>IF(Y133="","",VLOOKUP(Y133,'シフト記号表（従来型・ユニット型共通）'!$C$6:$L$47,10,FALSE))</f>
        <v/>
      </c>
      <c r="Z134" s="274" t="str">
        <f>IF(Z133="","",VLOOKUP(Z133,'シフト記号表（従来型・ユニット型共通）'!$C$6:$L$47,10,FALSE))</f>
        <v/>
      </c>
      <c r="AA134" s="274" t="str">
        <f>IF(AA133="","",VLOOKUP(AA133,'シフト記号表（従来型・ユニット型共通）'!$C$6:$L$47,10,FALSE))</f>
        <v/>
      </c>
      <c r="AB134" s="274" t="str">
        <f>IF(AB133="","",VLOOKUP(AB133,'シフト記号表（従来型・ユニット型共通）'!$C$6:$L$47,10,FALSE))</f>
        <v/>
      </c>
      <c r="AC134" s="276" t="str">
        <f>IF(AC133="","",VLOOKUP(AC133,'シフト記号表（従来型・ユニット型共通）'!$C$6:$L$47,10,FALSE))</f>
        <v/>
      </c>
      <c r="AD134" s="275" t="str">
        <f>IF(AD133="","",VLOOKUP(AD133,'シフト記号表（従来型・ユニット型共通）'!$C$6:$L$47,10,FALSE))</f>
        <v/>
      </c>
      <c r="AE134" s="274" t="str">
        <f>IF(AE133="","",VLOOKUP(AE133,'シフト記号表（従来型・ユニット型共通）'!$C$6:$L$47,10,FALSE))</f>
        <v/>
      </c>
      <c r="AF134" s="274" t="str">
        <f>IF(AF133="","",VLOOKUP(AF133,'シフト記号表（従来型・ユニット型共通）'!$C$6:$L$47,10,FALSE))</f>
        <v/>
      </c>
      <c r="AG134" s="274" t="str">
        <f>IF(AG133="","",VLOOKUP(AG133,'シフト記号表（従来型・ユニット型共通）'!$C$6:$L$47,10,FALSE))</f>
        <v/>
      </c>
      <c r="AH134" s="274" t="str">
        <f>IF(AH133="","",VLOOKUP(AH133,'シフト記号表（従来型・ユニット型共通）'!$C$6:$L$47,10,FALSE))</f>
        <v/>
      </c>
      <c r="AI134" s="274" t="str">
        <f>IF(AI133="","",VLOOKUP(AI133,'シフト記号表（従来型・ユニット型共通）'!$C$6:$L$47,10,FALSE))</f>
        <v/>
      </c>
      <c r="AJ134" s="276" t="str">
        <f>IF(AJ133="","",VLOOKUP(AJ133,'シフト記号表（従来型・ユニット型共通）'!$C$6:$L$47,10,FALSE))</f>
        <v/>
      </c>
      <c r="AK134" s="275" t="str">
        <f>IF(AK133="","",VLOOKUP(AK133,'シフト記号表（従来型・ユニット型共通）'!$C$6:$L$47,10,FALSE))</f>
        <v/>
      </c>
      <c r="AL134" s="274" t="str">
        <f>IF(AL133="","",VLOOKUP(AL133,'シフト記号表（従来型・ユニット型共通）'!$C$6:$L$47,10,FALSE))</f>
        <v/>
      </c>
      <c r="AM134" s="274" t="str">
        <f>IF(AM133="","",VLOOKUP(AM133,'シフト記号表（従来型・ユニット型共通）'!$C$6:$L$47,10,FALSE))</f>
        <v/>
      </c>
      <c r="AN134" s="274" t="str">
        <f>IF(AN133="","",VLOOKUP(AN133,'シフト記号表（従来型・ユニット型共通）'!$C$6:$L$47,10,FALSE))</f>
        <v/>
      </c>
      <c r="AO134" s="274" t="str">
        <f>IF(AO133="","",VLOOKUP(AO133,'シフト記号表（従来型・ユニット型共通）'!$C$6:$L$47,10,FALSE))</f>
        <v/>
      </c>
      <c r="AP134" s="274" t="str">
        <f>IF(AP133="","",VLOOKUP(AP133,'シフト記号表（従来型・ユニット型共通）'!$C$6:$L$47,10,FALSE))</f>
        <v/>
      </c>
      <c r="AQ134" s="276" t="str">
        <f>IF(AQ133="","",VLOOKUP(AQ133,'シフト記号表（従来型・ユニット型共通）'!$C$6:$L$47,10,FALSE))</f>
        <v/>
      </c>
      <c r="AR134" s="275" t="str">
        <f>IF(AR133="","",VLOOKUP(AR133,'シフト記号表（従来型・ユニット型共通）'!$C$6:$L$47,10,FALSE))</f>
        <v/>
      </c>
      <c r="AS134" s="274" t="str">
        <f>IF(AS133="","",VLOOKUP(AS133,'シフト記号表（従来型・ユニット型共通）'!$C$6:$L$47,10,FALSE))</f>
        <v/>
      </c>
      <c r="AT134" s="274" t="str">
        <f>IF(AT133="","",VLOOKUP(AT133,'シフト記号表（従来型・ユニット型共通）'!$C$6:$L$47,10,FALSE))</f>
        <v/>
      </c>
      <c r="AU134" s="274" t="str">
        <f>IF(AU133="","",VLOOKUP(AU133,'シフト記号表（従来型・ユニット型共通）'!$C$6:$L$47,10,FALSE))</f>
        <v/>
      </c>
      <c r="AV134" s="274" t="str">
        <f>IF(AV133="","",VLOOKUP(AV133,'シフト記号表（従来型・ユニット型共通）'!$C$6:$L$47,10,FALSE))</f>
        <v/>
      </c>
      <c r="AW134" s="274" t="str">
        <f>IF(AW133="","",VLOOKUP(AW133,'シフト記号表（従来型・ユニット型共通）'!$C$6:$L$47,10,FALSE))</f>
        <v/>
      </c>
      <c r="AX134" s="276" t="str">
        <f>IF(AX133="","",VLOOKUP(AX133,'シフト記号表（従来型・ユニット型共通）'!$C$6:$L$47,10,FALSE))</f>
        <v/>
      </c>
      <c r="AY134" s="275" t="str">
        <f>IF(AY133="","",VLOOKUP(AY133,'シフト記号表（従来型・ユニット型共通）'!$C$6:$L$47,10,FALSE))</f>
        <v/>
      </c>
      <c r="AZ134" s="274" t="str">
        <f>IF(AZ133="","",VLOOKUP(AZ133,'シフト記号表（従来型・ユニット型共通）'!$C$6:$L$47,10,FALSE))</f>
        <v/>
      </c>
      <c r="BA134" s="274" t="str">
        <f>IF(BA133="","",VLOOKUP(BA133,'シフト記号表（従来型・ユニット型共通）'!$C$6:$L$47,10,FALSE))</f>
        <v/>
      </c>
      <c r="BB134" s="1350">
        <f>IF($BE$3="４週",SUM(W134:AX134),IF($BE$3="暦月",SUM(W134:BA134),""))</f>
        <v>0</v>
      </c>
      <c r="BC134" s="1351"/>
      <c r="BD134" s="1352">
        <f>IF($BE$3="４週",BB134/4,IF($BE$3="暦月",(BB134/($BE$8/7)),""))</f>
        <v>0</v>
      </c>
      <c r="BE134" s="1351"/>
      <c r="BF134" s="1347"/>
      <c r="BG134" s="1348"/>
      <c r="BH134" s="1348"/>
      <c r="BI134" s="1348"/>
      <c r="BJ134" s="1349"/>
    </row>
    <row r="135" spans="2:62" ht="20.25" customHeight="1">
      <c r="B135" s="1279">
        <f>B133+1</f>
        <v>60</v>
      </c>
      <c r="C135" s="1325"/>
      <c r="D135" s="1326"/>
      <c r="E135" s="285"/>
      <c r="F135" s="284"/>
      <c r="G135" s="285"/>
      <c r="H135" s="284"/>
      <c r="I135" s="1337"/>
      <c r="J135" s="1338"/>
      <c r="K135" s="1339"/>
      <c r="L135" s="1340"/>
      <c r="M135" s="1340"/>
      <c r="N135" s="1326"/>
      <c r="O135" s="1307"/>
      <c r="P135" s="1308"/>
      <c r="Q135" s="1308"/>
      <c r="R135" s="1308"/>
      <c r="S135" s="1309"/>
      <c r="T135" s="283" t="s">
        <v>1100</v>
      </c>
      <c r="V135" s="282"/>
      <c r="W135" s="267"/>
      <c r="X135" s="266"/>
      <c r="Y135" s="266"/>
      <c r="Z135" s="266"/>
      <c r="AA135" s="266"/>
      <c r="AB135" s="266"/>
      <c r="AC135" s="268"/>
      <c r="AD135" s="267"/>
      <c r="AE135" s="266"/>
      <c r="AF135" s="266"/>
      <c r="AG135" s="266"/>
      <c r="AH135" s="266"/>
      <c r="AI135" s="266"/>
      <c r="AJ135" s="268"/>
      <c r="AK135" s="267"/>
      <c r="AL135" s="266"/>
      <c r="AM135" s="266"/>
      <c r="AN135" s="266"/>
      <c r="AO135" s="266"/>
      <c r="AP135" s="266"/>
      <c r="AQ135" s="268"/>
      <c r="AR135" s="267"/>
      <c r="AS135" s="266"/>
      <c r="AT135" s="266"/>
      <c r="AU135" s="266"/>
      <c r="AV135" s="266"/>
      <c r="AW135" s="266"/>
      <c r="AX135" s="268"/>
      <c r="AY135" s="267"/>
      <c r="AZ135" s="266"/>
      <c r="BA135" s="265"/>
      <c r="BB135" s="1314"/>
      <c r="BC135" s="1315"/>
      <c r="BD135" s="1316"/>
      <c r="BE135" s="1317"/>
      <c r="BF135" s="1318"/>
      <c r="BG135" s="1319"/>
      <c r="BH135" s="1319"/>
      <c r="BI135" s="1319"/>
      <c r="BJ135" s="1320"/>
    </row>
    <row r="136" spans="2:62" ht="20.25" customHeight="1">
      <c r="B136" s="1280"/>
      <c r="C136" s="1341"/>
      <c r="D136" s="1342"/>
      <c r="E136" s="281"/>
      <c r="F136" s="280">
        <f>C135</f>
        <v>0</v>
      </c>
      <c r="G136" s="281"/>
      <c r="H136" s="280">
        <f>I135</f>
        <v>0</v>
      </c>
      <c r="I136" s="1343"/>
      <c r="J136" s="1344"/>
      <c r="K136" s="1345"/>
      <c r="L136" s="1346"/>
      <c r="M136" s="1346"/>
      <c r="N136" s="1342"/>
      <c r="O136" s="1307"/>
      <c r="P136" s="1308"/>
      <c r="Q136" s="1308"/>
      <c r="R136" s="1308"/>
      <c r="S136" s="1309"/>
      <c r="T136" s="279" t="s">
        <v>1099</v>
      </c>
      <c r="U136" s="278"/>
      <c r="V136" s="277"/>
      <c r="W136" s="275" t="str">
        <f>IF(W135="","",VLOOKUP(W135,'シフト記号表（従来型・ユニット型共通）'!$C$6:$L$47,10,FALSE))</f>
        <v/>
      </c>
      <c r="X136" s="274" t="str">
        <f>IF(X135="","",VLOOKUP(X135,'シフト記号表（従来型・ユニット型共通）'!$C$6:$L$47,10,FALSE))</f>
        <v/>
      </c>
      <c r="Y136" s="274" t="str">
        <f>IF(Y135="","",VLOOKUP(Y135,'シフト記号表（従来型・ユニット型共通）'!$C$6:$L$47,10,FALSE))</f>
        <v/>
      </c>
      <c r="Z136" s="274" t="str">
        <f>IF(Z135="","",VLOOKUP(Z135,'シフト記号表（従来型・ユニット型共通）'!$C$6:$L$47,10,FALSE))</f>
        <v/>
      </c>
      <c r="AA136" s="274" t="str">
        <f>IF(AA135="","",VLOOKUP(AA135,'シフト記号表（従来型・ユニット型共通）'!$C$6:$L$47,10,FALSE))</f>
        <v/>
      </c>
      <c r="AB136" s="274" t="str">
        <f>IF(AB135="","",VLOOKUP(AB135,'シフト記号表（従来型・ユニット型共通）'!$C$6:$L$47,10,FALSE))</f>
        <v/>
      </c>
      <c r="AC136" s="276" t="str">
        <f>IF(AC135="","",VLOOKUP(AC135,'シフト記号表（従来型・ユニット型共通）'!$C$6:$L$47,10,FALSE))</f>
        <v/>
      </c>
      <c r="AD136" s="275" t="str">
        <f>IF(AD135="","",VLOOKUP(AD135,'シフト記号表（従来型・ユニット型共通）'!$C$6:$L$47,10,FALSE))</f>
        <v/>
      </c>
      <c r="AE136" s="274" t="str">
        <f>IF(AE135="","",VLOOKUP(AE135,'シフト記号表（従来型・ユニット型共通）'!$C$6:$L$47,10,FALSE))</f>
        <v/>
      </c>
      <c r="AF136" s="274" t="str">
        <f>IF(AF135="","",VLOOKUP(AF135,'シフト記号表（従来型・ユニット型共通）'!$C$6:$L$47,10,FALSE))</f>
        <v/>
      </c>
      <c r="AG136" s="274" t="str">
        <f>IF(AG135="","",VLOOKUP(AG135,'シフト記号表（従来型・ユニット型共通）'!$C$6:$L$47,10,FALSE))</f>
        <v/>
      </c>
      <c r="AH136" s="274" t="str">
        <f>IF(AH135="","",VLOOKUP(AH135,'シフト記号表（従来型・ユニット型共通）'!$C$6:$L$47,10,FALSE))</f>
        <v/>
      </c>
      <c r="AI136" s="274" t="str">
        <f>IF(AI135="","",VLOOKUP(AI135,'シフト記号表（従来型・ユニット型共通）'!$C$6:$L$47,10,FALSE))</f>
        <v/>
      </c>
      <c r="AJ136" s="276" t="str">
        <f>IF(AJ135="","",VLOOKUP(AJ135,'シフト記号表（従来型・ユニット型共通）'!$C$6:$L$47,10,FALSE))</f>
        <v/>
      </c>
      <c r="AK136" s="275" t="str">
        <f>IF(AK135="","",VLOOKUP(AK135,'シフト記号表（従来型・ユニット型共通）'!$C$6:$L$47,10,FALSE))</f>
        <v/>
      </c>
      <c r="AL136" s="274" t="str">
        <f>IF(AL135="","",VLOOKUP(AL135,'シフト記号表（従来型・ユニット型共通）'!$C$6:$L$47,10,FALSE))</f>
        <v/>
      </c>
      <c r="AM136" s="274" t="str">
        <f>IF(AM135="","",VLOOKUP(AM135,'シフト記号表（従来型・ユニット型共通）'!$C$6:$L$47,10,FALSE))</f>
        <v/>
      </c>
      <c r="AN136" s="274" t="str">
        <f>IF(AN135="","",VLOOKUP(AN135,'シフト記号表（従来型・ユニット型共通）'!$C$6:$L$47,10,FALSE))</f>
        <v/>
      </c>
      <c r="AO136" s="274" t="str">
        <f>IF(AO135="","",VLOOKUP(AO135,'シフト記号表（従来型・ユニット型共通）'!$C$6:$L$47,10,FALSE))</f>
        <v/>
      </c>
      <c r="AP136" s="274" t="str">
        <f>IF(AP135="","",VLOOKUP(AP135,'シフト記号表（従来型・ユニット型共通）'!$C$6:$L$47,10,FALSE))</f>
        <v/>
      </c>
      <c r="AQ136" s="276" t="str">
        <f>IF(AQ135="","",VLOOKUP(AQ135,'シフト記号表（従来型・ユニット型共通）'!$C$6:$L$47,10,FALSE))</f>
        <v/>
      </c>
      <c r="AR136" s="275" t="str">
        <f>IF(AR135="","",VLOOKUP(AR135,'シフト記号表（従来型・ユニット型共通）'!$C$6:$L$47,10,FALSE))</f>
        <v/>
      </c>
      <c r="AS136" s="274" t="str">
        <f>IF(AS135="","",VLOOKUP(AS135,'シフト記号表（従来型・ユニット型共通）'!$C$6:$L$47,10,FALSE))</f>
        <v/>
      </c>
      <c r="AT136" s="274" t="str">
        <f>IF(AT135="","",VLOOKUP(AT135,'シフト記号表（従来型・ユニット型共通）'!$C$6:$L$47,10,FALSE))</f>
        <v/>
      </c>
      <c r="AU136" s="274" t="str">
        <f>IF(AU135="","",VLOOKUP(AU135,'シフト記号表（従来型・ユニット型共通）'!$C$6:$L$47,10,FALSE))</f>
        <v/>
      </c>
      <c r="AV136" s="274" t="str">
        <f>IF(AV135="","",VLOOKUP(AV135,'シフト記号表（従来型・ユニット型共通）'!$C$6:$L$47,10,FALSE))</f>
        <v/>
      </c>
      <c r="AW136" s="274" t="str">
        <f>IF(AW135="","",VLOOKUP(AW135,'シフト記号表（従来型・ユニット型共通）'!$C$6:$L$47,10,FALSE))</f>
        <v/>
      </c>
      <c r="AX136" s="276" t="str">
        <f>IF(AX135="","",VLOOKUP(AX135,'シフト記号表（従来型・ユニット型共通）'!$C$6:$L$47,10,FALSE))</f>
        <v/>
      </c>
      <c r="AY136" s="275" t="str">
        <f>IF(AY135="","",VLOOKUP(AY135,'シフト記号表（従来型・ユニット型共通）'!$C$6:$L$47,10,FALSE))</f>
        <v/>
      </c>
      <c r="AZ136" s="274" t="str">
        <f>IF(AZ135="","",VLOOKUP(AZ135,'シフト記号表（従来型・ユニット型共通）'!$C$6:$L$47,10,FALSE))</f>
        <v/>
      </c>
      <c r="BA136" s="274" t="str">
        <f>IF(BA135="","",VLOOKUP(BA135,'シフト記号表（従来型・ユニット型共通）'!$C$6:$L$47,10,FALSE))</f>
        <v/>
      </c>
      <c r="BB136" s="1350">
        <f>IF($BE$3="４週",SUM(W136:AX136),IF($BE$3="暦月",SUM(W136:BA136),""))</f>
        <v>0</v>
      </c>
      <c r="BC136" s="1351"/>
      <c r="BD136" s="1352">
        <f>IF($BE$3="４週",BB136/4,IF($BE$3="暦月",(BB136/($BE$8/7)),""))</f>
        <v>0</v>
      </c>
      <c r="BE136" s="1351"/>
      <c r="BF136" s="1347"/>
      <c r="BG136" s="1348"/>
      <c r="BH136" s="1348"/>
      <c r="BI136" s="1348"/>
      <c r="BJ136" s="1349"/>
    </row>
    <row r="137" spans="2:62" ht="20.25" customHeight="1">
      <c r="B137" s="1279">
        <f>B135+1</f>
        <v>61</v>
      </c>
      <c r="C137" s="1325"/>
      <c r="D137" s="1326"/>
      <c r="E137" s="285"/>
      <c r="F137" s="284"/>
      <c r="G137" s="285"/>
      <c r="H137" s="284"/>
      <c r="I137" s="1337"/>
      <c r="J137" s="1338"/>
      <c r="K137" s="1339"/>
      <c r="L137" s="1340"/>
      <c r="M137" s="1340"/>
      <c r="N137" s="1326"/>
      <c r="O137" s="1307"/>
      <c r="P137" s="1308"/>
      <c r="Q137" s="1308"/>
      <c r="R137" s="1308"/>
      <c r="S137" s="1309"/>
      <c r="T137" s="283" t="s">
        <v>1100</v>
      </c>
      <c r="V137" s="282"/>
      <c r="W137" s="267"/>
      <c r="X137" s="266"/>
      <c r="Y137" s="266"/>
      <c r="Z137" s="266"/>
      <c r="AA137" s="266"/>
      <c r="AB137" s="266"/>
      <c r="AC137" s="268"/>
      <c r="AD137" s="267"/>
      <c r="AE137" s="266"/>
      <c r="AF137" s="266"/>
      <c r="AG137" s="266"/>
      <c r="AH137" s="266"/>
      <c r="AI137" s="266"/>
      <c r="AJ137" s="268"/>
      <c r="AK137" s="267"/>
      <c r="AL137" s="266"/>
      <c r="AM137" s="266"/>
      <c r="AN137" s="266"/>
      <c r="AO137" s="266"/>
      <c r="AP137" s="266"/>
      <c r="AQ137" s="268"/>
      <c r="AR137" s="267"/>
      <c r="AS137" s="266"/>
      <c r="AT137" s="266"/>
      <c r="AU137" s="266"/>
      <c r="AV137" s="266"/>
      <c r="AW137" s="266"/>
      <c r="AX137" s="268"/>
      <c r="AY137" s="267"/>
      <c r="AZ137" s="266"/>
      <c r="BA137" s="265"/>
      <c r="BB137" s="1314"/>
      <c r="BC137" s="1315"/>
      <c r="BD137" s="1316"/>
      <c r="BE137" s="1317"/>
      <c r="BF137" s="1318"/>
      <c r="BG137" s="1319"/>
      <c r="BH137" s="1319"/>
      <c r="BI137" s="1319"/>
      <c r="BJ137" s="1320"/>
    </row>
    <row r="138" spans="2:62" ht="20.25" customHeight="1">
      <c r="B138" s="1280"/>
      <c r="C138" s="1341"/>
      <c r="D138" s="1342"/>
      <c r="E138" s="281"/>
      <c r="F138" s="280">
        <f>C137</f>
        <v>0</v>
      </c>
      <c r="G138" s="281"/>
      <c r="H138" s="280">
        <f>I137</f>
        <v>0</v>
      </c>
      <c r="I138" s="1343"/>
      <c r="J138" s="1344"/>
      <c r="K138" s="1345"/>
      <c r="L138" s="1346"/>
      <c r="M138" s="1346"/>
      <c r="N138" s="1342"/>
      <c r="O138" s="1307"/>
      <c r="P138" s="1308"/>
      <c r="Q138" s="1308"/>
      <c r="R138" s="1308"/>
      <c r="S138" s="1309"/>
      <c r="T138" s="279" t="s">
        <v>1099</v>
      </c>
      <c r="U138" s="278"/>
      <c r="V138" s="277"/>
      <c r="W138" s="275" t="str">
        <f>IF(W137="","",VLOOKUP(W137,'シフト記号表（従来型・ユニット型共通）'!$C$6:$L$47,10,FALSE))</f>
        <v/>
      </c>
      <c r="X138" s="274" t="str">
        <f>IF(X137="","",VLOOKUP(X137,'シフト記号表（従来型・ユニット型共通）'!$C$6:$L$47,10,FALSE))</f>
        <v/>
      </c>
      <c r="Y138" s="274" t="str">
        <f>IF(Y137="","",VLOOKUP(Y137,'シフト記号表（従来型・ユニット型共通）'!$C$6:$L$47,10,FALSE))</f>
        <v/>
      </c>
      <c r="Z138" s="274" t="str">
        <f>IF(Z137="","",VLOOKUP(Z137,'シフト記号表（従来型・ユニット型共通）'!$C$6:$L$47,10,FALSE))</f>
        <v/>
      </c>
      <c r="AA138" s="274" t="str">
        <f>IF(AA137="","",VLOOKUP(AA137,'シフト記号表（従来型・ユニット型共通）'!$C$6:$L$47,10,FALSE))</f>
        <v/>
      </c>
      <c r="AB138" s="274" t="str">
        <f>IF(AB137="","",VLOOKUP(AB137,'シフト記号表（従来型・ユニット型共通）'!$C$6:$L$47,10,FALSE))</f>
        <v/>
      </c>
      <c r="AC138" s="276" t="str">
        <f>IF(AC137="","",VLOOKUP(AC137,'シフト記号表（従来型・ユニット型共通）'!$C$6:$L$47,10,FALSE))</f>
        <v/>
      </c>
      <c r="AD138" s="275" t="str">
        <f>IF(AD137="","",VLOOKUP(AD137,'シフト記号表（従来型・ユニット型共通）'!$C$6:$L$47,10,FALSE))</f>
        <v/>
      </c>
      <c r="AE138" s="274" t="str">
        <f>IF(AE137="","",VLOOKUP(AE137,'シフト記号表（従来型・ユニット型共通）'!$C$6:$L$47,10,FALSE))</f>
        <v/>
      </c>
      <c r="AF138" s="274" t="str">
        <f>IF(AF137="","",VLOOKUP(AF137,'シフト記号表（従来型・ユニット型共通）'!$C$6:$L$47,10,FALSE))</f>
        <v/>
      </c>
      <c r="AG138" s="274" t="str">
        <f>IF(AG137="","",VLOOKUP(AG137,'シフト記号表（従来型・ユニット型共通）'!$C$6:$L$47,10,FALSE))</f>
        <v/>
      </c>
      <c r="AH138" s="274" t="str">
        <f>IF(AH137="","",VLOOKUP(AH137,'シフト記号表（従来型・ユニット型共通）'!$C$6:$L$47,10,FALSE))</f>
        <v/>
      </c>
      <c r="AI138" s="274" t="str">
        <f>IF(AI137="","",VLOOKUP(AI137,'シフト記号表（従来型・ユニット型共通）'!$C$6:$L$47,10,FALSE))</f>
        <v/>
      </c>
      <c r="AJ138" s="276" t="str">
        <f>IF(AJ137="","",VLOOKUP(AJ137,'シフト記号表（従来型・ユニット型共通）'!$C$6:$L$47,10,FALSE))</f>
        <v/>
      </c>
      <c r="AK138" s="275" t="str">
        <f>IF(AK137="","",VLOOKUP(AK137,'シフト記号表（従来型・ユニット型共通）'!$C$6:$L$47,10,FALSE))</f>
        <v/>
      </c>
      <c r="AL138" s="274" t="str">
        <f>IF(AL137="","",VLOOKUP(AL137,'シフト記号表（従来型・ユニット型共通）'!$C$6:$L$47,10,FALSE))</f>
        <v/>
      </c>
      <c r="AM138" s="274" t="str">
        <f>IF(AM137="","",VLOOKUP(AM137,'シフト記号表（従来型・ユニット型共通）'!$C$6:$L$47,10,FALSE))</f>
        <v/>
      </c>
      <c r="AN138" s="274" t="str">
        <f>IF(AN137="","",VLOOKUP(AN137,'シフト記号表（従来型・ユニット型共通）'!$C$6:$L$47,10,FALSE))</f>
        <v/>
      </c>
      <c r="AO138" s="274" t="str">
        <f>IF(AO137="","",VLOOKUP(AO137,'シフト記号表（従来型・ユニット型共通）'!$C$6:$L$47,10,FALSE))</f>
        <v/>
      </c>
      <c r="AP138" s="274" t="str">
        <f>IF(AP137="","",VLOOKUP(AP137,'シフト記号表（従来型・ユニット型共通）'!$C$6:$L$47,10,FALSE))</f>
        <v/>
      </c>
      <c r="AQ138" s="276" t="str">
        <f>IF(AQ137="","",VLOOKUP(AQ137,'シフト記号表（従来型・ユニット型共通）'!$C$6:$L$47,10,FALSE))</f>
        <v/>
      </c>
      <c r="AR138" s="275" t="str">
        <f>IF(AR137="","",VLOOKUP(AR137,'シフト記号表（従来型・ユニット型共通）'!$C$6:$L$47,10,FALSE))</f>
        <v/>
      </c>
      <c r="AS138" s="274" t="str">
        <f>IF(AS137="","",VLOOKUP(AS137,'シフト記号表（従来型・ユニット型共通）'!$C$6:$L$47,10,FALSE))</f>
        <v/>
      </c>
      <c r="AT138" s="274" t="str">
        <f>IF(AT137="","",VLOOKUP(AT137,'シフト記号表（従来型・ユニット型共通）'!$C$6:$L$47,10,FALSE))</f>
        <v/>
      </c>
      <c r="AU138" s="274" t="str">
        <f>IF(AU137="","",VLOOKUP(AU137,'シフト記号表（従来型・ユニット型共通）'!$C$6:$L$47,10,FALSE))</f>
        <v/>
      </c>
      <c r="AV138" s="274" t="str">
        <f>IF(AV137="","",VLOOKUP(AV137,'シフト記号表（従来型・ユニット型共通）'!$C$6:$L$47,10,FALSE))</f>
        <v/>
      </c>
      <c r="AW138" s="274" t="str">
        <f>IF(AW137="","",VLOOKUP(AW137,'シフト記号表（従来型・ユニット型共通）'!$C$6:$L$47,10,FALSE))</f>
        <v/>
      </c>
      <c r="AX138" s="276" t="str">
        <f>IF(AX137="","",VLOOKUP(AX137,'シフト記号表（従来型・ユニット型共通）'!$C$6:$L$47,10,FALSE))</f>
        <v/>
      </c>
      <c r="AY138" s="275" t="str">
        <f>IF(AY137="","",VLOOKUP(AY137,'シフト記号表（従来型・ユニット型共通）'!$C$6:$L$47,10,FALSE))</f>
        <v/>
      </c>
      <c r="AZ138" s="274" t="str">
        <f>IF(AZ137="","",VLOOKUP(AZ137,'シフト記号表（従来型・ユニット型共通）'!$C$6:$L$47,10,FALSE))</f>
        <v/>
      </c>
      <c r="BA138" s="274" t="str">
        <f>IF(BA137="","",VLOOKUP(BA137,'シフト記号表（従来型・ユニット型共通）'!$C$6:$L$47,10,FALSE))</f>
        <v/>
      </c>
      <c r="BB138" s="1350">
        <f>IF($BE$3="４週",SUM(W138:AX138),IF($BE$3="暦月",SUM(W138:BA138),""))</f>
        <v>0</v>
      </c>
      <c r="BC138" s="1351"/>
      <c r="BD138" s="1352">
        <f>IF($BE$3="４週",BB138/4,IF($BE$3="暦月",(BB138/($BE$8/7)),""))</f>
        <v>0</v>
      </c>
      <c r="BE138" s="1351"/>
      <c r="BF138" s="1347"/>
      <c r="BG138" s="1348"/>
      <c r="BH138" s="1348"/>
      <c r="BI138" s="1348"/>
      <c r="BJ138" s="1349"/>
    </row>
    <row r="139" spans="2:62" ht="20.25" customHeight="1">
      <c r="B139" s="1279">
        <f>B137+1</f>
        <v>62</v>
      </c>
      <c r="C139" s="1325"/>
      <c r="D139" s="1326"/>
      <c r="E139" s="285"/>
      <c r="F139" s="284"/>
      <c r="G139" s="285"/>
      <c r="H139" s="284"/>
      <c r="I139" s="1337"/>
      <c r="J139" s="1338"/>
      <c r="K139" s="1339"/>
      <c r="L139" s="1340"/>
      <c r="M139" s="1340"/>
      <c r="N139" s="1326"/>
      <c r="O139" s="1307"/>
      <c r="P139" s="1308"/>
      <c r="Q139" s="1308"/>
      <c r="R139" s="1308"/>
      <c r="S139" s="1309"/>
      <c r="T139" s="283" t="s">
        <v>1100</v>
      </c>
      <c r="V139" s="282"/>
      <c r="W139" s="267"/>
      <c r="X139" s="266"/>
      <c r="Y139" s="266"/>
      <c r="Z139" s="266"/>
      <c r="AA139" s="266"/>
      <c r="AB139" s="266"/>
      <c r="AC139" s="268"/>
      <c r="AD139" s="267"/>
      <c r="AE139" s="266"/>
      <c r="AF139" s="266"/>
      <c r="AG139" s="266"/>
      <c r="AH139" s="266"/>
      <c r="AI139" s="266"/>
      <c r="AJ139" s="268"/>
      <c r="AK139" s="267"/>
      <c r="AL139" s="266"/>
      <c r="AM139" s="266"/>
      <c r="AN139" s="266"/>
      <c r="AO139" s="266"/>
      <c r="AP139" s="266"/>
      <c r="AQ139" s="268"/>
      <c r="AR139" s="267"/>
      <c r="AS139" s="266"/>
      <c r="AT139" s="266"/>
      <c r="AU139" s="266"/>
      <c r="AV139" s="266"/>
      <c r="AW139" s="266"/>
      <c r="AX139" s="268"/>
      <c r="AY139" s="267"/>
      <c r="AZ139" s="266"/>
      <c r="BA139" s="265"/>
      <c r="BB139" s="1314"/>
      <c r="BC139" s="1315"/>
      <c r="BD139" s="1316"/>
      <c r="BE139" s="1317"/>
      <c r="BF139" s="1318"/>
      <c r="BG139" s="1319"/>
      <c r="BH139" s="1319"/>
      <c r="BI139" s="1319"/>
      <c r="BJ139" s="1320"/>
    </row>
    <row r="140" spans="2:62" ht="20.25" customHeight="1">
      <c r="B140" s="1280"/>
      <c r="C140" s="1341"/>
      <c r="D140" s="1342"/>
      <c r="E140" s="281"/>
      <c r="F140" s="280">
        <f>C139</f>
        <v>0</v>
      </c>
      <c r="G140" s="281"/>
      <c r="H140" s="280">
        <f>I139</f>
        <v>0</v>
      </c>
      <c r="I140" s="1343"/>
      <c r="J140" s="1344"/>
      <c r="K140" s="1345"/>
      <c r="L140" s="1346"/>
      <c r="M140" s="1346"/>
      <c r="N140" s="1342"/>
      <c r="O140" s="1307"/>
      <c r="P140" s="1308"/>
      <c r="Q140" s="1308"/>
      <c r="R140" s="1308"/>
      <c r="S140" s="1309"/>
      <c r="T140" s="279" t="s">
        <v>1099</v>
      </c>
      <c r="U140" s="278"/>
      <c r="V140" s="277"/>
      <c r="W140" s="275" t="str">
        <f>IF(W139="","",VLOOKUP(W139,'シフト記号表（従来型・ユニット型共通）'!$C$6:$L$47,10,FALSE))</f>
        <v/>
      </c>
      <c r="X140" s="274" t="str">
        <f>IF(X139="","",VLOOKUP(X139,'シフト記号表（従来型・ユニット型共通）'!$C$6:$L$47,10,FALSE))</f>
        <v/>
      </c>
      <c r="Y140" s="274" t="str">
        <f>IF(Y139="","",VLOOKUP(Y139,'シフト記号表（従来型・ユニット型共通）'!$C$6:$L$47,10,FALSE))</f>
        <v/>
      </c>
      <c r="Z140" s="274" t="str">
        <f>IF(Z139="","",VLOOKUP(Z139,'シフト記号表（従来型・ユニット型共通）'!$C$6:$L$47,10,FALSE))</f>
        <v/>
      </c>
      <c r="AA140" s="274" t="str">
        <f>IF(AA139="","",VLOOKUP(AA139,'シフト記号表（従来型・ユニット型共通）'!$C$6:$L$47,10,FALSE))</f>
        <v/>
      </c>
      <c r="AB140" s="274" t="str">
        <f>IF(AB139="","",VLOOKUP(AB139,'シフト記号表（従来型・ユニット型共通）'!$C$6:$L$47,10,FALSE))</f>
        <v/>
      </c>
      <c r="AC140" s="276" t="str">
        <f>IF(AC139="","",VLOOKUP(AC139,'シフト記号表（従来型・ユニット型共通）'!$C$6:$L$47,10,FALSE))</f>
        <v/>
      </c>
      <c r="AD140" s="275" t="str">
        <f>IF(AD139="","",VLOOKUP(AD139,'シフト記号表（従来型・ユニット型共通）'!$C$6:$L$47,10,FALSE))</f>
        <v/>
      </c>
      <c r="AE140" s="274" t="str">
        <f>IF(AE139="","",VLOOKUP(AE139,'シフト記号表（従来型・ユニット型共通）'!$C$6:$L$47,10,FALSE))</f>
        <v/>
      </c>
      <c r="AF140" s="274" t="str">
        <f>IF(AF139="","",VLOOKUP(AF139,'シフト記号表（従来型・ユニット型共通）'!$C$6:$L$47,10,FALSE))</f>
        <v/>
      </c>
      <c r="AG140" s="274" t="str">
        <f>IF(AG139="","",VLOOKUP(AG139,'シフト記号表（従来型・ユニット型共通）'!$C$6:$L$47,10,FALSE))</f>
        <v/>
      </c>
      <c r="AH140" s="274" t="str">
        <f>IF(AH139="","",VLOOKUP(AH139,'シフト記号表（従来型・ユニット型共通）'!$C$6:$L$47,10,FALSE))</f>
        <v/>
      </c>
      <c r="AI140" s="274" t="str">
        <f>IF(AI139="","",VLOOKUP(AI139,'シフト記号表（従来型・ユニット型共通）'!$C$6:$L$47,10,FALSE))</f>
        <v/>
      </c>
      <c r="AJ140" s="276" t="str">
        <f>IF(AJ139="","",VLOOKUP(AJ139,'シフト記号表（従来型・ユニット型共通）'!$C$6:$L$47,10,FALSE))</f>
        <v/>
      </c>
      <c r="AK140" s="275" t="str">
        <f>IF(AK139="","",VLOOKUP(AK139,'シフト記号表（従来型・ユニット型共通）'!$C$6:$L$47,10,FALSE))</f>
        <v/>
      </c>
      <c r="AL140" s="274" t="str">
        <f>IF(AL139="","",VLOOKUP(AL139,'シフト記号表（従来型・ユニット型共通）'!$C$6:$L$47,10,FALSE))</f>
        <v/>
      </c>
      <c r="AM140" s="274" t="str">
        <f>IF(AM139="","",VLOOKUP(AM139,'シフト記号表（従来型・ユニット型共通）'!$C$6:$L$47,10,FALSE))</f>
        <v/>
      </c>
      <c r="AN140" s="274" t="str">
        <f>IF(AN139="","",VLOOKUP(AN139,'シフト記号表（従来型・ユニット型共通）'!$C$6:$L$47,10,FALSE))</f>
        <v/>
      </c>
      <c r="AO140" s="274" t="str">
        <f>IF(AO139="","",VLOOKUP(AO139,'シフト記号表（従来型・ユニット型共通）'!$C$6:$L$47,10,FALSE))</f>
        <v/>
      </c>
      <c r="AP140" s="274" t="str">
        <f>IF(AP139="","",VLOOKUP(AP139,'シフト記号表（従来型・ユニット型共通）'!$C$6:$L$47,10,FALSE))</f>
        <v/>
      </c>
      <c r="AQ140" s="276" t="str">
        <f>IF(AQ139="","",VLOOKUP(AQ139,'シフト記号表（従来型・ユニット型共通）'!$C$6:$L$47,10,FALSE))</f>
        <v/>
      </c>
      <c r="AR140" s="275" t="str">
        <f>IF(AR139="","",VLOOKUP(AR139,'シフト記号表（従来型・ユニット型共通）'!$C$6:$L$47,10,FALSE))</f>
        <v/>
      </c>
      <c r="AS140" s="274" t="str">
        <f>IF(AS139="","",VLOOKUP(AS139,'シフト記号表（従来型・ユニット型共通）'!$C$6:$L$47,10,FALSE))</f>
        <v/>
      </c>
      <c r="AT140" s="274" t="str">
        <f>IF(AT139="","",VLOOKUP(AT139,'シフト記号表（従来型・ユニット型共通）'!$C$6:$L$47,10,FALSE))</f>
        <v/>
      </c>
      <c r="AU140" s="274" t="str">
        <f>IF(AU139="","",VLOOKUP(AU139,'シフト記号表（従来型・ユニット型共通）'!$C$6:$L$47,10,FALSE))</f>
        <v/>
      </c>
      <c r="AV140" s="274" t="str">
        <f>IF(AV139="","",VLOOKUP(AV139,'シフト記号表（従来型・ユニット型共通）'!$C$6:$L$47,10,FALSE))</f>
        <v/>
      </c>
      <c r="AW140" s="274" t="str">
        <f>IF(AW139="","",VLOOKUP(AW139,'シフト記号表（従来型・ユニット型共通）'!$C$6:$L$47,10,FALSE))</f>
        <v/>
      </c>
      <c r="AX140" s="276" t="str">
        <f>IF(AX139="","",VLOOKUP(AX139,'シフト記号表（従来型・ユニット型共通）'!$C$6:$L$47,10,FALSE))</f>
        <v/>
      </c>
      <c r="AY140" s="275" t="str">
        <f>IF(AY139="","",VLOOKUP(AY139,'シフト記号表（従来型・ユニット型共通）'!$C$6:$L$47,10,FALSE))</f>
        <v/>
      </c>
      <c r="AZ140" s="274" t="str">
        <f>IF(AZ139="","",VLOOKUP(AZ139,'シフト記号表（従来型・ユニット型共通）'!$C$6:$L$47,10,FALSE))</f>
        <v/>
      </c>
      <c r="BA140" s="274" t="str">
        <f>IF(BA139="","",VLOOKUP(BA139,'シフト記号表（従来型・ユニット型共通）'!$C$6:$L$47,10,FALSE))</f>
        <v/>
      </c>
      <c r="BB140" s="1350">
        <f>IF($BE$3="４週",SUM(W140:AX140),IF($BE$3="暦月",SUM(W140:BA140),""))</f>
        <v>0</v>
      </c>
      <c r="BC140" s="1351"/>
      <c r="BD140" s="1352">
        <f>IF($BE$3="４週",BB140/4,IF($BE$3="暦月",(BB140/($BE$8/7)),""))</f>
        <v>0</v>
      </c>
      <c r="BE140" s="1351"/>
      <c r="BF140" s="1347"/>
      <c r="BG140" s="1348"/>
      <c r="BH140" s="1348"/>
      <c r="BI140" s="1348"/>
      <c r="BJ140" s="1349"/>
    </row>
    <row r="141" spans="2:62" ht="20.25" customHeight="1">
      <c r="B141" s="1279">
        <f>B139+1</f>
        <v>63</v>
      </c>
      <c r="C141" s="1325"/>
      <c r="D141" s="1326"/>
      <c r="E141" s="285"/>
      <c r="F141" s="284"/>
      <c r="G141" s="285"/>
      <c r="H141" s="284"/>
      <c r="I141" s="1337"/>
      <c r="J141" s="1338"/>
      <c r="K141" s="1339"/>
      <c r="L141" s="1340"/>
      <c r="M141" s="1340"/>
      <c r="N141" s="1326"/>
      <c r="O141" s="1307"/>
      <c r="P141" s="1308"/>
      <c r="Q141" s="1308"/>
      <c r="R141" s="1308"/>
      <c r="S141" s="1309"/>
      <c r="T141" s="283" t="s">
        <v>1100</v>
      </c>
      <c r="V141" s="282"/>
      <c r="W141" s="267"/>
      <c r="X141" s="266"/>
      <c r="Y141" s="266"/>
      <c r="Z141" s="266"/>
      <c r="AA141" s="266"/>
      <c r="AB141" s="266"/>
      <c r="AC141" s="268"/>
      <c r="AD141" s="267"/>
      <c r="AE141" s="266"/>
      <c r="AF141" s="266"/>
      <c r="AG141" s="266"/>
      <c r="AH141" s="266"/>
      <c r="AI141" s="266"/>
      <c r="AJ141" s="268"/>
      <c r="AK141" s="267"/>
      <c r="AL141" s="266"/>
      <c r="AM141" s="266"/>
      <c r="AN141" s="266"/>
      <c r="AO141" s="266"/>
      <c r="AP141" s="266"/>
      <c r="AQ141" s="268"/>
      <c r="AR141" s="267"/>
      <c r="AS141" s="266"/>
      <c r="AT141" s="266"/>
      <c r="AU141" s="266"/>
      <c r="AV141" s="266"/>
      <c r="AW141" s="266"/>
      <c r="AX141" s="268"/>
      <c r="AY141" s="267"/>
      <c r="AZ141" s="266"/>
      <c r="BA141" s="265"/>
      <c r="BB141" s="1314"/>
      <c r="BC141" s="1315"/>
      <c r="BD141" s="1316"/>
      <c r="BE141" s="1317"/>
      <c r="BF141" s="1318"/>
      <c r="BG141" s="1319"/>
      <c r="BH141" s="1319"/>
      <c r="BI141" s="1319"/>
      <c r="BJ141" s="1320"/>
    </row>
    <row r="142" spans="2:62" ht="20.25" customHeight="1">
      <c r="B142" s="1280"/>
      <c r="C142" s="1341"/>
      <c r="D142" s="1342"/>
      <c r="E142" s="281"/>
      <c r="F142" s="280">
        <f>C141</f>
        <v>0</v>
      </c>
      <c r="G142" s="281"/>
      <c r="H142" s="280">
        <f>I141</f>
        <v>0</v>
      </c>
      <c r="I142" s="1343"/>
      <c r="J142" s="1344"/>
      <c r="K142" s="1345"/>
      <c r="L142" s="1346"/>
      <c r="M142" s="1346"/>
      <c r="N142" s="1342"/>
      <c r="O142" s="1307"/>
      <c r="P142" s="1308"/>
      <c r="Q142" s="1308"/>
      <c r="R142" s="1308"/>
      <c r="S142" s="1309"/>
      <c r="T142" s="279" t="s">
        <v>1099</v>
      </c>
      <c r="U142" s="278"/>
      <c r="V142" s="277"/>
      <c r="W142" s="275" t="str">
        <f>IF(W141="","",VLOOKUP(W141,'シフト記号表（従来型・ユニット型共通）'!$C$6:$L$47,10,FALSE))</f>
        <v/>
      </c>
      <c r="X142" s="274" t="str">
        <f>IF(X141="","",VLOOKUP(X141,'シフト記号表（従来型・ユニット型共通）'!$C$6:$L$47,10,FALSE))</f>
        <v/>
      </c>
      <c r="Y142" s="274" t="str">
        <f>IF(Y141="","",VLOOKUP(Y141,'シフト記号表（従来型・ユニット型共通）'!$C$6:$L$47,10,FALSE))</f>
        <v/>
      </c>
      <c r="Z142" s="274" t="str">
        <f>IF(Z141="","",VLOOKUP(Z141,'シフト記号表（従来型・ユニット型共通）'!$C$6:$L$47,10,FALSE))</f>
        <v/>
      </c>
      <c r="AA142" s="274" t="str">
        <f>IF(AA141="","",VLOOKUP(AA141,'シフト記号表（従来型・ユニット型共通）'!$C$6:$L$47,10,FALSE))</f>
        <v/>
      </c>
      <c r="AB142" s="274" t="str">
        <f>IF(AB141="","",VLOOKUP(AB141,'シフト記号表（従来型・ユニット型共通）'!$C$6:$L$47,10,FALSE))</f>
        <v/>
      </c>
      <c r="AC142" s="276" t="str">
        <f>IF(AC141="","",VLOOKUP(AC141,'シフト記号表（従来型・ユニット型共通）'!$C$6:$L$47,10,FALSE))</f>
        <v/>
      </c>
      <c r="AD142" s="275" t="str">
        <f>IF(AD141="","",VLOOKUP(AD141,'シフト記号表（従来型・ユニット型共通）'!$C$6:$L$47,10,FALSE))</f>
        <v/>
      </c>
      <c r="AE142" s="274" t="str">
        <f>IF(AE141="","",VLOOKUP(AE141,'シフト記号表（従来型・ユニット型共通）'!$C$6:$L$47,10,FALSE))</f>
        <v/>
      </c>
      <c r="AF142" s="274" t="str">
        <f>IF(AF141="","",VLOOKUP(AF141,'シフト記号表（従来型・ユニット型共通）'!$C$6:$L$47,10,FALSE))</f>
        <v/>
      </c>
      <c r="AG142" s="274" t="str">
        <f>IF(AG141="","",VLOOKUP(AG141,'シフト記号表（従来型・ユニット型共通）'!$C$6:$L$47,10,FALSE))</f>
        <v/>
      </c>
      <c r="AH142" s="274" t="str">
        <f>IF(AH141="","",VLOOKUP(AH141,'シフト記号表（従来型・ユニット型共通）'!$C$6:$L$47,10,FALSE))</f>
        <v/>
      </c>
      <c r="AI142" s="274" t="str">
        <f>IF(AI141="","",VLOOKUP(AI141,'シフト記号表（従来型・ユニット型共通）'!$C$6:$L$47,10,FALSE))</f>
        <v/>
      </c>
      <c r="AJ142" s="276" t="str">
        <f>IF(AJ141="","",VLOOKUP(AJ141,'シフト記号表（従来型・ユニット型共通）'!$C$6:$L$47,10,FALSE))</f>
        <v/>
      </c>
      <c r="AK142" s="275" t="str">
        <f>IF(AK141="","",VLOOKUP(AK141,'シフト記号表（従来型・ユニット型共通）'!$C$6:$L$47,10,FALSE))</f>
        <v/>
      </c>
      <c r="AL142" s="274" t="str">
        <f>IF(AL141="","",VLOOKUP(AL141,'シフト記号表（従来型・ユニット型共通）'!$C$6:$L$47,10,FALSE))</f>
        <v/>
      </c>
      <c r="AM142" s="274" t="str">
        <f>IF(AM141="","",VLOOKUP(AM141,'シフト記号表（従来型・ユニット型共通）'!$C$6:$L$47,10,FALSE))</f>
        <v/>
      </c>
      <c r="AN142" s="274" t="str">
        <f>IF(AN141="","",VLOOKUP(AN141,'シフト記号表（従来型・ユニット型共通）'!$C$6:$L$47,10,FALSE))</f>
        <v/>
      </c>
      <c r="AO142" s="274" t="str">
        <f>IF(AO141="","",VLOOKUP(AO141,'シフト記号表（従来型・ユニット型共通）'!$C$6:$L$47,10,FALSE))</f>
        <v/>
      </c>
      <c r="AP142" s="274" t="str">
        <f>IF(AP141="","",VLOOKUP(AP141,'シフト記号表（従来型・ユニット型共通）'!$C$6:$L$47,10,FALSE))</f>
        <v/>
      </c>
      <c r="AQ142" s="276" t="str">
        <f>IF(AQ141="","",VLOOKUP(AQ141,'シフト記号表（従来型・ユニット型共通）'!$C$6:$L$47,10,FALSE))</f>
        <v/>
      </c>
      <c r="AR142" s="275" t="str">
        <f>IF(AR141="","",VLOOKUP(AR141,'シフト記号表（従来型・ユニット型共通）'!$C$6:$L$47,10,FALSE))</f>
        <v/>
      </c>
      <c r="AS142" s="274" t="str">
        <f>IF(AS141="","",VLOOKUP(AS141,'シフト記号表（従来型・ユニット型共通）'!$C$6:$L$47,10,FALSE))</f>
        <v/>
      </c>
      <c r="AT142" s="274" t="str">
        <f>IF(AT141="","",VLOOKUP(AT141,'シフト記号表（従来型・ユニット型共通）'!$C$6:$L$47,10,FALSE))</f>
        <v/>
      </c>
      <c r="AU142" s="274" t="str">
        <f>IF(AU141="","",VLOOKUP(AU141,'シフト記号表（従来型・ユニット型共通）'!$C$6:$L$47,10,FALSE))</f>
        <v/>
      </c>
      <c r="AV142" s="274" t="str">
        <f>IF(AV141="","",VLOOKUP(AV141,'シフト記号表（従来型・ユニット型共通）'!$C$6:$L$47,10,FALSE))</f>
        <v/>
      </c>
      <c r="AW142" s="274" t="str">
        <f>IF(AW141="","",VLOOKUP(AW141,'シフト記号表（従来型・ユニット型共通）'!$C$6:$L$47,10,FALSE))</f>
        <v/>
      </c>
      <c r="AX142" s="276" t="str">
        <f>IF(AX141="","",VLOOKUP(AX141,'シフト記号表（従来型・ユニット型共通）'!$C$6:$L$47,10,FALSE))</f>
        <v/>
      </c>
      <c r="AY142" s="275" t="str">
        <f>IF(AY141="","",VLOOKUP(AY141,'シフト記号表（従来型・ユニット型共通）'!$C$6:$L$47,10,FALSE))</f>
        <v/>
      </c>
      <c r="AZ142" s="274" t="str">
        <f>IF(AZ141="","",VLOOKUP(AZ141,'シフト記号表（従来型・ユニット型共通）'!$C$6:$L$47,10,FALSE))</f>
        <v/>
      </c>
      <c r="BA142" s="274" t="str">
        <f>IF(BA141="","",VLOOKUP(BA141,'シフト記号表（従来型・ユニット型共通）'!$C$6:$L$47,10,FALSE))</f>
        <v/>
      </c>
      <c r="BB142" s="1350">
        <f>IF($BE$3="４週",SUM(W142:AX142),IF($BE$3="暦月",SUM(W142:BA142),""))</f>
        <v>0</v>
      </c>
      <c r="BC142" s="1351"/>
      <c r="BD142" s="1352">
        <f>IF($BE$3="４週",BB142/4,IF($BE$3="暦月",(BB142/($BE$8/7)),""))</f>
        <v>0</v>
      </c>
      <c r="BE142" s="1351"/>
      <c r="BF142" s="1347"/>
      <c r="BG142" s="1348"/>
      <c r="BH142" s="1348"/>
      <c r="BI142" s="1348"/>
      <c r="BJ142" s="1349"/>
    </row>
    <row r="143" spans="2:62" ht="20.25" customHeight="1">
      <c r="B143" s="1279">
        <f>B141+1</f>
        <v>64</v>
      </c>
      <c r="C143" s="1325"/>
      <c r="D143" s="1326"/>
      <c r="E143" s="285"/>
      <c r="F143" s="284"/>
      <c r="G143" s="285"/>
      <c r="H143" s="284"/>
      <c r="I143" s="1337"/>
      <c r="J143" s="1338"/>
      <c r="K143" s="1339"/>
      <c r="L143" s="1340"/>
      <c r="M143" s="1340"/>
      <c r="N143" s="1326"/>
      <c r="O143" s="1307"/>
      <c r="P143" s="1308"/>
      <c r="Q143" s="1308"/>
      <c r="R143" s="1308"/>
      <c r="S143" s="1309"/>
      <c r="T143" s="283" t="s">
        <v>1100</v>
      </c>
      <c r="V143" s="282"/>
      <c r="W143" s="267"/>
      <c r="X143" s="266"/>
      <c r="Y143" s="266"/>
      <c r="Z143" s="266"/>
      <c r="AA143" s="266"/>
      <c r="AB143" s="266"/>
      <c r="AC143" s="268"/>
      <c r="AD143" s="267"/>
      <c r="AE143" s="266"/>
      <c r="AF143" s="266"/>
      <c r="AG143" s="266"/>
      <c r="AH143" s="266"/>
      <c r="AI143" s="266"/>
      <c r="AJ143" s="268"/>
      <c r="AK143" s="267"/>
      <c r="AL143" s="266"/>
      <c r="AM143" s="266"/>
      <c r="AN143" s="266"/>
      <c r="AO143" s="266"/>
      <c r="AP143" s="266"/>
      <c r="AQ143" s="268"/>
      <c r="AR143" s="267"/>
      <c r="AS143" s="266"/>
      <c r="AT143" s="266"/>
      <c r="AU143" s="266"/>
      <c r="AV143" s="266"/>
      <c r="AW143" s="266"/>
      <c r="AX143" s="268"/>
      <c r="AY143" s="267"/>
      <c r="AZ143" s="266"/>
      <c r="BA143" s="265"/>
      <c r="BB143" s="1314"/>
      <c r="BC143" s="1315"/>
      <c r="BD143" s="1316"/>
      <c r="BE143" s="1317"/>
      <c r="BF143" s="1318"/>
      <c r="BG143" s="1319"/>
      <c r="BH143" s="1319"/>
      <c r="BI143" s="1319"/>
      <c r="BJ143" s="1320"/>
    </row>
    <row r="144" spans="2:62" ht="20.25" customHeight="1">
      <c r="B144" s="1280"/>
      <c r="C144" s="1341"/>
      <c r="D144" s="1342"/>
      <c r="E144" s="281"/>
      <c r="F144" s="280">
        <f>C143</f>
        <v>0</v>
      </c>
      <c r="G144" s="281"/>
      <c r="H144" s="280">
        <f>I143</f>
        <v>0</v>
      </c>
      <c r="I144" s="1343"/>
      <c r="J144" s="1344"/>
      <c r="K144" s="1345"/>
      <c r="L144" s="1346"/>
      <c r="M144" s="1346"/>
      <c r="N144" s="1342"/>
      <c r="O144" s="1307"/>
      <c r="P144" s="1308"/>
      <c r="Q144" s="1308"/>
      <c r="R144" s="1308"/>
      <c r="S144" s="1309"/>
      <c r="T144" s="279" t="s">
        <v>1099</v>
      </c>
      <c r="U144" s="278"/>
      <c r="V144" s="277"/>
      <c r="W144" s="275" t="str">
        <f>IF(W143="","",VLOOKUP(W143,'シフト記号表（従来型・ユニット型共通）'!$C$6:$L$47,10,FALSE))</f>
        <v/>
      </c>
      <c r="X144" s="274" t="str">
        <f>IF(X143="","",VLOOKUP(X143,'シフト記号表（従来型・ユニット型共通）'!$C$6:$L$47,10,FALSE))</f>
        <v/>
      </c>
      <c r="Y144" s="274" t="str">
        <f>IF(Y143="","",VLOOKUP(Y143,'シフト記号表（従来型・ユニット型共通）'!$C$6:$L$47,10,FALSE))</f>
        <v/>
      </c>
      <c r="Z144" s="274" t="str">
        <f>IF(Z143="","",VLOOKUP(Z143,'シフト記号表（従来型・ユニット型共通）'!$C$6:$L$47,10,FALSE))</f>
        <v/>
      </c>
      <c r="AA144" s="274" t="str">
        <f>IF(AA143="","",VLOOKUP(AA143,'シフト記号表（従来型・ユニット型共通）'!$C$6:$L$47,10,FALSE))</f>
        <v/>
      </c>
      <c r="AB144" s="274" t="str">
        <f>IF(AB143="","",VLOOKUP(AB143,'シフト記号表（従来型・ユニット型共通）'!$C$6:$L$47,10,FALSE))</f>
        <v/>
      </c>
      <c r="AC144" s="276" t="str">
        <f>IF(AC143="","",VLOOKUP(AC143,'シフト記号表（従来型・ユニット型共通）'!$C$6:$L$47,10,FALSE))</f>
        <v/>
      </c>
      <c r="AD144" s="275" t="str">
        <f>IF(AD143="","",VLOOKUP(AD143,'シフト記号表（従来型・ユニット型共通）'!$C$6:$L$47,10,FALSE))</f>
        <v/>
      </c>
      <c r="AE144" s="274" t="str">
        <f>IF(AE143="","",VLOOKUP(AE143,'シフト記号表（従来型・ユニット型共通）'!$C$6:$L$47,10,FALSE))</f>
        <v/>
      </c>
      <c r="AF144" s="274" t="str">
        <f>IF(AF143="","",VLOOKUP(AF143,'シフト記号表（従来型・ユニット型共通）'!$C$6:$L$47,10,FALSE))</f>
        <v/>
      </c>
      <c r="AG144" s="274" t="str">
        <f>IF(AG143="","",VLOOKUP(AG143,'シフト記号表（従来型・ユニット型共通）'!$C$6:$L$47,10,FALSE))</f>
        <v/>
      </c>
      <c r="AH144" s="274" t="str">
        <f>IF(AH143="","",VLOOKUP(AH143,'シフト記号表（従来型・ユニット型共通）'!$C$6:$L$47,10,FALSE))</f>
        <v/>
      </c>
      <c r="AI144" s="274" t="str">
        <f>IF(AI143="","",VLOOKUP(AI143,'シフト記号表（従来型・ユニット型共通）'!$C$6:$L$47,10,FALSE))</f>
        <v/>
      </c>
      <c r="AJ144" s="276" t="str">
        <f>IF(AJ143="","",VLOOKUP(AJ143,'シフト記号表（従来型・ユニット型共通）'!$C$6:$L$47,10,FALSE))</f>
        <v/>
      </c>
      <c r="AK144" s="275" t="str">
        <f>IF(AK143="","",VLOOKUP(AK143,'シフト記号表（従来型・ユニット型共通）'!$C$6:$L$47,10,FALSE))</f>
        <v/>
      </c>
      <c r="AL144" s="274" t="str">
        <f>IF(AL143="","",VLOOKUP(AL143,'シフト記号表（従来型・ユニット型共通）'!$C$6:$L$47,10,FALSE))</f>
        <v/>
      </c>
      <c r="AM144" s="274" t="str">
        <f>IF(AM143="","",VLOOKUP(AM143,'シフト記号表（従来型・ユニット型共通）'!$C$6:$L$47,10,FALSE))</f>
        <v/>
      </c>
      <c r="AN144" s="274" t="str">
        <f>IF(AN143="","",VLOOKUP(AN143,'シフト記号表（従来型・ユニット型共通）'!$C$6:$L$47,10,FALSE))</f>
        <v/>
      </c>
      <c r="AO144" s="274" t="str">
        <f>IF(AO143="","",VLOOKUP(AO143,'シフト記号表（従来型・ユニット型共通）'!$C$6:$L$47,10,FALSE))</f>
        <v/>
      </c>
      <c r="AP144" s="274" t="str">
        <f>IF(AP143="","",VLOOKUP(AP143,'シフト記号表（従来型・ユニット型共通）'!$C$6:$L$47,10,FALSE))</f>
        <v/>
      </c>
      <c r="AQ144" s="276" t="str">
        <f>IF(AQ143="","",VLOOKUP(AQ143,'シフト記号表（従来型・ユニット型共通）'!$C$6:$L$47,10,FALSE))</f>
        <v/>
      </c>
      <c r="AR144" s="275" t="str">
        <f>IF(AR143="","",VLOOKUP(AR143,'シフト記号表（従来型・ユニット型共通）'!$C$6:$L$47,10,FALSE))</f>
        <v/>
      </c>
      <c r="AS144" s="274" t="str">
        <f>IF(AS143="","",VLOOKUP(AS143,'シフト記号表（従来型・ユニット型共通）'!$C$6:$L$47,10,FALSE))</f>
        <v/>
      </c>
      <c r="AT144" s="274" t="str">
        <f>IF(AT143="","",VLOOKUP(AT143,'シフト記号表（従来型・ユニット型共通）'!$C$6:$L$47,10,FALSE))</f>
        <v/>
      </c>
      <c r="AU144" s="274" t="str">
        <f>IF(AU143="","",VLOOKUP(AU143,'シフト記号表（従来型・ユニット型共通）'!$C$6:$L$47,10,FALSE))</f>
        <v/>
      </c>
      <c r="AV144" s="274" t="str">
        <f>IF(AV143="","",VLOOKUP(AV143,'シフト記号表（従来型・ユニット型共通）'!$C$6:$L$47,10,FALSE))</f>
        <v/>
      </c>
      <c r="AW144" s="274" t="str">
        <f>IF(AW143="","",VLOOKUP(AW143,'シフト記号表（従来型・ユニット型共通）'!$C$6:$L$47,10,FALSE))</f>
        <v/>
      </c>
      <c r="AX144" s="276" t="str">
        <f>IF(AX143="","",VLOOKUP(AX143,'シフト記号表（従来型・ユニット型共通）'!$C$6:$L$47,10,FALSE))</f>
        <v/>
      </c>
      <c r="AY144" s="275" t="str">
        <f>IF(AY143="","",VLOOKUP(AY143,'シフト記号表（従来型・ユニット型共通）'!$C$6:$L$47,10,FALSE))</f>
        <v/>
      </c>
      <c r="AZ144" s="274" t="str">
        <f>IF(AZ143="","",VLOOKUP(AZ143,'シフト記号表（従来型・ユニット型共通）'!$C$6:$L$47,10,FALSE))</f>
        <v/>
      </c>
      <c r="BA144" s="274" t="str">
        <f>IF(BA143="","",VLOOKUP(BA143,'シフト記号表（従来型・ユニット型共通）'!$C$6:$L$47,10,FALSE))</f>
        <v/>
      </c>
      <c r="BB144" s="1350">
        <f>IF($BE$3="４週",SUM(W144:AX144),IF($BE$3="暦月",SUM(W144:BA144),""))</f>
        <v>0</v>
      </c>
      <c r="BC144" s="1351"/>
      <c r="BD144" s="1352">
        <f>IF($BE$3="４週",BB144/4,IF($BE$3="暦月",(BB144/($BE$8/7)),""))</f>
        <v>0</v>
      </c>
      <c r="BE144" s="1351"/>
      <c r="BF144" s="1347"/>
      <c r="BG144" s="1348"/>
      <c r="BH144" s="1348"/>
      <c r="BI144" s="1348"/>
      <c r="BJ144" s="1349"/>
    </row>
    <row r="145" spans="2:62" ht="20.25" customHeight="1">
      <c r="B145" s="1279">
        <f>B143+1</f>
        <v>65</v>
      </c>
      <c r="C145" s="1325"/>
      <c r="D145" s="1326"/>
      <c r="E145" s="285"/>
      <c r="F145" s="284"/>
      <c r="G145" s="285"/>
      <c r="H145" s="284"/>
      <c r="I145" s="1337"/>
      <c r="J145" s="1338"/>
      <c r="K145" s="1339"/>
      <c r="L145" s="1340"/>
      <c r="M145" s="1340"/>
      <c r="N145" s="1326"/>
      <c r="O145" s="1307"/>
      <c r="P145" s="1308"/>
      <c r="Q145" s="1308"/>
      <c r="R145" s="1308"/>
      <c r="S145" s="1309"/>
      <c r="T145" s="283" t="s">
        <v>1100</v>
      </c>
      <c r="V145" s="282"/>
      <c r="W145" s="267"/>
      <c r="X145" s="266"/>
      <c r="Y145" s="266"/>
      <c r="Z145" s="266"/>
      <c r="AA145" s="266"/>
      <c r="AB145" s="266"/>
      <c r="AC145" s="268"/>
      <c r="AD145" s="267"/>
      <c r="AE145" s="266"/>
      <c r="AF145" s="266"/>
      <c r="AG145" s="266"/>
      <c r="AH145" s="266"/>
      <c r="AI145" s="266"/>
      <c r="AJ145" s="268"/>
      <c r="AK145" s="267"/>
      <c r="AL145" s="266"/>
      <c r="AM145" s="266"/>
      <c r="AN145" s="266"/>
      <c r="AO145" s="266"/>
      <c r="AP145" s="266"/>
      <c r="AQ145" s="268"/>
      <c r="AR145" s="267"/>
      <c r="AS145" s="266"/>
      <c r="AT145" s="266"/>
      <c r="AU145" s="266"/>
      <c r="AV145" s="266"/>
      <c r="AW145" s="266"/>
      <c r="AX145" s="268"/>
      <c r="AY145" s="267"/>
      <c r="AZ145" s="266"/>
      <c r="BA145" s="265"/>
      <c r="BB145" s="1314"/>
      <c r="BC145" s="1315"/>
      <c r="BD145" s="1316"/>
      <c r="BE145" s="1317"/>
      <c r="BF145" s="1318"/>
      <c r="BG145" s="1319"/>
      <c r="BH145" s="1319"/>
      <c r="BI145" s="1319"/>
      <c r="BJ145" s="1320"/>
    </row>
    <row r="146" spans="2:62" ht="20.25" customHeight="1">
      <c r="B146" s="1280"/>
      <c r="C146" s="1341"/>
      <c r="D146" s="1342"/>
      <c r="E146" s="281"/>
      <c r="F146" s="280">
        <f>C145</f>
        <v>0</v>
      </c>
      <c r="G146" s="281"/>
      <c r="H146" s="280">
        <f>I145</f>
        <v>0</v>
      </c>
      <c r="I146" s="1343"/>
      <c r="J146" s="1344"/>
      <c r="K146" s="1345"/>
      <c r="L146" s="1346"/>
      <c r="M146" s="1346"/>
      <c r="N146" s="1342"/>
      <c r="O146" s="1307"/>
      <c r="P146" s="1308"/>
      <c r="Q146" s="1308"/>
      <c r="R146" s="1308"/>
      <c r="S146" s="1309"/>
      <c r="T146" s="279" t="s">
        <v>1099</v>
      </c>
      <c r="U146" s="278"/>
      <c r="V146" s="277"/>
      <c r="W146" s="275" t="str">
        <f>IF(W145="","",VLOOKUP(W145,'シフト記号表（従来型・ユニット型共通）'!$C$6:$L$47,10,FALSE))</f>
        <v/>
      </c>
      <c r="X146" s="274" t="str">
        <f>IF(X145="","",VLOOKUP(X145,'シフト記号表（従来型・ユニット型共通）'!$C$6:$L$47,10,FALSE))</f>
        <v/>
      </c>
      <c r="Y146" s="274" t="str">
        <f>IF(Y145="","",VLOOKUP(Y145,'シフト記号表（従来型・ユニット型共通）'!$C$6:$L$47,10,FALSE))</f>
        <v/>
      </c>
      <c r="Z146" s="274" t="str">
        <f>IF(Z145="","",VLOOKUP(Z145,'シフト記号表（従来型・ユニット型共通）'!$C$6:$L$47,10,FALSE))</f>
        <v/>
      </c>
      <c r="AA146" s="274" t="str">
        <f>IF(AA145="","",VLOOKUP(AA145,'シフト記号表（従来型・ユニット型共通）'!$C$6:$L$47,10,FALSE))</f>
        <v/>
      </c>
      <c r="AB146" s="274" t="str">
        <f>IF(AB145="","",VLOOKUP(AB145,'シフト記号表（従来型・ユニット型共通）'!$C$6:$L$47,10,FALSE))</f>
        <v/>
      </c>
      <c r="AC146" s="276" t="str">
        <f>IF(AC145="","",VLOOKUP(AC145,'シフト記号表（従来型・ユニット型共通）'!$C$6:$L$47,10,FALSE))</f>
        <v/>
      </c>
      <c r="AD146" s="275" t="str">
        <f>IF(AD145="","",VLOOKUP(AD145,'シフト記号表（従来型・ユニット型共通）'!$C$6:$L$47,10,FALSE))</f>
        <v/>
      </c>
      <c r="AE146" s="274" t="str">
        <f>IF(AE145="","",VLOOKUP(AE145,'シフト記号表（従来型・ユニット型共通）'!$C$6:$L$47,10,FALSE))</f>
        <v/>
      </c>
      <c r="AF146" s="274" t="str">
        <f>IF(AF145="","",VLOOKUP(AF145,'シフト記号表（従来型・ユニット型共通）'!$C$6:$L$47,10,FALSE))</f>
        <v/>
      </c>
      <c r="AG146" s="274" t="str">
        <f>IF(AG145="","",VLOOKUP(AG145,'シフト記号表（従来型・ユニット型共通）'!$C$6:$L$47,10,FALSE))</f>
        <v/>
      </c>
      <c r="AH146" s="274" t="str">
        <f>IF(AH145="","",VLOOKUP(AH145,'シフト記号表（従来型・ユニット型共通）'!$C$6:$L$47,10,FALSE))</f>
        <v/>
      </c>
      <c r="AI146" s="274" t="str">
        <f>IF(AI145="","",VLOOKUP(AI145,'シフト記号表（従来型・ユニット型共通）'!$C$6:$L$47,10,FALSE))</f>
        <v/>
      </c>
      <c r="AJ146" s="276" t="str">
        <f>IF(AJ145="","",VLOOKUP(AJ145,'シフト記号表（従来型・ユニット型共通）'!$C$6:$L$47,10,FALSE))</f>
        <v/>
      </c>
      <c r="AK146" s="275" t="str">
        <f>IF(AK145="","",VLOOKUP(AK145,'シフト記号表（従来型・ユニット型共通）'!$C$6:$L$47,10,FALSE))</f>
        <v/>
      </c>
      <c r="AL146" s="274" t="str">
        <f>IF(AL145="","",VLOOKUP(AL145,'シフト記号表（従来型・ユニット型共通）'!$C$6:$L$47,10,FALSE))</f>
        <v/>
      </c>
      <c r="AM146" s="274" t="str">
        <f>IF(AM145="","",VLOOKUP(AM145,'シフト記号表（従来型・ユニット型共通）'!$C$6:$L$47,10,FALSE))</f>
        <v/>
      </c>
      <c r="AN146" s="274" t="str">
        <f>IF(AN145="","",VLOOKUP(AN145,'シフト記号表（従来型・ユニット型共通）'!$C$6:$L$47,10,FALSE))</f>
        <v/>
      </c>
      <c r="AO146" s="274" t="str">
        <f>IF(AO145="","",VLOOKUP(AO145,'シフト記号表（従来型・ユニット型共通）'!$C$6:$L$47,10,FALSE))</f>
        <v/>
      </c>
      <c r="AP146" s="274" t="str">
        <f>IF(AP145="","",VLOOKUP(AP145,'シフト記号表（従来型・ユニット型共通）'!$C$6:$L$47,10,FALSE))</f>
        <v/>
      </c>
      <c r="AQ146" s="276" t="str">
        <f>IF(AQ145="","",VLOOKUP(AQ145,'シフト記号表（従来型・ユニット型共通）'!$C$6:$L$47,10,FALSE))</f>
        <v/>
      </c>
      <c r="AR146" s="275" t="str">
        <f>IF(AR145="","",VLOOKUP(AR145,'シフト記号表（従来型・ユニット型共通）'!$C$6:$L$47,10,FALSE))</f>
        <v/>
      </c>
      <c r="AS146" s="274" t="str">
        <f>IF(AS145="","",VLOOKUP(AS145,'シフト記号表（従来型・ユニット型共通）'!$C$6:$L$47,10,FALSE))</f>
        <v/>
      </c>
      <c r="AT146" s="274" t="str">
        <f>IF(AT145="","",VLOOKUP(AT145,'シフト記号表（従来型・ユニット型共通）'!$C$6:$L$47,10,FALSE))</f>
        <v/>
      </c>
      <c r="AU146" s="274" t="str">
        <f>IF(AU145="","",VLOOKUP(AU145,'シフト記号表（従来型・ユニット型共通）'!$C$6:$L$47,10,FALSE))</f>
        <v/>
      </c>
      <c r="AV146" s="274" t="str">
        <f>IF(AV145="","",VLOOKUP(AV145,'シフト記号表（従来型・ユニット型共通）'!$C$6:$L$47,10,FALSE))</f>
        <v/>
      </c>
      <c r="AW146" s="274" t="str">
        <f>IF(AW145="","",VLOOKUP(AW145,'シフト記号表（従来型・ユニット型共通）'!$C$6:$L$47,10,FALSE))</f>
        <v/>
      </c>
      <c r="AX146" s="276" t="str">
        <f>IF(AX145="","",VLOOKUP(AX145,'シフト記号表（従来型・ユニット型共通）'!$C$6:$L$47,10,FALSE))</f>
        <v/>
      </c>
      <c r="AY146" s="275" t="str">
        <f>IF(AY145="","",VLOOKUP(AY145,'シフト記号表（従来型・ユニット型共通）'!$C$6:$L$47,10,FALSE))</f>
        <v/>
      </c>
      <c r="AZ146" s="274" t="str">
        <f>IF(AZ145="","",VLOOKUP(AZ145,'シフト記号表（従来型・ユニット型共通）'!$C$6:$L$47,10,FALSE))</f>
        <v/>
      </c>
      <c r="BA146" s="274" t="str">
        <f>IF(BA145="","",VLOOKUP(BA145,'シフト記号表（従来型・ユニット型共通）'!$C$6:$L$47,10,FALSE))</f>
        <v/>
      </c>
      <c r="BB146" s="1350">
        <f>IF($BE$3="４週",SUM(W146:AX146),IF($BE$3="暦月",SUM(W146:BA146),""))</f>
        <v>0</v>
      </c>
      <c r="BC146" s="1351"/>
      <c r="BD146" s="1352">
        <f>IF($BE$3="４週",BB146/4,IF($BE$3="暦月",(BB146/($BE$8/7)),""))</f>
        <v>0</v>
      </c>
      <c r="BE146" s="1351"/>
      <c r="BF146" s="1347"/>
      <c r="BG146" s="1348"/>
      <c r="BH146" s="1348"/>
      <c r="BI146" s="1348"/>
      <c r="BJ146" s="1349"/>
    </row>
    <row r="147" spans="2:62" ht="20.25" customHeight="1">
      <c r="B147" s="1279">
        <f>B145+1</f>
        <v>66</v>
      </c>
      <c r="C147" s="1325"/>
      <c r="D147" s="1326"/>
      <c r="E147" s="285"/>
      <c r="F147" s="284"/>
      <c r="G147" s="285"/>
      <c r="H147" s="284"/>
      <c r="I147" s="1337"/>
      <c r="J147" s="1338"/>
      <c r="K147" s="1339"/>
      <c r="L147" s="1340"/>
      <c r="M147" s="1340"/>
      <c r="N147" s="1326"/>
      <c r="O147" s="1307"/>
      <c r="P147" s="1308"/>
      <c r="Q147" s="1308"/>
      <c r="R147" s="1308"/>
      <c r="S147" s="1309"/>
      <c r="T147" s="283" t="s">
        <v>1100</v>
      </c>
      <c r="V147" s="282"/>
      <c r="W147" s="267"/>
      <c r="X147" s="266"/>
      <c r="Y147" s="266"/>
      <c r="Z147" s="266"/>
      <c r="AA147" s="266"/>
      <c r="AB147" s="266"/>
      <c r="AC147" s="268"/>
      <c r="AD147" s="267"/>
      <c r="AE147" s="266"/>
      <c r="AF147" s="266"/>
      <c r="AG147" s="266"/>
      <c r="AH147" s="266"/>
      <c r="AI147" s="266"/>
      <c r="AJ147" s="268"/>
      <c r="AK147" s="267"/>
      <c r="AL147" s="266"/>
      <c r="AM147" s="266"/>
      <c r="AN147" s="266"/>
      <c r="AO147" s="266"/>
      <c r="AP147" s="266"/>
      <c r="AQ147" s="268"/>
      <c r="AR147" s="267"/>
      <c r="AS147" s="266"/>
      <c r="AT147" s="266"/>
      <c r="AU147" s="266"/>
      <c r="AV147" s="266"/>
      <c r="AW147" s="266"/>
      <c r="AX147" s="268"/>
      <c r="AY147" s="267"/>
      <c r="AZ147" s="266"/>
      <c r="BA147" s="265"/>
      <c r="BB147" s="1314"/>
      <c r="BC147" s="1315"/>
      <c r="BD147" s="1316"/>
      <c r="BE147" s="1317"/>
      <c r="BF147" s="1318"/>
      <c r="BG147" s="1319"/>
      <c r="BH147" s="1319"/>
      <c r="BI147" s="1319"/>
      <c r="BJ147" s="1320"/>
    </row>
    <row r="148" spans="2:62" ht="20.25" customHeight="1">
      <c r="B148" s="1280"/>
      <c r="C148" s="1341"/>
      <c r="D148" s="1342"/>
      <c r="E148" s="281"/>
      <c r="F148" s="280">
        <f>C147</f>
        <v>0</v>
      </c>
      <c r="G148" s="281"/>
      <c r="H148" s="280">
        <f>I147</f>
        <v>0</v>
      </c>
      <c r="I148" s="1343"/>
      <c r="J148" s="1344"/>
      <c r="K148" s="1345"/>
      <c r="L148" s="1346"/>
      <c r="M148" s="1346"/>
      <c r="N148" s="1342"/>
      <c r="O148" s="1307"/>
      <c r="P148" s="1308"/>
      <c r="Q148" s="1308"/>
      <c r="R148" s="1308"/>
      <c r="S148" s="1309"/>
      <c r="T148" s="279" t="s">
        <v>1099</v>
      </c>
      <c r="U148" s="278"/>
      <c r="V148" s="277"/>
      <c r="W148" s="275" t="str">
        <f>IF(W147="","",VLOOKUP(W147,'シフト記号表（従来型・ユニット型共通）'!$C$6:$L$47,10,FALSE))</f>
        <v/>
      </c>
      <c r="X148" s="274" t="str">
        <f>IF(X147="","",VLOOKUP(X147,'シフト記号表（従来型・ユニット型共通）'!$C$6:$L$47,10,FALSE))</f>
        <v/>
      </c>
      <c r="Y148" s="274" t="str">
        <f>IF(Y147="","",VLOOKUP(Y147,'シフト記号表（従来型・ユニット型共通）'!$C$6:$L$47,10,FALSE))</f>
        <v/>
      </c>
      <c r="Z148" s="274" t="str">
        <f>IF(Z147="","",VLOOKUP(Z147,'シフト記号表（従来型・ユニット型共通）'!$C$6:$L$47,10,FALSE))</f>
        <v/>
      </c>
      <c r="AA148" s="274" t="str">
        <f>IF(AA147="","",VLOOKUP(AA147,'シフト記号表（従来型・ユニット型共通）'!$C$6:$L$47,10,FALSE))</f>
        <v/>
      </c>
      <c r="AB148" s="274" t="str">
        <f>IF(AB147="","",VLOOKUP(AB147,'シフト記号表（従来型・ユニット型共通）'!$C$6:$L$47,10,FALSE))</f>
        <v/>
      </c>
      <c r="AC148" s="276" t="str">
        <f>IF(AC147="","",VLOOKUP(AC147,'シフト記号表（従来型・ユニット型共通）'!$C$6:$L$47,10,FALSE))</f>
        <v/>
      </c>
      <c r="AD148" s="275" t="str">
        <f>IF(AD147="","",VLOOKUP(AD147,'シフト記号表（従来型・ユニット型共通）'!$C$6:$L$47,10,FALSE))</f>
        <v/>
      </c>
      <c r="AE148" s="274" t="str">
        <f>IF(AE147="","",VLOOKUP(AE147,'シフト記号表（従来型・ユニット型共通）'!$C$6:$L$47,10,FALSE))</f>
        <v/>
      </c>
      <c r="AF148" s="274" t="str">
        <f>IF(AF147="","",VLOOKUP(AF147,'シフト記号表（従来型・ユニット型共通）'!$C$6:$L$47,10,FALSE))</f>
        <v/>
      </c>
      <c r="AG148" s="274" t="str">
        <f>IF(AG147="","",VLOOKUP(AG147,'シフト記号表（従来型・ユニット型共通）'!$C$6:$L$47,10,FALSE))</f>
        <v/>
      </c>
      <c r="AH148" s="274" t="str">
        <f>IF(AH147="","",VLOOKUP(AH147,'シフト記号表（従来型・ユニット型共通）'!$C$6:$L$47,10,FALSE))</f>
        <v/>
      </c>
      <c r="AI148" s="274" t="str">
        <f>IF(AI147="","",VLOOKUP(AI147,'シフト記号表（従来型・ユニット型共通）'!$C$6:$L$47,10,FALSE))</f>
        <v/>
      </c>
      <c r="AJ148" s="276" t="str">
        <f>IF(AJ147="","",VLOOKUP(AJ147,'シフト記号表（従来型・ユニット型共通）'!$C$6:$L$47,10,FALSE))</f>
        <v/>
      </c>
      <c r="AK148" s="275" t="str">
        <f>IF(AK147="","",VLOOKUP(AK147,'シフト記号表（従来型・ユニット型共通）'!$C$6:$L$47,10,FALSE))</f>
        <v/>
      </c>
      <c r="AL148" s="274" t="str">
        <f>IF(AL147="","",VLOOKUP(AL147,'シフト記号表（従来型・ユニット型共通）'!$C$6:$L$47,10,FALSE))</f>
        <v/>
      </c>
      <c r="AM148" s="274" t="str">
        <f>IF(AM147="","",VLOOKUP(AM147,'シフト記号表（従来型・ユニット型共通）'!$C$6:$L$47,10,FALSE))</f>
        <v/>
      </c>
      <c r="AN148" s="274" t="str">
        <f>IF(AN147="","",VLOOKUP(AN147,'シフト記号表（従来型・ユニット型共通）'!$C$6:$L$47,10,FALSE))</f>
        <v/>
      </c>
      <c r="AO148" s="274" t="str">
        <f>IF(AO147="","",VLOOKUP(AO147,'シフト記号表（従来型・ユニット型共通）'!$C$6:$L$47,10,FALSE))</f>
        <v/>
      </c>
      <c r="AP148" s="274" t="str">
        <f>IF(AP147="","",VLOOKUP(AP147,'シフト記号表（従来型・ユニット型共通）'!$C$6:$L$47,10,FALSE))</f>
        <v/>
      </c>
      <c r="AQ148" s="276" t="str">
        <f>IF(AQ147="","",VLOOKUP(AQ147,'シフト記号表（従来型・ユニット型共通）'!$C$6:$L$47,10,FALSE))</f>
        <v/>
      </c>
      <c r="AR148" s="275" t="str">
        <f>IF(AR147="","",VLOOKUP(AR147,'シフト記号表（従来型・ユニット型共通）'!$C$6:$L$47,10,FALSE))</f>
        <v/>
      </c>
      <c r="AS148" s="274" t="str">
        <f>IF(AS147="","",VLOOKUP(AS147,'シフト記号表（従来型・ユニット型共通）'!$C$6:$L$47,10,FALSE))</f>
        <v/>
      </c>
      <c r="AT148" s="274" t="str">
        <f>IF(AT147="","",VLOOKUP(AT147,'シフト記号表（従来型・ユニット型共通）'!$C$6:$L$47,10,FALSE))</f>
        <v/>
      </c>
      <c r="AU148" s="274" t="str">
        <f>IF(AU147="","",VLOOKUP(AU147,'シフト記号表（従来型・ユニット型共通）'!$C$6:$L$47,10,FALSE))</f>
        <v/>
      </c>
      <c r="AV148" s="274" t="str">
        <f>IF(AV147="","",VLOOKUP(AV147,'シフト記号表（従来型・ユニット型共通）'!$C$6:$L$47,10,FALSE))</f>
        <v/>
      </c>
      <c r="AW148" s="274" t="str">
        <f>IF(AW147="","",VLOOKUP(AW147,'シフト記号表（従来型・ユニット型共通）'!$C$6:$L$47,10,FALSE))</f>
        <v/>
      </c>
      <c r="AX148" s="276" t="str">
        <f>IF(AX147="","",VLOOKUP(AX147,'シフト記号表（従来型・ユニット型共通）'!$C$6:$L$47,10,FALSE))</f>
        <v/>
      </c>
      <c r="AY148" s="275" t="str">
        <f>IF(AY147="","",VLOOKUP(AY147,'シフト記号表（従来型・ユニット型共通）'!$C$6:$L$47,10,FALSE))</f>
        <v/>
      </c>
      <c r="AZ148" s="274" t="str">
        <f>IF(AZ147="","",VLOOKUP(AZ147,'シフト記号表（従来型・ユニット型共通）'!$C$6:$L$47,10,FALSE))</f>
        <v/>
      </c>
      <c r="BA148" s="274" t="str">
        <f>IF(BA147="","",VLOOKUP(BA147,'シフト記号表（従来型・ユニット型共通）'!$C$6:$L$47,10,FALSE))</f>
        <v/>
      </c>
      <c r="BB148" s="1350">
        <f>IF($BE$3="４週",SUM(W148:AX148),IF($BE$3="暦月",SUM(W148:BA148),""))</f>
        <v>0</v>
      </c>
      <c r="BC148" s="1351"/>
      <c r="BD148" s="1352">
        <f>IF($BE$3="４週",BB148/4,IF($BE$3="暦月",(BB148/($BE$8/7)),""))</f>
        <v>0</v>
      </c>
      <c r="BE148" s="1351"/>
      <c r="BF148" s="1347"/>
      <c r="BG148" s="1348"/>
      <c r="BH148" s="1348"/>
      <c r="BI148" s="1348"/>
      <c r="BJ148" s="1349"/>
    </row>
    <row r="149" spans="2:62" ht="20.25" customHeight="1">
      <c r="B149" s="1279">
        <f>B147+1</f>
        <v>67</v>
      </c>
      <c r="C149" s="1325"/>
      <c r="D149" s="1326"/>
      <c r="E149" s="285"/>
      <c r="F149" s="284"/>
      <c r="G149" s="285"/>
      <c r="H149" s="284"/>
      <c r="I149" s="1337"/>
      <c r="J149" s="1338"/>
      <c r="K149" s="1339"/>
      <c r="L149" s="1340"/>
      <c r="M149" s="1340"/>
      <c r="N149" s="1326"/>
      <c r="O149" s="1307"/>
      <c r="P149" s="1308"/>
      <c r="Q149" s="1308"/>
      <c r="R149" s="1308"/>
      <c r="S149" s="1309"/>
      <c r="T149" s="283" t="s">
        <v>1100</v>
      </c>
      <c r="V149" s="282"/>
      <c r="W149" s="267"/>
      <c r="X149" s="266"/>
      <c r="Y149" s="266"/>
      <c r="Z149" s="266"/>
      <c r="AA149" s="266"/>
      <c r="AB149" s="266"/>
      <c r="AC149" s="268"/>
      <c r="AD149" s="267"/>
      <c r="AE149" s="266"/>
      <c r="AF149" s="266"/>
      <c r="AG149" s="266"/>
      <c r="AH149" s="266"/>
      <c r="AI149" s="266"/>
      <c r="AJ149" s="268"/>
      <c r="AK149" s="267"/>
      <c r="AL149" s="266"/>
      <c r="AM149" s="266"/>
      <c r="AN149" s="266"/>
      <c r="AO149" s="266"/>
      <c r="AP149" s="266"/>
      <c r="AQ149" s="268"/>
      <c r="AR149" s="267"/>
      <c r="AS149" s="266"/>
      <c r="AT149" s="266"/>
      <c r="AU149" s="266"/>
      <c r="AV149" s="266"/>
      <c r="AW149" s="266"/>
      <c r="AX149" s="268"/>
      <c r="AY149" s="267"/>
      <c r="AZ149" s="266"/>
      <c r="BA149" s="265"/>
      <c r="BB149" s="1314"/>
      <c r="BC149" s="1315"/>
      <c r="BD149" s="1316"/>
      <c r="BE149" s="1317"/>
      <c r="BF149" s="1318"/>
      <c r="BG149" s="1319"/>
      <c r="BH149" s="1319"/>
      <c r="BI149" s="1319"/>
      <c r="BJ149" s="1320"/>
    </row>
    <row r="150" spans="2:62" ht="20.25" customHeight="1">
      <c r="B150" s="1280"/>
      <c r="C150" s="1341"/>
      <c r="D150" s="1342"/>
      <c r="E150" s="281"/>
      <c r="F150" s="280">
        <f>C149</f>
        <v>0</v>
      </c>
      <c r="G150" s="281"/>
      <c r="H150" s="280">
        <f>I149</f>
        <v>0</v>
      </c>
      <c r="I150" s="1343"/>
      <c r="J150" s="1344"/>
      <c r="K150" s="1345"/>
      <c r="L150" s="1346"/>
      <c r="M150" s="1346"/>
      <c r="N150" s="1342"/>
      <c r="O150" s="1307"/>
      <c r="P150" s="1308"/>
      <c r="Q150" s="1308"/>
      <c r="R150" s="1308"/>
      <c r="S150" s="1309"/>
      <c r="T150" s="279" t="s">
        <v>1099</v>
      </c>
      <c r="U150" s="278"/>
      <c r="V150" s="277"/>
      <c r="W150" s="275" t="str">
        <f>IF(W149="","",VLOOKUP(W149,'シフト記号表（従来型・ユニット型共通）'!$C$6:$L$47,10,FALSE))</f>
        <v/>
      </c>
      <c r="X150" s="274" t="str">
        <f>IF(X149="","",VLOOKUP(X149,'シフト記号表（従来型・ユニット型共通）'!$C$6:$L$47,10,FALSE))</f>
        <v/>
      </c>
      <c r="Y150" s="274" t="str">
        <f>IF(Y149="","",VLOOKUP(Y149,'シフト記号表（従来型・ユニット型共通）'!$C$6:$L$47,10,FALSE))</f>
        <v/>
      </c>
      <c r="Z150" s="274" t="str">
        <f>IF(Z149="","",VLOOKUP(Z149,'シフト記号表（従来型・ユニット型共通）'!$C$6:$L$47,10,FALSE))</f>
        <v/>
      </c>
      <c r="AA150" s="274" t="str">
        <f>IF(AA149="","",VLOOKUP(AA149,'シフト記号表（従来型・ユニット型共通）'!$C$6:$L$47,10,FALSE))</f>
        <v/>
      </c>
      <c r="AB150" s="274" t="str">
        <f>IF(AB149="","",VLOOKUP(AB149,'シフト記号表（従来型・ユニット型共通）'!$C$6:$L$47,10,FALSE))</f>
        <v/>
      </c>
      <c r="AC150" s="276" t="str">
        <f>IF(AC149="","",VLOOKUP(AC149,'シフト記号表（従来型・ユニット型共通）'!$C$6:$L$47,10,FALSE))</f>
        <v/>
      </c>
      <c r="AD150" s="275" t="str">
        <f>IF(AD149="","",VLOOKUP(AD149,'シフト記号表（従来型・ユニット型共通）'!$C$6:$L$47,10,FALSE))</f>
        <v/>
      </c>
      <c r="AE150" s="274" t="str">
        <f>IF(AE149="","",VLOOKUP(AE149,'シフト記号表（従来型・ユニット型共通）'!$C$6:$L$47,10,FALSE))</f>
        <v/>
      </c>
      <c r="AF150" s="274" t="str">
        <f>IF(AF149="","",VLOOKUP(AF149,'シフト記号表（従来型・ユニット型共通）'!$C$6:$L$47,10,FALSE))</f>
        <v/>
      </c>
      <c r="AG150" s="274" t="str">
        <f>IF(AG149="","",VLOOKUP(AG149,'シフト記号表（従来型・ユニット型共通）'!$C$6:$L$47,10,FALSE))</f>
        <v/>
      </c>
      <c r="AH150" s="274" t="str">
        <f>IF(AH149="","",VLOOKUP(AH149,'シフト記号表（従来型・ユニット型共通）'!$C$6:$L$47,10,FALSE))</f>
        <v/>
      </c>
      <c r="AI150" s="274" t="str">
        <f>IF(AI149="","",VLOOKUP(AI149,'シフト記号表（従来型・ユニット型共通）'!$C$6:$L$47,10,FALSE))</f>
        <v/>
      </c>
      <c r="AJ150" s="276" t="str">
        <f>IF(AJ149="","",VLOOKUP(AJ149,'シフト記号表（従来型・ユニット型共通）'!$C$6:$L$47,10,FALSE))</f>
        <v/>
      </c>
      <c r="AK150" s="275" t="str">
        <f>IF(AK149="","",VLOOKUP(AK149,'シフト記号表（従来型・ユニット型共通）'!$C$6:$L$47,10,FALSE))</f>
        <v/>
      </c>
      <c r="AL150" s="274" t="str">
        <f>IF(AL149="","",VLOOKUP(AL149,'シフト記号表（従来型・ユニット型共通）'!$C$6:$L$47,10,FALSE))</f>
        <v/>
      </c>
      <c r="AM150" s="274" t="str">
        <f>IF(AM149="","",VLOOKUP(AM149,'シフト記号表（従来型・ユニット型共通）'!$C$6:$L$47,10,FALSE))</f>
        <v/>
      </c>
      <c r="AN150" s="274" t="str">
        <f>IF(AN149="","",VLOOKUP(AN149,'シフト記号表（従来型・ユニット型共通）'!$C$6:$L$47,10,FALSE))</f>
        <v/>
      </c>
      <c r="AO150" s="274" t="str">
        <f>IF(AO149="","",VLOOKUP(AO149,'シフト記号表（従来型・ユニット型共通）'!$C$6:$L$47,10,FALSE))</f>
        <v/>
      </c>
      <c r="AP150" s="274" t="str">
        <f>IF(AP149="","",VLOOKUP(AP149,'シフト記号表（従来型・ユニット型共通）'!$C$6:$L$47,10,FALSE))</f>
        <v/>
      </c>
      <c r="AQ150" s="276" t="str">
        <f>IF(AQ149="","",VLOOKUP(AQ149,'シフト記号表（従来型・ユニット型共通）'!$C$6:$L$47,10,FALSE))</f>
        <v/>
      </c>
      <c r="AR150" s="275" t="str">
        <f>IF(AR149="","",VLOOKUP(AR149,'シフト記号表（従来型・ユニット型共通）'!$C$6:$L$47,10,FALSE))</f>
        <v/>
      </c>
      <c r="AS150" s="274" t="str">
        <f>IF(AS149="","",VLOOKUP(AS149,'シフト記号表（従来型・ユニット型共通）'!$C$6:$L$47,10,FALSE))</f>
        <v/>
      </c>
      <c r="AT150" s="274" t="str">
        <f>IF(AT149="","",VLOOKUP(AT149,'シフト記号表（従来型・ユニット型共通）'!$C$6:$L$47,10,FALSE))</f>
        <v/>
      </c>
      <c r="AU150" s="274" t="str">
        <f>IF(AU149="","",VLOOKUP(AU149,'シフト記号表（従来型・ユニット型共通）'!$C$6:$L$47,10,FALSE))</f>
        <v/>
      </c>
      <c r="AV150" s="274" t="str">
        <f>IF(AV149="","",VLOOKUP(AV149,'シフト記号表（従来型・ユニット型共通）'!$C$6:$L$47,10,FALSE))</f>
        <v/>
      </c>
      <c r="AW150" s="274" t="str">
        <f>IF(AW149="","",VLOOKUP(AW149,'シフト記号表（従来型・ユニット型共通）'!$C$6:$L$47,10,FALSE))</f>
        <v/>
      </c>
      <c r="AX150" s="276" t="str">
        <f>IF(AX149="","",VLOOKUP(AX149,'シフト記号表（従来型・ユニット型共通）'!$C$6:$L$47,10,FALSE))</f>
        <v/>
      </c>
      <c r="AY150" s="275" t="str">
        <f>IF(AY149="","",VLOOKUP(AY149,'シフト記号表（従来型・ユニット型共通）'!$C$6:$L$47,10,FALSE))</f>
        <v/>
      </c>
      <c r="AZ150" s="274" t="str">
        <f>IF(AZ149="","",VLOOKUP(AZ149,'シフト記号表（従来型・ユニット型共通）'!$C$6:$L$47,10,FALSE))</f>
        <v/>
      </c>
      <c r="BA150" s="274" t="str">
        <f>IF(BA149="","",VLOOKUP(BA149,'シフト記号表（従来型・ユニット型共通）'!$C$6:$L$47,10,FALSE))</f>
        <v/>
      </c>
      <c r="BB150" s="1350">
        <f>IF($BE$3="４週",SUM(W150:AX150),IF($BE$3="暦月",SUM(W150:BA150),""))</f>
        <v>0</v>
      </c>
      <c r="BC150" s="1351"/>
      <c r="BD150" s="1352">
        <f>IF($BE$3="４週",BB150/4,IF($BE$3="暦月",(BB150/($BE$8/7)),""))</f>
        <v>0</v>
      </c>
      <c r="BE150" s="1351"/>
      <c r="BF150" s="1347"/>
      <c r="BG150" s="1348"/>
      <c r="BH150" s="1348"/>
      <c r="BI150" s="1348"/>
      <c r="BJ150" s="1349"/>
    </row>
    <row r="151" spans="2:62" ht="20.25" customHeight="1">
      <c r="B151" s="1279">
        <f>B149+1</f>
        <v>68</v>
      </c>
      <c r="C151" s="1325"/>
      <c r="D151" s="1326"/>
      <c r="E151" s="285"/>
      <c r="F151" s="284"/>
      <c r="G151" s="285"/>
      <c r="H151" s="284"/>
      <c r="I151" s="1337"/>
      <c r="J151" s="1338"/>
      <c r="K151" s="1339"/>
      <c r="L151" s="1340"/>
      <c r="M151" s="1340"/>
      <c r="N151" s="1326"/>
      <c r="O151" s="1307"/>
      <c r="P151" s="1308"/>
      <c r="Q151" s="1308"/>
      <c r="R151" s="1308"/>
      <c r="S151" s="1309"/>
      <c r="T151" s="283" t="s">
        <v>1100</v>
      </c>
      <c r="V151" s="282"/>
      <c r="W151" s="267"/>
      <c r="X151" s="266"/>
      <c r="Y151" s="266"/>
      <c r="Z151" s="266"/>
      <c r="AA151" s="266"/>
      <c r="AB151" s="266"/>
      <c r="AC151" s="268"/>
      <c r="AD151" s="267"/>
      <c r="AE151" s="266"/>
      <c r="AF151" s="266"/>
      <c r="AG151" s="266"/>
      <c r="AH151" s="266"/>
      <c r="AI151" s="266"/>
      <c r="AJ151" s="268"/>
      <c r="AK151" s="267"/>
      <c r="AL151" s="266"/>
      <c r="AM151" s="266"/>
      <c r="AN151" s="266"/>
      <c r="AO151" s="266"/>
      <c r="AP151" s="266"/>
      <c r="AQ151" s="268"/>
      <c r="AR151" s="267"/>
      <c r="AS151" s="266"/>
      <c r="AT151" s="266"/>
      <c r="AU151" s="266"/>
      <c r="AV151" s="266"/>
      <c r="AW151" s="266"/>
      <c r="AX151" s="268"/>
      <c r="AY151" s="267"/>
      <c r="AZ151" s="266"/>
      <c r="BA151" s="265"/>
      <c r="BB151" s="1314"/>
      <c r="BC151" s="1315"/>
      <c r="BD151" s="1316"/>
      <c r="BE151" s="1317"/>
      <c r="BF151" s="1318"/>
      <c r="BG151" s="1319"/>
      <c r="BH151" s="1319"/>
      <c r="BI151" s="1319"/>
      <c r="BJ151" s="1320"/>
    </row>
    <row r="152" spans="2:62" ht="20.25" customHeight="1">
      <c r="B152" s="1280"/>
      <c r="C152" s="1341"/>
      <c r="D152" s="1342"/>
      <c r="E152" s="281"/>
      <c r="F152" s="280">
        <f>C151</f>
        <v>0</v>
      </c>
      <c r="G152" s="281"/>
      <c r="H152" s="280">
        <f>I151</f>
        <v>0</v>
      </c>
      <c r="I152" s="1343"/>
      <c r="J152" s="1344"/>
      <c r="K152" s="1345"/>
      <c r="L152" s="1346"/>
      <c r="M152" s="1346"/>
      <c r="N152" s="1342"/>
      <c r="O152" s="1307"/>
      <c r="P152" s="1308"/>
      <c r="Q152" s="1308"/>
      <c r="R152" s="1308"/>
      <c r="S152" s="1309"/>
      <c r="T152" s="279" t="s">
        <v>1099</v>
      </c>
      <c r="U152" s="278"/>
      <c r="V152" s="277"/>
      <c r="W152" s="275" t="str">
        <f>IF(W151="","",VLOOKUP(W151,'シフト記号表（従来型・ユニット型共通）'!$C$6:$L$47,10,FALSE))</f>
        <v/>
      </c>
      <c r="X152" s="274" t="str">
        <f>IF(X151="","",VLOOKUP(X151,'シフト記号表（従来型・ユニット型共通）'!$C$6:$L$47,10,FALSE))</f>
        <v/>
      </c>
      <c r="Y152" s="274" t="str">
        <f>IF(Y151="","",VLOOKUP(Y151,'シフト記号表（従来型・ユニット型共通）'!$C$6:$L$47,10,FALSE))</f>
        <v/>
      </c>
      <c r="Z152" s="274" t="str">
        <f>IF(Z151="","",VLOOKUP(Z151,'シフト記号表（従来型・ユニット型共通）'!$C$6:$L$47,10,FALSE))</f>
        <v/>
      </c>
      <c r="AA152" s="274" t="str">
        <f>IF(AA151="","",VLOOKUP(AA151,'シフト記号表（従来型・ユニット型共通）'!$C$6:$L$47,10,FALSE))</f>
        <v/>
      </c>
      <c r="AB152" s="274" t="str">
        <f>IF(AB151="","",VLOOKUP(AB151,'シフト記号表（従来型・ユニット型共通）'!$C$6:$L$47,10,FALSE))</f>
        <v/>
      </c>
      <c r="AC152" s="276" t="str">
        <f>IF(AC151="","",VLOOKUP(AC151,'シフト記号表（従来型・ユニット型共通）'!$C$6:$L$47,10,FALSE))</f>
        <v/>
      </c>
      <c r="AD152" s="275" t="str">
        <f>IF(AD151="","",VLOOKUP(AD151,'シフト記号表（従来型・ユニット型共通）'!$C$6:$L$47,10,FALSE))</f>
        <v/>
      </c>
      <c r="AE152" s="274" t="str">
        <f>IF(AE151="","",VLOOKUP(AE151,'シフト記号表（従来型・ユニット型共通）'!$C$6:$L$47,10,FALSE))</f>
        <v/>
      </c>
      <c r="AF152" s="274" t="str">
        <f>IF(AF151="","",VLOOKUP(AF151,'シフト記号表（従来型・ユニット型共通）'!$C$6:$L$47,10,FALSE))</f>
        <v/>
      </c>
      <c r="AG152" s="274" t="str">
        <f>IF(AG151="","",VLOOKUP(AG151,'シフト記号表（従来型・ユニット型共通）'!$C$6:$L$47,10,FALSE))</f>
        <v/>
      </c>
      <c r="AH152" s="274" t="str">
        <f>IF(AH151="","",VLOOKUP(AH151,'シフト記号表（従来型・ユニット型共通）'!$C$6:$L$47,10,FALSE))</f>
        <v/>
      </c>
      <c r="AI152" s="274" t="str">
        <f>IF(AI151="","",VLOOKUP(AI151,'シフト記号表（従来型・ユニット型共通）'!$C$6:$L$47,10,FALSE))</f>
        <v/>
      </c>
      <c r="AJ152" s="276" t="str">
        <f>IF(AJ151="","",VLOOKUP(AJ151,'シフト記号表（従来型・ユニット型共通）'!$C$6:$L$47,10,FALSE))</f>
        <v/>
      </c>
      <c r="AK152" s="275" t="str">
        <f>IF(AK151="","",VLOOKUP(AK151,'シフト記号表（従来型・ユニット型共通）'!$C$6:$L$47,10,FALSE))</f>
        <v/>
      </c>
      <c r="AL152" s="274" t="str">
        <f>IF(AL151="","",VLOOKUP(AL151,'シフト記号表（従来型・ユニット型共通）'!$C$6:$L$47,10,FALSE))</f>
        <v/>
      </c>
      <c r="AM152" s="274" t="str">
        <f>IF(AM151="","",VLOOKUP(AM151,'シフト記号表（従来型・ユニット型共通）'!$C$6:$L$47,10,FALSE))</f>
        <v/>
      </c>
      <c r="AN152" s="274" t="str">
        <f>IF(AN151="","",VLOOKUP(AN151,'シフト記号表（従来型・ユニット型共通）'!$C$6:$L$47,10,FALSE))</f>
        <v/>
      </c>
      <c r="AO152" s="274" t="str">
        <f>IF(AO151="","",VLOOKUP(AO151,'シフト記号表（従来型・ユニット型共通）'!$C$6:$L$47,10,FALSE))</f>
        <v/>
      </c>
      <c r="AP152" s="274" t="str">
        <f>IF(AP151="","",VLOOKUP(AP151,'シフト記号表（従来型・ユニット型共通）'!$C$6:$L$47,10,FALSE))</f>
        <v/>
      </c>
      <c r="AQ152" s="276" t="str">
        <f>IF(AQ151="","",VLOOKUP(AQ151,'シフト記号表（従来型・ユニット型共通）'!$C$6:$L$47,10,FALSE))</f>
        <v/>
      </c>
      <c r="AR152" s="275" t="str">
        <f>IF(AR151="","",VLOOKUP(AR151,'シフト記号表（従来型・ユニット型共通）'!$C$6:$L$47,10,FALSE))</f>
        <v/>
      </c>
      <c r="AS152" s="274" t="str">
        <f>IF(AS151="","",VLOOKUP(AS151,'シフト記号表（従来型・ユニット型共通）'!$C$6:$L$47,10,FALSE))</f>
        <v/>
      </c>
      <c r="AT152" s="274" t="str">
        <f>IF(AT151="","",VLOOKUP(AT151,'シフト記号表（従来型・ユニット型共通）'!$C$6:$L$47,10,FALSE))</f>
        <v/>
      </c>
      <c r="AU152" s="274" t="str">
        <f>IF(AU151="","",VLOOKUP(AU151,'シフト記号表（従来型・ユニット型共通）'!$C$6:$L$47,10,FALSE))</f>
        <v/>
      </c>
      <c r="AV152" s="274" t="str">
        <f>IF(AV151="","",VLOOKUP(AV151,'シフト記号表（従来型・ユニット型共通）'!$C$6:$L$47,10,FALSE))</f>
        <v/>
      </c>
      <c r="AW152" s="274" t="str">
        <f>IF(AW151="","",VLOOKUP(AW151,'シフト記号表（従来型・ユニット型共通）'!$C$6:$L$47,10,FALSE))</f>
        <v/>
      </c>
      <c r="AX152" s="276" t="str">
        <f>IF(AX151="","",VLOOKUP(AX151,'シフト記号表（従来型・ユニット型共通）'!$C$6:$L$47,10,FALSE))</f>
        <v/>
      </c>
      <c r="AY152" s="275" t="str">
        <f>IF(AY151="","",VLOOKUP(AY151,'シフト記号表（従来型・ユニット型共通）'!$C$6:$L$47,10,FALSE))</f>
        <v/>
      </c>
      <c r="AZ152" s="274" t="str">
        <f>IF(AZ151="","",VLOOKUP(AZ151,'シフト記号表（従来型・ユニット型共通）'!$C$6:$L$47,10,FALSE))</f>
        <v/>
      </c>
      <c r="BA152" s="274" t="str">
        <f>IF(BA151="","",VLOOKUP(BA151,'シフト記号表（従来型・ユニット型共通）'!$C$6:$L$47,10,FALSE))</f>
        <v/>
      </c>
      <c r="BB152" s="1350">
        <f>IF($BE$3="４週",SUM(W152:AX152),IF($BE$3="暦月",SUM(W152:BA152),""))</f>
        <v>0</v>
      </c>
      <c r="BC152" s="1351"/>
      <c r="BD152" s="1352">
        <f>IF($BE$3="４週",BB152/4,IF($BE$3="暦月",(BB152/($BE$8/7)),""))</f>
        <v>0</v>
      </c>
      <c r="BE152" s="1351"/>
      <c r="BF152" s="1347"/>
      <c r="BG152" s="1348"/>
      <c r="BH152" s="1348"/>
      <c r="BI152" s="1348"/>
      <c r="BJ152" s="1349"/>
    </row>
    <row r="153" spans="2:62" ht="20.25" customHeight="1">
      <c r="B153" s="1279">
        <f>B151+1</f>
        <v>69</v>
      </c>
      <c r="C153" s="1325"/>
      <c r="D153" s="1326"/>
      <c r="E153" s="285"/>
      <c r="F153" s="284"/>
      <c r="G153" s="285"/>
      <c r="H153" s="284"/>
      <c r="I153" s="1337"/>
      <c r="J153" s="1338"/>
      <c r="K153" s="1339"/>
      <c r="L153" s="1340"/>
      <c r="M153" s="1340"/>
      <c r="N153" s="1326"/>
      <c r="O153" s="1307"/>
      <c r="P153" s="1308"/>
      <c r="Q153" s="1308"/>
      <c r="R153" s="1308"/>
      <c r="S153" s="1309"/>
      <c r="T153" s="283" t="s">
        <v>1100</v>
      </c>
      <c r="V153" s="282"/>
      <c r="W153" s="267"/>
      <c r="X153" s="266"/>
      <c r="Y153" s="266"/>
      <c r="Z153" s="266"/>
      <c r="AA153" s="266"/>
      <c r="AB153" s="266"/>
      <c r="AC153" s="268"/>
      <c r="AD153" s="267"/>
      <c r="AE153" s="266"/>
      <c r="AF153" s="266"/>
      <c r="AG153" s="266"/>
      <c r="AH153" s="266"/>
      <c r="AI153" s="266"/>
      <c r="AJ153" s="268"/>
      <c r="AK153" s="267"/>
      <c r="AL153" s="266"/>
      <c r="AM153" s="266"/>
      <c r="AN153" s="266"/>
      <c r="AO153" s="266"/>
      <c r="AP153" s="266"/>
      <c r="AQ153" s="268"/>
      <c r="AR153" s="267"/>
      <c r="AS153" s="266"/>
      <c r="AT153" s="266"/>
      <c r="AU153" s="266"/>
      <c r="AV153" s="266"/>
      <c r="AW153" s="266"/>
      <c r="AX153" s="268"/>
      <c r="AY153" s="267"/>
      <c r="AZ153" s="266"/>
      <c r="BA153" s="265"/>
      <c r="BB153" s="1314"/>
      <c r="BC153" s="1315"/>
      <c r="BD153" s="1316"/>
      <c r="BE153" s="1317"/>
      <c r="BF153" s="1318"/>
      <c r="BG153" s="1319"/>
      <c r="BH153" s="1319"/>
      <c r="BI153" s="1319"/>
      <c r="BJ153" s="1320"/>
    </row>
    <row r="154" spans="2:62" ht="20.25" customHeight="1">
      <c r="B154" s="1280"/>
      <c r="C154" s="1341"/>
      <c r="D154" s="1342"/>
      <c r="E154" s="281"/>
      <c r="F154" s="280">
        <f>C153</f>
        <v>0</v>
      </c>
      <c r="G154" s="281"/>
      <c r="H154" s="280">
        <f>I153</f>
        <v>0</v>
      </c>
      <c r="I154" s="1343"/>
      <c r="J154" s="1344"/>
      <c r="K154" s="1345"/>
      <c r="L154" s="1346"/>
      <c r="M154" s="1346"/>
      <c r="N154" s="1342"/>
      <c r="O154" s="1307"/>
      <c r="P154" s="1308"/>
      <c r="Q154" s="1308"/>
      <c r="R154" s="1308"/>
      <c r="S154" s="1309"/>
      <c r="T154" s="279" t="s">
        <v>1099</v>
      </c>
      <c r="U154" s="278"/>
      <c r="V154" s="277"/>
      <c r="W154" s="275" t="str">
        <f>IF(W153="","",VLOOKUP(W153,'シフト記号表（従来型・ユニット型共通）'!$C$6:$L$47,10,FALSE))</f>
        <v/>
      </c>
      <c r="X154" s="274" t="str">
        <f>IF(X153="","",VLOOKUP(X153,'シフト記号表（従来型・ユニット型共通）'!$C$6:$L$47,10,FALSE))</f>
        <v/>
      </c>
      <c r="Y154" s="274" t="str">
        <f>IF(Y153="","",VLOOKUP(Y153,'シフト記号表（従来型・ユニット型共通）'!$C$6:$L$47,10,FALSE))</f>
        <v/>
      </c>
      <c r="Z154" s="274" t="str">
        <f>IF(Z153="","",VLOOKUP(Z153,'シフト記号表（従来型・ユニット型共通）'!$C$6:$L$47,10,FALSE))</f>
        <v/>
      </c>
      <c r="AA154" s="274" t="str">
        <f>IF(AA153="","",VLOOKUP(AA153,'シフト記号表（従来型・ユニット型共通）'!$C$6:$L$47,10,FALSE))</f>
        <v/>
      </c>
      <c r="AB154" s="274" t="str">
        <f>IF(AB153="","",VLOOKUP(AB153,'シフト記号表（従来型・ユニット型共通）'!$C$6:$L$47,10,FALSE))</f>
        <v/>
      </c>
      <c r="AC154" s="276" t="str">
        <f>IF(AC153="","",VLOOKUP(AC153,'シフト記号表（従来型・ユニット型共通）'!$C$6:$L$47,10,FALSE))</f>
        <v/>
      </c>
      <c r="AD154" s="275" t="str">
        <f>IF(AD153="","",VLOOKUP(AD153,'シフト記号表（従来型・ユニット型共通）'!$C$6:$L$47,10,FALSE))</f>
        <v/>
      </c>
      <c r="AE154" s="274" t="str">
        <f>IF(AE153="","",VLOOKUP(AE153,'シフト記号表（従来型・ユニット型共通）'!$C$6:$L$47,10,FALSE))</f>
        <v/>
      </c>
      <c r="AF154" s="274" t="str">
        <f>IF(AF153="","",VLOOKUP(AF153,'シフト記号表（従来型・ユニット型共通）'!$C$6:$L$47,10,FALSE))</f>
        <v/>
      </c>
      <c r="AG154" s="274" t="str">
        <f>IF(AG153="","",VLOOKUP(AG153,'シフト記号表（従来型・ユニット型共通）'!$C$6:$L$47,10,FALSE))</f>
        <v/>
      </c>
      <c r="AH154" s="274" t="str">
        <f>IF(AH153="","",VLOOKUP(AH153,'シフト記号表（従来型・ユニット型共通）'!$C$6:$L$47,10,FALSE))</f>
        <v/>
      </c>
      <c r="AI154" s="274" t="str">
        <f>IF(AI153="","",VLOOKUP(AI153,'シフト記号表（従来型・ユニット型共通）'!$C$6:$L$47,10,FALSE))</f>
        <v/>
      </c>
      <c r="AJ154" s="276" t="str">
        <f>IF(AJ153="","",VLOOKUP(AJ153,'シフト記号表（従来型・ユニット型共通）'!$C$6:$L$47,10,FALSE))</f>
        <v/>
      </c>
      <c r="AK154" s="275" t="str">
        <f>IF(AK153="","",VLOOKUP(AK153,'シフト記号表（従来型・ユニット型共通）'!$C$6:$L$47,10,FALSE))</f>
        <v/>
      </c>
      <c r="AL154" s="274" t="str">
        <f>IF(AL153="","",VLOOKUP(AL153,'シフト記号表（従来型・ユニット型共通）'!$C$6:$L$47,10,FALSE))</f>
        <v/>
      </c>
      <c r="AM154" s="274" t="str">
        <f>IF(AM153="","",VLOOKUP(AM153,'シフト記号表（従来型・ユニット型共通）'!$C$6:$L$47,10,FALSE))</f>
        <v/>
      </c>
      <c r="AN154" s="274" t="str">
        <f>IF(AN153="","",VLOOKUP(AN153,'シフト記号表（従来型・ユニット型共通）'!$C$6:$L$47,10,FALSE))</f>
        <v/>
      </c>
      <c r="AO154" s="274" t="str">
        <f>IF(AO153="","",VLOOKUP(AO153,'シフト記号表（従来型・ユニット型共通）'!$C$6:$L$47,10,FALSE))</f>
        <v/>
      </c>
      <c r="AP154" s="274" t="str">
        <f>IF(AP153="","",VLOOKUP(AP153,'シフト記号表（従来型・ユニット型共通）'!$C$6:$L$47,10,FALSE))</f>
        <v/>
      </c>
      <c r="AQ154" s="276" t="str">
        <f>IF(AQ153="","",VLOOKUP(AQ153,'シフト記号表（従来型・ユニット型共通）'!$C$6:$L$47,10,FALSE))</f>
        <v/>
      </c>
      <c r="AR154" s="275" t="str">
        <f>IF(AR153="","",VLOOKUP(AR153,'シフト記号表（従来型・ユニット型共通）'!$C$6:$L$47,10,FALSE))</f>
        <v/>
      </c>
      <c r="AS154" s="274" t="str">
        <f>IF(AS153="","",VLOOKUP(AS153,'シフト記号表（従来型・ユニット型共通）'!$C$6:$L$47,10,FALSE))</f>
        <v/>
      </c>
      <c r="AT154" s="274" t="str">
        <f>IF(AT153="","",VLOOKUP(AT153,'シフト記号表（従来型・ユニット型共通）'!$C$6:$L$47,10,FALSE))</f>
        <v/>
      </c>
      <c r="AU154" s="274" t="str">
        <f>IF(AU153="","",VLOOKUP(AU153,'シフト記号表（従来型・ユニット型共通）'!$C$6:$L$47,10,FALSE))</f>
        <v/>
      </c>
      <c r="AV154" s="274" t="str">
        <f>IF(AV153="","",VLOOKUP(AV153,'シフト記号表（従来型・ユニット型共通）'!$C$6:$L$47,10,FALSE))</f>
        <v/>
      </c>
      <c r="AW154" s="274" t="str">
        <f>IF(AW153="","",VLOOKUP(AW153,'シフト記号表（従来型・ユニット型共通）'!$C$6:$L$47,10,FALSE))</f>
        <v/>
      </c>
      <c r="AX154" s="276" t="str">
        <f>IF(AX153="","",VLOOKUP(AX153,'シフト記号表（従来型・ユニット型共通）'!$C$6:$L$47,10,FALSE))</f>
        <v/>
      </c>
      <c r="AY154" s="275" t="str">
        <f>IF(AY153="","",VLOOKUP(AY153,'シフト記号表（従来型・ユニット型共通）'!$C$6:$L$47,10,FALSE))</f>
        <v/>
      </c>
      <c r="AZ154" s="274" t="str">
        <f>IF(AZ153="","",VLOOKUP(AZ153,'シフト記号表（従来型・ユニット型共通）'!$C$6:$L$47,10,FALSE))</f>
        <v/>
      </c>
      <c r="BA154" s="274" t="str">
        <f>IF(BA153="","",VLOOKUP(BA153,'シフト記号表（従来型・ユニット型共通）'!$C$6:$L$47,10,FALSE))</f>
        <v/>
      </c>
      <c r="BB154" s="1350">
        <f>IF($BE$3="４週",SUM(W154:AX154),IF($BE$3="暦月",SUM(W154:BA154),""))</f>
        <v>0</v>
      </c>
      <c r="BC154" s="1351"/>
      <c r="BD154" s="1352">
        <f>IF($BE$3="４週",BB154/4,IF($BE$3="暦月",(BB154/($BE$8/7)),""))</f>
        <v>0</v>
      </c>
      <c r="BE154" s="1351"/>
      <c r="BF154" s="1347"/>
      <c r="BG154" s="1348"/>
      <c r="BH154" s="1348"/>
      <c r="BI154" s="1348"/>
      <c r="BJ154" s="1349"/>
    </row>
    <row r="155" spans="2:62" ht="20.25" customHeight="1">
      <c r="B155" s="1279">
        <f>B153+1</f>
        <v>70</v>
      </c>
      <c r="C155" s="1325"/>
      <c r="D155" s="1326"/>
      <c r="E155" s="285"/>
      <c r="F155" s="284"/>
      <c r="G155" s="285"/>
      <c r="H155" s="284"/>
      <c r="I155" s="1337"/>
      <c r="J155" s="1338"/>
      <c r="K155" s="1339"/>
      <c r="L155" s="1340"/>
      <c r="M155" s="1340"/>
      <c r="N155" s="1326"/>
      <c r="O155" s="1307"/>
      <c r="P155" s="1308"/>
      <c r="Q155" s="1308"/>
      <c r="R155" s="1308"/>
      <c r="S155" s="1309"/>
      <c r="T155" s="283" t="s">
        <v>1100</v>
      </c>
      <c r="V155" s="282"/>
      <c r="W155" s="267"/>
      <c r="X155" s="266"/>
      <c r="Y155" s="266"/>
      <c r="Z155" s="266"/>
      <c r="AA155" s="266"/>
      <c r="AB155" s="266"/>
      <c r="AC155" s="268"/>
      <c r="AD155" s="267"/>
      <c r="AE155" s="266"/>
      <c r="AF155" s="266"/>
      <c r="AG155" s="266"/>
      <c r="AH155" s="266"/>
      <c r="AI155" s="266"/>
      <c r="AJ155" s="268"/>
      <c r="AK155" s="267"/>
      <c r="AL155" s="266"/>
      <c r="AM155" s="266"/>
      <c r="AN155" s="266"/>
      <c r="AO155" s="266"/>
      <c r="AP155" s="266"/>
      <c r="AQ155" s="268"/>
      <c r="AR155" s="267"/>
      <c r="AS155" s="266"/>
      <c r="AT155" s="266"/>
      <c r="AU155" s="266"/>
      <c r="AV155" s="266"/>
      <c r="AW155" s="266"/>
      <c r="AX155" s="268"/>
      <c r="AY155" s="267"/>
      <c r="AZ155" s="266"/>
      <c r="BA155" s="265"/>
      <c r="BB155" s="1314"/>
      <c r="BC155" s="1315"/>
      <c r="BD155" s="1316"/>
      <c r="BE155" s="1317"/>
      <c r="BF155" s="1318"/>
      <c r="BG155" s="1319"/>
      <c r="BH155" s="1319"/>
      <c r="BI155" s="1319"/>
      <c r="BJ155" s="1320"/>
    </row>
    <row r="156" spans="2:62" ht="20.25" customHeight="1">
      <c r="B156" s="1280"/>
      <c r="C156" s="1341"/>
      <c r="D156" s="1342"/>
      <c r="E156" s="281"/>
      <c r="F156" s="280">
        <f>C155</f>
        <v>0</v>
      </c>
      <c r="G156" s="281"/>
      <c r="H156" s="280">
        <f>I155</f>
        <v>0</v>
      </c>
      <c r="I156" s="1343"/>
      <c r="J156" s="1344"/>
      <c r="K156" s="1345"/>
      <c r="L156" s="1346"/>
      <c r="M156" s="1346"/>
      <c r="N156" s="1342"/>
      <c r="O156" s="1307"/>
      <c r="P156" s="1308"/>
      <c r="Q156" s="1308"/>
      <c r="R156" s="1308"/>
      <c r="S156" s="1309"/>
      <c r="T156" s="279" t="s">
        <v>1099</v>
      </c>
      <c r="U156" s="278"/>
      <c r="V156" s="277"/>
      <c r="W156" s="275" t="str">
        <f>IF(W155="","",VLOOKUP(W155,'シフト記号表（従来型・ユニット型共通）'!$C$6:$L$47,10,FALSE))</f>
        <v/>
      </c>
      <c r="X156" s="274" t="str">
        <f>IF(X155="","",VLOOKUP(X155,'シフト記号表（従来型・ユニット型共通）'!$C$6:$L$47,10,FALSE))</f>
        <v/>
      </c>
      <c r="Y156" s="274" t="str">
        <f>IF(Y155="","",VLOOKUP(Y155,'シフト記号表（従来型・ユニット型共通）'!$C$6:$L$47,10,FALSE))</f>
        <v/>
      </c>
      <c r="Z156" s="274" t="str">
        <f>IF(Z155="","",VLOOKUP(Z155,'シフト記号表（従来型・ユニット型共通）'!$C$6:$L$47,10,FALSE))</f>
        <v/>
      </c>
      <c r="AA156" s="274" t="str">
        <f>IF(AA155="","",VLOOKUP(AA155,'シフト記号表（従来型・ユニット型共通）'!$C$6:$L$47,10,FALSE))</f>
        <v/>
      </c>
      <c r="AB156" s="274" t="str">
        <f>IF(AB155="","",VLOOKUP(AB155,'シフト記号表（従来型・ユニット型共通）'!$C$6:$L$47,10,FALSE))</f>
        <v/>
      </c>
      <c r="AC156" s="276" t="str">
        <f>IF(AC155="","",VLOOKUP(AC155,'シフト記号表（従来型・ユニット型共通）'!$C$6:$L$47,10,FALSE))</f>
        <v/>
      </c>
      <c r="AD156" s="275" t="str">
        <f>IF(AD155="","",VLOOKUP(AD155,'シフト記号表（従来型・ユニット型共通）'!$C$6:$L$47,10,FALSE))</f>
        <v/>
      </c>
      <c r="AE156" s="274" t="str">
        <f>IF(AE155="","",VLOOKUP(AE155,'シフト記号表（従来型・ユニット型共通）'!$C$6:$L$47,10,FALSE))</f>
        <v/>
      </c>
      <c r="AF156" s="274" t="str">
        <f>IF(AF155="","",VLOOKUP(AF155,'シフト記号表（従来型・ユニット型共通）'!$C$6:$L$47,10,FALSE))</f>
        <v/>
      </c>
      <c r="AG156" s="274" t="str">
        <f>IF(AG155="","",VLOOKUP(AG155,'シフト記号表（従来型・ユニット型共通）'!$C$6:$L$47,10,FALSE))</f>
        <v/>
      </c>
      <c r="AH156" s="274" t="str">
        <f>IF(AH155="","",VLOOKUP(AH155,'シフト記号表（従来型・ユニット型共通）'!$C$6:$L$47,10,FALSE))</f>
        <v/>
      </c>
      <c r="AI156" s="274" t="str">
        <f>IF(AI155="","",VLOOKUP(AI155,'シフト記号表（従来型・ユニット型共通）'!$C$6:$L$47,10,FALSE))</f>
        <v/>
      </c>
      <c r="AJ156" s="276" t="str">
        <f>IF(AJ155="","",VLOOKUP(AJ155,'シフト記号表（従来型・ユニット型共通）'!$C$6:$L$47,10,FALSE))</f>
        <v/>
      </c>
      <c r="AK156" s="275" t="str">
        <f>IF(AK155="","",VLOOKUP(AK155,'シフト記号表（従来型・ユニット型共通）'!$C$6:$L$47,10,FALSE))</f>
        <v/>
      </c>
      <c r="AL156" s="274" t="str">
        <f>IF(AL155="","",VLOOKUP(AL155,'シフト記号表（従来型・ユニット型共通）'!$C$6:$L$47,10,FALSE))</f>
        <v/>
      </c>
      <c r="AM156" s="274" t="str">
        <f>IF(AM155="","",VLOOKUP(AM155,'シフト記号表（従来型・ユニット型共通）'!$C$6:$L$47,10,FALSE))</f>
        <v/>
      </c>
      <c r="AN156" s="274" t="str">
        <f>IF(AN155="","",VLOOKUP(AN155,'シフト記号表（従来型・ユニット型共通）'!$C$6:$L$47,10,FALSE))</f>
        <v/>
      </c>
      <c r="AO156" s="274" t="str">
        <f>IF(AO155="","",VLOOKUP(AO155,'シフト記号表（従来型・ユニット型共通）'!$C$6:$L$47,10,FALSE))</f>
        <v/>
      </c>
      <c r="AP156" s="274" t="str">
        <f>IF(AP155="","",VLOOKUP(AP155,'シフト記号表（従来型・ユニット型共通）'!$C$6:$L$47,10,FALSE))</f>
        <v/>
      </c>
      <c r="AQ156" s="276" t="str">
        <f>IF(AQ155="","",VLOOKUP(AQ155,'シフト記号表（従来型・ユニット型共通）'!$C$6:$L$47,10,FALSE))</f>
        <v/>
      </c>
      <c r="AR156" s="275" t="str">
        <f>IF(AR155="","",VLOOKUP(AR155,'シフト記号表（従来型・ユニット型共通）'!$C$6:$L$47,10,FALSE))</f>
        <v/>
      </c>
      <c r="AS156" s="274" t="str">
        <f>IF(AS155="","",VLOOKUP(AS155,'シフト記号表（従来型・ユニット型共通）'!$C$6:$L$47,10,FALSE))</f>
        <v/>
      </c>
      <c r="AT156" s="274" t="str">
        <f>IF(AT155="","",VLOOKUP(AT155,'シフト記号表（従来型・ユニット型共通）'!$C$6:$L$47,10,FALSE))</f>
        <v/>
      </c>
      <c r="AU156" s="274" t="str">
        <f>IF(AU155="","",VLOOKUP(AU155,'シフト記号表（従来型・ユニット型共通）'!$C$6:$L$47,10,FALSE))</f>
        <v/>
      </c>
      <c r="AV156" s="274" t="str">
        <f>IF(AV155="","",VLOOKUP(AV155,'シフト記号表（従来型・ユニット型共通）'!$C$6:$L$47,10,FALSE))</f>
        <v/>
      </c>
      <c r="AW156" s="274" t="str">
        <f>IF(AW155="","",VLOOKUP(AW155,'シフト記号表（従来型・ユニット型共通）'!$C$6:$L$47,10,FALSE))</f>
        <v/>
      </c>
      <c r="AX156" s="276" t="str">
        <f>IF(AX155="","",VLOOKUP(AX155,'シフト記号表（従来型・ユニット型共通）'!$C$6:$L$47,10,FALSE))</f>
        <v/>
      </c>
      <c r="AY156" s="275" t="str">
        <f>IF(AY155="","",VLOOKUP(AY155,'シフト記号表（従来型・ユニット型共通）'!$C$6:$L$47,10,FALSE))</f>
        <v/>
      </c>
      <c r="AZ156" s="274" t="str">
        <f>IF(AZ155="","",VLOOKUP(AZ155,'シフト記号表（従来型・ユニット型共通）'!$C$6:$L$47,10,FALSE))</f>
        <v/>
      </c>
      <c r="BA156" s="274" t="str">
        <f>IF(BA155="","",VLOOKUP(BA155,'シフト記号表（従来型・ユニット型共通）'!$C$6:$L$47,10,FALSE))</f>
        <v/>
      </c>
      <c r="BB156" s="1350">
        <f>IF($BE$3="４週",SUM(W156:AX156),IF($BE$3="暦月",SUM(W156:BA156),""))</f>
        <v>0</v>
      </c>
      <c r="BC156" s="1351"/>
      <c r="BD156" s="1352">
        <f>IF($BE$3="４週",BB156/4,IF($BE$3="暦月",(BB156/($BE$8/7)),""))</f>
        <v>0</v>
      </c>
      <c r="BE156" s="1351"/>
      <c r="BF156" s="1347"/>
      <c r="BG156" s="1348"/>
      <c r="BH156" s="1348"/>
      <c r="BI156" s="1348"/>
      <c r="BJ156" s="1349"/>
    </row>
    <row r="157" spans="2:62" ht="20.25" customHeight="1">
      <c r="B157" s="1279">
        <f>B155+1</f>
        <v>71</v>
      </c>
      <c r="C157" s="1325"/>
      <c r="D157" s="1326"/>
      <c r="E157" s="285"/>
      <c r="F157" s="284"/>
      <c r="G157" s="285"/>
      <c r="H157" s="284"/>
      <c r="I157" s="1337"/>
      <c r="J157" s="1338"/>
      <c r="K157" s="1339"/>
      <c r="L157" s="1340"/>
      <c r="M157" s="1340"/>
      <c r="N157" s="1326"/>
      <c r="O157" s="1307"/>
      <c r="P157" s="1308"/>
      <c r="Q157" s="1308"/>
      <c r="R157" s="1308"/>
      <c r="S157" s="1309"/>
      <c r="T157" s="283" t="s">
        <v>1100</v>
      </c>
      <c r="V157" s="282"/>
      <c r="W157" s="267"/>
      <c r="X157" s="266"/>
      <c r="Y157" s="266"/>
      <c r="Z157" s="266"/>
      <c r="AA157" s="266"/>
      <c r="AB157" s="266"/>
      <c r="AC157" s="268"/>
      <c r="AD157" s="267"/>
      <c r="AE157" s="266"/>
      <c r="AF157" s="266"/>
      <c r="AG157" s="266"/>
      <c r="AH157" s="266"/>
      <c r="AI157" s="266"/>
      <c r="AJ157" s="268"/>
      <c r="AK157" s="267"/>
      <c r="AL157" s="266"/>
      <c r="AM157" s="266"/>
      <c r="AN157" s="266"/>
      <c r="AO157" s="266"/>
      <c r="AP157" s="266"/>
      <c r="AQ157" s="268"/>
      <c r="AR157" s="267"/>
      <c r="AS157" s="266"/>
      <c r="AT157" s="266"/>
      <c r="AU157" s="266"/>
      <c r="AV157" s="266"/>
      <c r="AW157" s="266"/>
      <c r="AX157" s="268"/>
      <c r="AY157" s="267"/>
      <c r="AZ157" s="266"/>
      <c r="BA157" s="265"/>
      <c r="BB157" s="1314"/>
      <c r="BC157" s="1315"/>
      <c r="BD157" s="1316"/>
      <c r="BE157" s="1317"/>
      <c r="BF157" s="1318"/>
      <c r="BG157" s="1319"/>
      <c r="BH157" s="1319"/>
      <c r="BI157" s="1319"/>
      <c r="BJ157" s="1320"/>
    </row>
    <row r="158" spans="2:62" ht="20.25" customHeight="1">
      <c r="B158" s="1280"/>
      <c r="C158" s="1341"/>
      <c r="D158" s="1342"/>
      <c r="E158" s="281"/>
      <c r="F158" s="280">
        <f>C157</f>
        <v>0</v>
      </c>
      <c r="G158" s="281"/>
      <c r="H158" s="280">
        <f>I157</f>
        <v>0</v>
      </c>
      <c r="I158" s="1343"/>
      <c r="J158" s="1344"/>
      <c r="K158" s="1345"/>
      <c r="L158" s="1346"/>
      <c r="M158" s="1346"/>
      <c r="N158" s="1342"/>
      <c r="O158" s="1307"/>
      <c r="P158" s="1308"/>
      <c r="Q158" s="1308"/>
      <c r="R158" s="1308"/>
      <c r="S158" s="1309"/>
      <c r="T158" s="279" t="s">
        <v>1099</v>
      </c>
      <c r="U158" s="278"/>
      <c r="V158" s="277"/>
      <c r="W158" s="275" t="str">
        <f>IF(W157="","",VLOOKUP(W157,'シフト記号表（従来型・ユニット型共通）'!$C$6:$L$47,10,FALSE))</f>
        <v/>
      </c>
      <c r="X158" s="274" t="str">
        <f>IF(X157="","",VLOOKUP(X157,'シフト記号表（従来型・ユニット型共通）'!$C$6:$L$47,10,FALSE))</f>
        <v/>
      </c>
      <c r="Y158" s="274" t="str">
        <f>IF(Y157="","",VLOOKUP(Y157,'シフト記号表（従来型・ユニット型共通）'!$C$6:$L$47,10,FALSE))</f>
        <v/>
      </c>
      <c r="Z158" s="274" t="str">
        <f>IF(Z157="","",VLOOKUP(Z157,'シフト記号表（従来型・ユニット型共通）'!$C$6:$L$47,10,FALSE))</f>
        <v/>
      </c>
      <c r="AA158" s="274" t="str">
        <f>IF(AA157="","",VLOOKUP(AA157,'シフト記号表（従来型・ユニット型共通）'!$C$6:$L$47,10,FALSE))</f>
        <v/>
      </c>
      <c r="AB158" s="274" t="str">
        <f>IF(AB157="","",VLOOKUP(AB157,'シフト記号表（従来型・ユニット型共通）'!$C$6:$L$47,10,FALSE))</f>
        <v/>
      </c>
      <c r="AC158" s="276" t="str">
        <f>IF(AC157="","",VLOOKUP(AC157,'シフト記号表（従来型・ユニット型共通）'!$C$6:$L$47,10,FALSE))</f>
        <v/>
      </c>
      <c r="AD158" s="275" t="str">
        <f>IF(AD157="","",VLOOKUP(AD157,'シフト記号表（従来型・ユニット型共通）'!$C$6:$L$47,10,FALSE))</f>
        <v/>
      </c>
      <c r="AE158" s="274" t="str">
        <f>IF(AE157="","",VLOOKUP(AE157,'シフト記号表（従来型・ユニット型共通）'!$C$6:$L$47,10,FALSE))</f>
        <v/>
      </c>
      <c r="AF158" s="274" t="str">
        <f>IF(AF157="","",VLOOKUP(AF157,'シフト記号表（従来型・ユニット型共通）'!$C$6:$L$47,10,FALSE))</f>
        <v/>
      </c>
      <c r="AG158" s="274" t="str">
        <f>IF(AG157="","",VLOOKUP(AG157,'シフト記号表（従来型・ユニット型共通）'!$C$6:$L$47,10,FALSE))</f>
        <v/>
      </c>
      <c r="AH158" s="274" t="str">
        <f>IF(AH157="","",VLOOKUP(AH157,'シフト記号表（従来型・ユニット型共通）'!$C$6:$L$47,10,FALSE))</f>
        <v/>
      </c>
      <c r="AI158" s="274" t="str">
        <f>IF(AI157="","",VLOOKUP(AI157,'シフト記号表（従来型・ユニット型共通）'!$C$6:$L$47,10,FALSE))</f>
        <v/>
      </c>
      <c r="AJ158" s="276" t="str">
        <f>IF(AJ157="","",VLOOKUP(AJ157,'シフト記号表（従来型・ユニット型共通）'!$C$6:$L$47,10,FALSE))</f>
        <v/>
      </c>
      <c r="AK158" s="275" t="str">
        <f>IF(AK157="","",VLOOKUP(AK157,'シフト記号表（従来型・ユニット型共通）'!$C$6:$L$47,10,FALSE))</f>
        <v/>
      </c>
      <c r="AL158" s="274" t="str">
        <f>IF(AL157="","",VLOOKUP(AL157,'シフト記号表（従来型・ユニット型共通）'!$C$6:$L$47,10,FALSE))</f>
        <v/>
      </c>
      <c r="AM158" s="274" t="str">
        <f>IF(AM157="","",VLOOKUP(AM157,'シフト記号表（従来型・ユニット型共通）'!$C$6:$L$47,10,FALSE))</f>
        <v/>
      </c>
      <c r="AN158" s="274" t="str">
        <f>IF(AN157="","",VLOOKUP(AN157,'シフト記号表（従来型・ユニット型共通）'!$C$6:$L$47,10,FALSE))</f>
        <v/>
      </c>
      <c r="AO158" s="274" t="str">
        <f>IF(AO157="","",VLOOKUP(AO157,'シフト記号表（従来型・ユニット型共通）'!$C$6:$L$47,10,FALSE))</f>
        <v/>
      </c>
      <c r="AP158" s="274" t="str">
        <f>IF(AP157="","",VLOOKUP(AP157,'シフト記号表（従来型・ユニット型共通）'!$C$6:$L$47,10,FALSE))</f>
        <v/>
      </c>
      <c r="AQ158" s="276" t="str">
        <f>IF(AQ157="","",VLOOKUP(AQ157,'シフト記号表（従来型・ユニット型共通）'!$C$6:$L$47,10,FALSE))</f>
        <v/>
      </c>
      <c r="AR158" s="275" t="str">
        <f>IF(AR157="","",VLOOKUP(AR157,'シフト記号表（従来型・ユニット型共通）'!$C$6:$L$47,10,FALSE))</f>
        <v/>
      </c>
      <c r="AS158" s="274" t="str">
        <f>IF(AS157="","",VLOOKUP(AS157,'シフト記号表（従来型・ユニット型共通）'!$C$6:$L$47,10,FALSE))</f>
        <v/>
      </c>
      <c r="AT158" s="274" t="str">
        <f>IF(AT157="","",VLOOKUP(AT157,'シフト記号表（従来型・ユニット型共通）'!$C$6:$L$47,10,FALSE))</f>
        <v/>
      </c>
      <c r="AU158" s="274" t="str">
        <f>IF(AU157="","",VLOOKUP(AU157,'シフト記号表（従来型・ユニット型共通）'!$C$6:$L$47,10,FALSE))</f>
        <v/>
      </c>
      <c r="AV158" s="274" t="str">
        <f>IF(AV157="","",VLOOKUP(AV157,'シフト記号表（従来型・ユニット型共通）'!$C$6:$L$47,10,FALSE))</f>
        <v/>
      </c>
      <c r="AW158" s="274" t="str">
        <f>IF(AW157="","",VLOOKUP(AW157,'シフト記号表（従来型・ユニット型共通）'!$C$6:$L$47,10,FALSE))</f>
        <v/>
      </c>
      <c r="AX158" s="276" t="str">
        <f>IF(AX157="","",VLOOKUP(AX157,'シフト記号表（従来型・ユニット型共通）'!$C$6:$L$47,10,FALSE))</f>
        <v/>
      </c>
      <c r="AY158" s="275" t="str">
        <f>IF(AY157="","",VLOOKUP(AY157,'シフト記号表（従来型・ユニット型共通）'!$C$6:$L$47,10,FALSE))</f>
        <v/>
      </c>
      <c r="AZ158" s="274" t="str">
        <f>IF(AZ157="","",VLOOKUP(AZ157,'シフト記号表（従来型・ユニット型共通）'!$C$6:$L$47,10,FALSE))</f>
        <v/>
      </c>
      <c r="BA158" s="274" t="str">
        <f>IF(BA157="","",VLOOKUP(BA157,'シフト記号表（従来型・ユニット型共通）'!$C$6:$L$47,10,FALSE))</f>
        <v/>
      </c>
      <c r="BB158" s="1350">
        <f>IF($BE$3="４週",SUM(W158:AX158),IF($BE$3="暦月",SUM(W158:BA158),""))</f>
        <v>0</v>
      </c>
      <c r="BC158" s="1351"/>
      <c r="BD158" s="1352">
        <f>IF($BE$3="４週",BB158/4,IF($BE$3="暦月",(BB158/($BE$8/7)),""))</f>
        <v>0</v>
      </c>
      <c r="BE158" s="1351"/>
      <c r="BF158" s="1347"/>
      <c r="BG158" s="1348"/>
      <c r="BH158" s="1348"/>
      <c r="BI158" s="1348"/>
      <c r="BJ158" s="1349"/>
    </row>
    <row r="159" spans="2:62" ht="20.25" customHeight="1">
      <c r="B159" s="1279">
        <f>B157+1</f>
        <v>72</v>
      </c>
      <c r="C159" s="1325"/>
      <c r="D159" s="1326"/>
      <c r="E159" s="285"/>
      <c r="F159" s="284"/>
      <c r="G159" s="285"/>
      <c r="H159" s="284"/>
      <c r="I159" s="1337"/>
      <c r="J159" s="1338"/>
      <c r="K159" s="1339"/>
      <c r="L159" s="1340"/>
      <c r="M159" s="1340"/>
      <c r="N159" s="1326"/>
      <c r="O159" s="1307"/>
      <c r="P159" s="1308"/>
      <c r="Q159" s="1308"/>
      <c r="R159" s="1308"/>
      <c r="S159" s="1309"/>
      <c r="T159" s="283" t="s">
        <v>1100</v>
      </c>
      <c r="V159" s="282"/>
      <c r="W159" s="267"/>
      <c r="X159" s="266"/>
      <c r="Y159" s="266"/>
      <c r="Z159" s="266"/>
      <c r="AA159" s="266"/>
      <c r="AB159" s="266"/>
      <c r="AC159" s="268"/>
      <c r="AD159" s="267"/>
      <c r="AE159" s="266"/>
      <c r="AF159" s="266"/>
      <c r="AG159" s="266"/>
      <c r="AH159" s="266"/>
      <c r="AI159" s="266"/>
      <c r="AJ159" s="268"/>
      <c r="AK159" s="267"/>
      <c r="AL159" s="266"/>
      <c r="AM159" s="266"/>
      <c r="AN159" s="266"/>
      <c r="AO159" s="266"/>
      <c r="AP159" s="266"/>
      <c r="AQ159" s="268"/>
      <c r="AR159" s="267"/>
      <c r="AS159" s="266"/>
      <c r="AT159" s="266"/>
      <c r="AU159" s="266"/>
      <c r="AV159" s="266"/>
      <c r="AW159" s="266"/>
      <c r="AX159" s="268"/>
      <c r="AY159" s="267"/>
      <c r="AZ159" s="266"/>
      <c r="BA159" s="265"/>
      <c r="BB159" s="1314"/>
      <c r="BC159" s="1315"/>
      <c r="BD159" s="1316"/>
      <c r="BE159" s="1317"/>
      <c r="BF159" s="1318"/>
      <c r="BG159" s="1319"/>
      <c r="BH159" s="1319"/>
      <c r="BI159" s="1319"/>
      <c r="BJ159" s="1320"/>
    </row>
    <row r="160" spans="2:62" ht="20.25" customHeight="1">
      <c r="B160" s="1280"/>
      <c r="C160" s="1341"/>
      <c r="D160" s="1342"/>
      <c r="E160" s="281"/>
      <c r="F160" s="280">
        <f>C159</f>
        <v>0</v>
      </c>
      <c r="G160" s="281"/>
      <c r="H160" s="280">
        <f>I159</f>
        <v>0</v>
      </c>
      <c r="I160" s="1343"/>
      <c r="J160" s="1344"/>
      <c r="K160" s="1345"/>
      <c r="L160" s="1346"/>
      <c r="M160" s="1346"/>
      <c r="N160" s="1342"/>
      <c r="O160" s="1307"/>
      <c r="P160" s="1308"/>
      <c r="Q160" s="1308"/>
      <c r="R160" s="1308"/>
      <c r="S160" s="1309"/>
      <c r="T160" s="279" t="s">
        <v>1099</v>
      </c>
      <c r="U160" s="278"/>
      <c r="V160" s="277"/>
      <c r="W160" s="275" t="str">
        <f>IF(W159="","",VLOOKUP(W159,'シフト記号表（従来型・ユニット型共通）'!$C$6:$L$47,10,FALSE))</f>
        <v/>
      </c>
      <c r="X160" s="274" t="str">
        <f>IF(X159="","",VLOOKUP(X159,'シフト記号表（従来型・ユニット型共通）'!$C$6:$L$47,10,FALSE))</f>
        <v/>
      </c>
      <c r="Y160" s="274" t="str">
        <f>IF(Y159="","",VLOOKUP(Y159,'シフト記号表（従来型・ユニット型共通）'!$C$6:$L$47,10,FALSE))</f>
        <v/>
      </c>
      <c r="Z160" s="274" t="str">
        <f>IF(Z159="","",VLOOKUP(Z159,'シフト記号表（従来型・ユニット型共通）'!$C$6:$L$47,10,FALSE))</f>
        <v/>
      </c>
      <c r="AA160" s="274" t="str">
        <f>IF(AA159="","",VLOOKUP(AA159,'シフト記号表（従来型・ユニット型共通）'!$C$6:$L$47,10,FALSE))</f>
        <v/>
      </c>
      <c r="AB160" s="274" t="str">
        <f>IF(AB159="","",VLOOKUP(AB159,'シフト記号表（従来型・ユニット型共通）'!$C$6:$L$47,10,FALSE))</f>
        <v/>
      </c>
      <c r="AC160" s="276" t="str">
        <f>IF(AC159="","",VLOOKUP(AC159,'シフト記号表（従来型・ユニット型共通）'!$C$6:$L$47,10,FALSE))</f>
        <v/>
      </c>
      <c r="AD160" s="275" t="str">
        <f>IF(AD159="","",VLOOKUP(AD159,'シフト記号表（従来型・ユニット型共通）'!$C$6:$L$47,10,FALSE))</f>
        <v/>
      </c>
      <c r="AE160" s="274" t="str">
        <f>IF(AE159="","",VLOOKUP(AE159,'シフト記号表（従来型・ユニット型共通）'!$C$6:$L$47,10,FALSE))</f>
        <v/>
      </c>
      <c r="AF160" s="274" t="str">
        <f>IF(AF159="","",VLOOKUP(AF159,'シフト記号表（従来型・ユニット型共通）'!$C$6:$L$47,10,FALSE))</f>
        <v/>
      </c>
      <c r="AG160" s="274" t="str">
        <f>IF(AG159="","",VLOOKUP(AG159,'シフト記号表（従来型・ユニット型共通）'!$C$6:$L$47,10,FALSE))</f>
        <v/>
      </c>
      <c r="AH160" s="274" t="str">
        <f>IF(AH159="","",VLOOKUP(AH159,'シフト記号表（従来型・ユニット型共通）'!$C$6:$L$47,10,FALSE))</f>
        <v/>
      </c>
      <c r="AI160" s="274" t="str">
        <f>IF(AI159="","",VLOOKUP(AI159,'シフト記号表（従来型・ユニット型共通）'!$C$6:$L$47,10,FALSE))</f>
        <v/>
      </c>
      <c r="AJ160" s="276" t="str">
        <f>IF(AJ159="","",VLOOKUP(AJ159,'シフト記号表（従来型・ユニット型共通）'!$C$6:$L$47,10,FALSE))</f>
        <v/>
      </c>
      <c r="AK160" s="275" t="str">
        <f>IF(AK159="","",VLOOKUP(AK159,'シフト記号表（従来型・ユニット型共通）'!$C$6:$L$47,10,FALSE))</f>
        <v/>
      </c>
      <c r="AL160" s="274" t="str">
        <f>IF(AL159="","",VLOOKUP(AL159,'シフト記号表（従来型・ユニット型共通）'!$C$6:$L$47,10,FALSE))</f>
        <v/>
      </c>
      <c r="AM160" s="274" t="str">
        <f>IF(AM159="","",VLOOKUP(AM159,'シフト記号表（従来型・ユニット型共通）'!$C$6:$L$47,10,FALSE))</f>
        <v/>
      </c>
      <c r="AN160" s="274" t="str">
        <f>IF(AN159="","",VLOOKUP(AN159,'シフト記号表（従来型・ユニット型共通）'!$C$6:$L$47,10,FALSE))</f>
        <v/>
      </c>
      <c r="AO160" s="274" t="str">
        <f>IF(AO159="","",VLOOKUP(AO159,'シフト記号表（従来型・ユニット型共通）'!$C$6:$L$47,10,FALSE))</f>
        <v/>
      </c>
      <c r="AP160" s="274" t="str">
        <f>IF(AP159="","",VLOOKUP(AP159,'シフト記号表（従来型・ユニット型共通）'!$C$6:$L$47,10,FALSE))</f>
        <v/>
      </c>
      <c r="AQ160" s="276" t="str">
        <f>IF(AQ159="","",VLOOKUP(AQ159,'シフト記号表（従来型・ユニット型共通）'!$C$6:$L$47,10,FALSE))</f>
        <v/>
      </c>
      <c r="AR160" s="275" t="str">
        <f>IF(AR159="","",VLOOKUP(AR159,'シフト記号表（従来型・ユニット型共通）'!$C$6:$L$47,10,FALSE))</f>
        <v/>
      </c>
      <c r="AS160" s="274" t="str">
        <f>IF(AS159="","",VLOOKUP(AS159,'シフト記号表（従来型・ユニット型共通）'!$C$6:$L$47,10,FALSE))</f>
        <v/>
      </c>
      <c r="AT160" s="274" t="str">
        <f>IF(AT159="","",VLOOKUP(AT159,'シフト記号表（従来型・ユニット型共通）'!$C$6:$L$47,10,FALSE))</f>
        <v/>
      </c>
      <c r="AU160" s="274" t="str">
        <f>IF(AU159="","",VLOOKUP(AU159,'シフト記号表（従来型・ユニット型共通）'!$C$6:$L$47,10,FALSE))</f>
        <v/>
      </c>
      <c r="AV160" s="274" t="str">
        <f>IF(AV159="","",VLOOKUP(AV159,'シフト記号表（従来型・ユニット型共通）'!$C$6:$L$47,10,FALSE))</f>
        <v/>
      </c>
      <c r="AW160" s="274" t="str">
        <f>IF(AW159="","",VLOOKUP(AW159,'シフト記号表（従来型・ユニット型共通）'!$C$6:$L$47,10,FALSE))</f>
        <v/>
      </c>
      <c r="AX160" s="276" t="str">
        <f>IF(AX159="","",VLOOKUP(AX159,'シフト記号表（従来型・ユニット型共通）'!$C$6:$L$47,10,FALSE))</f>
        <v/>
      </c>
      <c r="AY160" s="275" t="str">
        <f>IF(AY159="","",VLOOKUP(AY159,'シフト記号表（従来型・ユニット型共通）'!$C$6:$L$47,10,FALSE))</f>
        <v/>
      </c>
      <c r="AZ160" s="274" t="str">
        <f>IF(AZ159="","",VLOOKUP(AZ159,'シフト記号表（従来型・ユニット型共通）'!$C$6:$L$47,10,FALSE))</f>
        <v/>
      </c>
      <c r="BA160" s="274" t="str">
        <f>IF(BA159="","",VLOOKUP(BA159,'シフト記号表（従来型・ユニット型共通）'!$C$6:$L$47,10,FALSE))</f>
        <v/>
      </c>
      <c r="BB160" s="1350">
        <f>IF($BE$3="４週",SUM(W160:AX160),IF($BE$3="暦月",SUM(W160:BA160),""))</f>
        <v>0</v>
      </c>
      <c r="BC160" s="1351"/>
      <c r="BD160" s="1352">
        <f>IF($BE$3="４週",BB160/4,IF($BE$3="暦月",(BB160/($BE$8/7)),""))</f>
        <v>0</v>
      </c>
      <c r="BE160" s="1351"/>
      <c r="BF160" s="1347"/>
      <c r="BG160" s="1348"/>
      <c r="BH160" s="1348"/>
      <c r="BI160" s="1348"/>
      <c r="BJ160" s="1349"/>
    </row>
    <row r="161" spans="2:62" ht="20.25" customHeight="1">
      <c r="B161" s="1279">
        <f>B159+1</f>
        <v>73</v>
      </c>
      <c r="C161" s="1325"/>
      <c r="D161" s="1326"/>
      <c r="E161" s="285"/>
      <c r="F161" s="284"/>
      <c r="G161" s="285"/>
      <c r="H161" s="284"/>
      <c r="I161" s="1337"/>
      <c r="J161" s="1338"/>
      <c r="K161" s="1339"/>
      <c r="L161" s="1340"/>
      <c r="M161" s="1340"/>
      <c r="N161" s="1326"/>
      <c r="O161" s="1307"/>
      <c r="P161" s="1308"/>
      <c r="Q161" s="1308"/>
      <c r="R161" s="1308"/>
      <c r="S161" s="1309"/>
      <c r="T161" s="283" t="s">
        <v>1100</v>
      </c>
      <c r="V161" s="282"/>
      <c r="W161" s="267"/>
      <c r="X161" s="266"/>
      <c r="Y161" s="266"/>
      <c r="Z161" s="266"/>
      <c r="AA161" s="266"/>
      <c r="AB161" s="266"/>
      <c r="AC161" s="268"/>
      <c r="AD161" s="267"/>
      <c r="AE161" s="266"/>
      <c r="AF161" s="266"/>
      <c r="AG161" s="266"/>
      <c r="AH161" s="266"/>
      <c r="AI161" s="266"/>
      <c r="AJ161" s="268"/>
      <c r="AK161" s="267"/>
      <c r="AL161" s="266"/>
      <c r="AM161" s="266"/>
      <c r="AN161" s="266"/>
      <c r="AO161" s="266"/>
      <c r="AP161" s="266"/>
      <c r="AQ161" s="268"/>
      <c r="AR161" s="267"/>
      <c r="AS161" s="266"/>
      <c r="AT161" s="266"/>
      <c r="AU161" s="266"/>
      <c r="AV161" s="266"/>
      <c r="AW161" s="266"/>
      <c r="AX161" s="268"/>
      <c r="AY161" s="267"/>
      <c r="AZ161" s="266"/>
      <c r="BA161" s="265"/>
      <c r="BB161" s="1314"/>
      <c r="BC161" s="1315"/>
      <c r="BD161" s="1316"/>
      <c r="BE161" s="1317"/>
      <c r="BF161" s="1318"/>
      <c r="BG161" s="1319"/>
      <c r="BH161" s="1319"/>
      <c r="BI161" s="1319"/>
      <c r="BJ161" s="1320"/>
    </row>
    <row r="162" spans="2:62" ht="20.25" customHeight="1">
      <c r="B162" s="1280"/>
      <c r="C162" s="1341"/>
      <c r="D162" s="1342"/>
      <c r="E162" s="281"/>
      <c r="F162" s="280">
        <f>C161</f>
        <v>0</v>
      </c>
      <c r="G162" s="281"/>
      <c r="H162" s="280">
        <f>I161</f>
        <v>0</v>
      </c>
      <c r="I162" s="1343"/>
      <c r="J162" s="1344"/>
      <c r="K162" s="1345"/>
      <c r="L162" s="1346"/>
      <c r="M162" s="1346"/>
      <c r="N162" s="1342"/>
      <c r="O162" s="1307"/>
      <c r="P162" s="1308"/>
      <c r="Q162" s="1308"/>
      <c r="R162" s="1308"/>
      <c r="S162" s="1309"/>
      <c r="T162" s="279" t="s">
        <v>1099</v>
      </c>
      <c r="U162" s="278"/>
      <c r="V162" s="277"/>
      <c r="W162" s="275" t="str">
        <f>IF(W161="","",VLOOKUP(W161,'シフト記号表（従来型・ユニット型共通）'!$C$6:$L$47,10,FALSE))</f>
        <v/>
      </c>
      <c r="X162" s="274" t="str">
        <f>IF(X161="","",VLOOKUP(X161,'シフト記号表（従来型・ユニット型共通）'!$C$6:$L$47,10,FALSE))</f>
        <v/>
      </c>
      <c r="Y162" s="274" t="str">
        <f>IF(Y161="","",VLOOKUP(Y161,'シフト記号表（従来型・ユニット型共通）'!$C$6:$L$47,10,FALSE))</f>
        <v/>
      </c>
      <c r="Z162" s="274" t="str">
        <f>IF(Z161="","",VLOOKUP(Z161,'シフト記号表（従来型・ユニット型共通）'!$C$6:$L$47,10,FALSE))</f>
        <v/>
      </c>
      <c r="AA162" s="274" t="str">
        <f>IF(AA161="","",VLOOKUP(AA161,'シフト記号表（従来型・ユニット型共通）'!$C$6:$L$47,10,FALSE))</f>
        <v/>
      </c>
      <c r="AB162" s="274" t="str">
        <f>IF(AB161="","",VLOOKUP(AB161,'シフト記号表（従来型・ユニット型共通）'!$C$6:$L$47,10,FALSE))</f>
        <v/>
      </c>
      <c r="AC162" s="276" t="str">
        <f>IF(AC161="","",VLOOKUP(AC161,'シフト記号表（従来型・ユニット型共通）'!$C$6:$L$47,10,FALSE))</f>
        <v/>
      </c>
      <c r="AD162" s="275" t="str">
        <f>IF(AD161="","",VLOOKUP(AD161,'シフト記号表（従来型・ユニット型共通）'!$C$6:$L$47,10,FALSE))</f>
        <v/>
      </c>
      <c r="AE162" s="274" t="str">
        <f>IF(AE161="","",VLOOKUP(AE161,'シフト記号表（従来型・ユニット型共通）'!$C$6:$L$47,10,FALSE))</f>
        <v/>
      </c>
      <c r="AF162" s="274" t="str">
        <f>IF(AF161="","",VLOOKUP(AF161,'シフト記号表（従来型・ユニット型共通）'!$C$6:$L$47,10,FALSE))</f>
        <v/>
      </c>
      <c r="AG162" s="274" t="str">
        <f>IF(AG161="","",VLOOKUP(AG161,'シフト記号表（従来型・ユニット型共通）'!$C$6:$L$47,10,FALSE))</f>
        <v/>
      </c>
      <c r="AH162" s="274" t="str">
        <f>IF(AH161="","",VLOOKUP(AH161,'シフト記号表（従来型・ユニット型共通）'!$C$6:$L$47,10,FALSE))</f>
        <v/>
      </c>
      <c r="AI162" s="274" t="str">
        <f>IF(AI161="","",VLOOKUP(AI161,'シフト記号表（従来型・ユニット型共通）'!$C$6:$L$47,10,FALSE))</f>
        <v/>
      </c>
      <c r="AJ162" s="276" t="str">
        <f>IF(AJ161="","",VLOOKUP(AJ161,'シフト記号表（従来型・ユニット型共通）'!$C$6:$L$47,10,FALSE))</f>
        <v/>
      </c>
      <c r="AK162" s="275" t="str">
        <f>IF(AK161="","",VLOOKUP(AK161,'シフト記号表（従来型・ユニット型共通）'!$C$6:$L$47,10,FALSE))</f>
        <v/>
      </c>
      <c r="AL162" s="274" t="str">
        <f>IF(AL161="","",VLOOKUP(AL161,'シフト記号表（従来型・ユニット型共通）'!$C$6:$L$47,10,FALSE))</f>
        <v/>
      </c>
      <c r="AM162" s="274" t="str">
        <f>IF(AM161="","",VLOOKUP(AM161,'シフト記号表（従来型・ユニット型共通）'!$C$6:$L$47,10,FALSE))</f>
        <v/>
      </c>
      <c r="AN162" s="274" t="str">
        <f>IF(AN161="","",VLOOKUP(AN161,'シフト記号表（従来型・ユニット型共通）'!$C$6:$L$47,10,FALSE))</f>
        <v/>
      </c>
      <c r="AO162" s="274" t="str">
        <f>IF(AO161="","",VLOOKUP(AO161,'シフト記号表（従来型・ユニット型共通）'!$C$6:$L$47,10,FALSE))</f>
        <v/>
      </c>
      <c r="AP162" s="274" t="str">
        <f>IF(AP161="","",VLOOKUP(AP161,'シフト記号表（従来型・ユニット型共通）'!$C$6:$L$47,10,FALSE))</f>
        <v/>
      </c>
      <c r="AQ162" s="276" t="str">
        <f>IF(AQ161="","",VLOOKUP(AQ161,'シフト記号表（従来型・ユニット型共通）'!$C$6:$L$47,10,FALSE))</f>
        <v/>
      </c>
      <c r="AR162" s="275" t="str">
        <f>IF(AR161="","",VLOOKUP(AR161,'シフト記号表（従来型・ユニット型共通）'!$C$6:$L$47,10,FALSE))</f>
        <v/>
      </c>
      <c r="AS162" s="274" t="str">
        <f>IF(AS161="","",VLOOKUP(AS161,'シフト記号表（従来型・ユニット型共通）'!$C$6:$L$47,10,FALSE))</f>
        <v/>
      </c>
      <c r="AT162" s="274" t="str">
        <f>IF(AT161="","",VLOOKUP(AT161,'シフト記号表（従来型・ユニット型共通）'!$C$6:$L$47,10,FALSE))</f>
        <v/>
      </c>
      <c r="AU162" s="274" t="str">
        <f>IF(AU161="","",VLOOKUP(AU161,'シフト記号表（従来型・ユニット型共通）'!$C$6:$L$47,10,FALSE))</f>
        <v/>
      </c>
      <c r="AV162" s="274" t="str">
        <f>IF(AV161="","",VLOOKUP(AV161,'シフト記号表（従来型・ユニット型共通）'!$C$6:$L$47,10,FALSE))</f>
        <v/>
      </c>
      <c r="AW162" s="274" t="str">
        <f>IF(AW161="","",VLOOKUP(AW161,'シフト記号表（従来型・ユニット型共通）'!$C$6:$L$47,10,FALSE))</f>
        <v/>
      </c>
      <c r="AX162" s="276" t="str">
        <f>IF(AX161="","",VLOOKUP(AX161,'シフト記号表（従来型・ユニット型共通）'!$C$6:$L$47,10,FALSE))</f>
        <v/>
      </c>
      <c r="AY162" s="275" t="str">
        <f>IF(AY161="","",VLOOKUP(AY161,'シフト記号表（従来型・ユニット型共通）'!$C$6:$L$47,10,FALSE))</f>
        <v/>
      </c>
      <c r="AZ162" s="274" t="str">
        <f>IF(AZ161="","",VLOOKUP(AZ161,'シフト記号表（従来型・ユニット型共通）'!$C$6:$L$47,10,FALSE))</f>
        <v/>
      </c>
      <c r="BA162" s="274" t="str">
        <f>IF(BA161="","",VLOOKUP(BA161,'シフト記号表（従来型・ユニット型共通）'!$C$6:$L$47,10,FALSE))</f>
        <v/>
      </c>
      <c r="BB162" s="1350">
        <f>IF($BE$3="４週",SUM(W162:AX162),IF($BE$3="暦月",SUM(W162:BA162),""))</f>
        <v>0</v>
      </c>
      <c r="BC162" s="1351"/>
      <c r="BD162" s="1352">
        <f>IF($BE$3="４週",BB162/4,IF($BE$3="暦月",(BB162/($BE$8/7)),""))</f>
        <v>0</v>
      </c>
      <c r="BE162" s="1351"/>
      <c r="BF162" s="1347"/>
      <c r="BG162" s="1348"/>
      <c r="BH162" s="1348"/>
      <c r="BI162" s="1348"/>
      <c r="BJ162" s="1349"/>
    </row>
    <row r="163" spans="2:62" ht="20.25" customHeight="1">
      <c r="B163" s="1279">
        <f>B161+1</f>
        <v>74</v>
      </c>
      <c r="C163" s="1325"/>
      <c r="D163" s="1326"/>
      <c r="E163" s="285"/>
      <c r="F163" s="284"/>
      <c r="G163" s="285"/>
      <c r="H163" s="284"/>
      <c r="I163" s="1337"/>
      <c r="J163" s="1338"/>
      <c r="K163" s="1339"/>
      <c r="L163" s="1340"/>
      <c r="M163" s="1340"/>
      <c r="N163" s="1326"/>
      <c r="O163" s="1307"/>
      <c r="P163" s="1308"/>
      <c r="Q163" s="1308"/>
      <c r="R163" s="1308"/>
      <c r="S163" s="1309"/>
      <c r="T163" s="283" t="s">
        <v>1100</v>
      </c>
      <c r="V163" s="282"/>
      <c r="W163" s="267"/>
      <c r="X163" s="266"/>
      <c r="Y163" s="266"/>
      <c r="Z163" s="266"/>
      <c r="AA163" s="266"/>
      <c r="AB163" s="266"/>
      <c r="AC163" s="268"/>
      <c r="AD163" s="267"/>
      <c r="AE163" s="266"/>
      <c r="AF163" s="266"/>
      <c r="AG163" s="266"/>
      <c r="AH163" s="266"/>
      <c r="AI163" s="266"/>
      <c r="AJ163" s="268"/>
      <c r="AK163" s="267"/>
      <c r="AL163" s="266"/>
      <c r="AM163" s="266"/>
      <c r="AN163" s="266"/>
      <c r="AO163" s="266"/>
      <c r="AP163" s="266"/>
      <c r="AQ163" s="268"/>
      <c r="AR163" s="267"/>
      <c r="AS163" s="266"/>
      <c r="AT163" s="266"/>
      <c r="AU163" s="266"/>
      <c r="AV163" s="266"/>
      <c r="AW163" s="266"/>
      <c r="AX163" s="268"/>
      <c r="AY163" s="267"/>
      <c r="AZ163" s="266"/>
      <c r="BA163" s="265"/>
      <c r="BB163" s="1314"/>
      <c r="BC163" s="1315"/>
      <c r="BD163" s="1316"/>
      <c r="BE163" s="1317"/>
      <c r="BF163" s="1318"/>
      <c r="BG163" s="1319"/>
      <c r="BH163" s="1319"/>
      <c r="BI163" s="1319"/>
      <c r="BJ163" s="1320"/>
    </row>
    <row r="164" spans="2:62" ht="20.25" customHeight="1">
      <c r="B164" s="1280"/>
      <c r="C164" s="1341"/>
      <c r="D164" s="1342"/>
      <c r="E164" s="281"/>
      <c r="F164" s="280">
        <f>C163</f>
        <v>0</v>
      </c>
      <c r="G164" s="281"/>
      <c r="H164" s="280">
        <f>I163</f>
        <v>0</v>
      </c>
      <c r="I164" s="1343"/>
      <c r="J164" s="1344"/>
      <c r="K164" s="1345"/>
      <c r="L164" s="1346"/>
      <c r="M164" s="1346"/>
      <c r="N164" s="1342"/>
      <c r="O164" s="1307"/>
      <c r="P164" s="1308"/>
      <c r="Q164" s="1308"/>
      <c r="R164" s="1308"/>
      <c r="S164" s="1309"/>
      <c r="T164" s="279" t="s">
        <v>1099</v>
      </c>
      <c r="U164" s="278"/>
      <c r="V164" s="277"/>
      <c r="W164" s="275" t="str">
        <f>IF(W163="","",VLOOKUP(W163,'シフト記号表（従来型・ユニット型共通）'!$C$6:$L$47,10,FALSE))</f>
        <v/>
      </c>
      <c r="X164" s="274" t="str">
        <f>IF(X163="","",VLOOKUP(X163,'シフト記号表（従来型・ユニット型共通）'!$C$6:$L$47,10,FALSE))</f>
        <v/>
      </c>
      <c r="Y164" s="274" t="str">
        <f>IF(Y163="","",VLOOKUP(Y163,'シフト記号表（従来型・ユニット型共通）'!$C$6:$L$47,10,FALSE))</f>
        <v/>
      </c>
      <c r="Z164" s="274" t="str">
        <f>IF(Z163="","",VLOOKUP(Z163,'シフト記号表（従来型・ユニット型共通）'!$C$6:$L$47,10,FALSE))</f>
        <v/>
      </c>
      <c r="AA164" s="274" t="str">
        <f>IF(AA163="","",VLOOKUP(AA163,'シフト記号表（従来型・ユニット型共通）'!$C$6:$L$47,10,FALSE))</f>
        <v/>
      </c>
      <c r="AB164" s="274" t="str">
        <f>IF(AB163="","",VLOOKUP(AB163,'シフト記号表（従来型・ユニット型共通）'!$C$6:$L$47,10,FALSE))</f>
        <v/>
      </c>
      <c r="AC164" s="276" t="str">
        <f>IF(AC163="","",VLOOKUP(AC163,'シフト記号表（従来型・ユニット型共通）'!$C$6:$L$47,10,FALSE))</f>
        <v/>
      </c>
      <c r="AD164" s="275" t="str">
        <f>IF(AD163="","",VLOOKUP(AD163,'シフト記号表（従来型・ユニット型共通）'!$C$6:$L$47,10,FALSE))</f>
        <v/>
      </c>
      <c r="AE164" s="274" t="str">
        <f>IF(AE163="","",VLOOKUP(AE163,'シフト記号表（従来型・ユニット型共通）'!$C$6:$L$47,10,FALSE))</f>
        <v/>
      </c>
      <c r="AF164" s="274" t="str">
        <f>IF(AF163="","",VLOOKUP(AF163,'シフト記号表（従来型・ユニット型共通）'!$C$6:$L$47,10,FALSE))</f>
        <v/>
      </c>
      <c r="AG164" s="274" t="str">
        <f>IF(AG163="","",VLOOKUP(AG163,'シフト記号表（従来型・ユニット型共通）'!$C$6:$L$47,10,FALSE))</f>
        <v/>
      </c>
      <c r="AH164" s="274" t="str">
        <f>IF(AH163="","",VLOOKUP(AH163,'シフト記号表（従来型・ユニット型共通）'!$C$6:$L$47,10,FALSE))</f>
        <v/>
      </c>
      <c r="AI164" s="274" t="str">
        <f>IF(AI163="","",VLOOKUP(AI163,'シフト記号表（従来型・ユニット型共通）'!$C$6:$L$47,10,FALSE))</f>
        <v/>
      </c>
      <c r="AJ164" s="276" t="str">
        <f>IF(AJ163="","",VLOOKUP(AJ163,'シフト記号表（従来型・ユニット型共通）'!$C$6:$L$47,10,FALSE))</f>
        <v/>
      </c>
      <c r="AK164" s="275" t="str">
        <f>IF(AK163="","",VLOOKUP(AK163,'シフト記号表（従来型・ユニット型共通）'!$C$6:$L$47,10,FALSE))</f>
        <v/>
      </c>
      <c r="AL164" s="274" t="str">
        <f>IF(AL163="","",VLOOKUP(AL163,'シフト記号表（従来型・ユニット型共通）'!$C$6:$L$47,10,FALSE))</f>
        <v/>
      </c>
      <c r="AM164" s="274" t="str">
        <f>IF(AM163="","",VLOOKUP(AM163,'シフト記号表（従来型・ユニット型共通）'!$C$6:$L$47,10,FALSE))</f>
        <v/>
      </c>
      <c r="AN164" s="274" t="str">
        <f>IF(AN163="","",VLOOKUP(AN163,'シフト記号表（従来型・ユニット型共通）'!$C$6:$L$47,10,FALSE))</f>
        <v/>
      </c>
      <c r="AO164" s="274" t="str">
        <f>IF(AO163="","",VLOOKUP(AO163,'シフト記号表（従来型・ユニット型共通）'!$C$6:$L$47,10,FALSE))</f>
        <v/>
      </c>
      <c r="AP164" s="274" t="str">
        <f>IF(AP163="","",VLOOKUP(AP163,'シフト記号表（従来型・ユニット型共通）'!$C$6:$L$47,10,FALSE))</f>
        <v/>
      </c>
      <c r="AQ164" s="276" t="str">
        <f>IF(AQ163="","",VLOOKUP(AQ163,'シフト記号表（従来型・ユニット型共通）'!$C$6:$L$47,10,FALSE))</f>
        <v/>
      </c>
      <c r="AR164" s="275" t="str">
        <f>IF(AR163="","",VLOOKUP(AR163,'シフト記号表（従来型・ユニット型共通）'!$C$6:$L$47,10,FALSE))</f>
        <v/>
      </c>
      <c r="AS164" s="274" t="str">
        <f>IF(AS163="","",VLOOKUP(AS163,'シフト記号表（従来型・ユニット型共通）'!$C$6:$L$47,10,FALSE))</f>
        <v/>
      </c>
      <c r="AT164" s="274" t="str">
        <f>IF(AT163="","",VLOOKUP(AT163,'シフト記号表（従来型・ユニット型共通）'!$C$6:$L$47,10,FALSE))</f>
        <v/>
      </c>
      <c r="AU164" s="274" t="str">
        <f>IF(AU163="","",VLOOKUP(AU163,'シフト記号表（従来型・ユニット型共通）'!$C$6:$L$47,10,FALSE))</f>
        <v/>
      </c>
      <c r="AV164" s="274" t="str">
        <f>IF(AV163="","",VLOOKUP(AV163,'シフト記号表（従来型・ユニット型共通）'!$C$6:$L$47,10,FALSE))</f>
        <v/>
      </c>
      <c r="AW164" s="274" t="str">
        <f>IF(AW163="","",VLOOKUP(AW163,'シフト記号表（従来型・ユニット型共通）'!$C$6:$L$47,10,FALSE))</f>
        <v/>
      </c>
      <c r="AX164" s="276" t="str">
        <f>IF(AX163="","",VLOOKUP(AX163,'シフト記号表（従来型・ユニット型共通）'!$C$6:$L$47,10,FALSE))</f>
        <v/>
      </c>
      <c r="AY164" s="275" t="str">
        <f>IF(AY163="","",VLOOKUP(AY163,'シフト記号表（従来型・ユニット型共通）'!$C$6:$L$47,10,FALSE))</f>
        <v/>
      </c>
      <c r="AZ164" s="274" t="str">
        <f>IF(AZ163="","",VLOOKUP(AZ163,'シフト記号表（従来型・ユニット型共通）'!$C$6:$L$47,10,FALSE))</f>
        <v/>
      </c>
      <c r="BA164" s="274" t="str">
        <f>IF(BA163="","",VLOOKUP(BA163,'シフト記号表（従来型・ユニット型共通）'!$C$6:$L$47,10,FALSE))</f>
        <v/>
      </c>
      <c r="BB164" s="1350">
        <f>IF($BE$3="４週",SUM(W164:AX164),IF($BE$3="暦月",SUM(W164:BA164),""))</f>
        <v>0</v>
      </c>
      <c r="BC164" s="1351"/>
      <c r="BD164" s="1352">
        <f>IF($BE$3="４週",BB164/4,IF($BE$3="暦月",(BB164/($BE$8/7)),""))</f>
        <v>0</v>
      </c>
      <c r="BE164" s="1351"/>
      <c r="BF164" s="1347"/>
      <c r="BG164" s="1348"/>
      <c r="BH164" s="1348"/>
      <c r="BI164" s="1348"/>
      <c r="BJ164" s="1349"/>
    </row>
    <row r="165" spans="2:62" ht="20.25" customHeight="1">
      <c r="B165" s="1279">
        <f>B163+1</f>
        <v>75</v>
      </c>
      <c r="C165" s="1325"/>
      <c r="D165" s="1326"/>
      <c r="E165" s="285"/>
      <c r="F165" s="284"/>
      <c r="G165" s="285"/>
      <c r="H165" s="284"/>
      <c r="I165" s="1337"/>
      <c r="J165" s="1338"/>
      <c r="K165" s="1339"/>
      <c r="L165" s="1340"/>
      <c r="M165" s="1340"/>
      <c r="N165" s="1326"/>
      <c r="O165" s="1307"/>
      <c r="P165" s="1308"/>
      <c r="Q165" s="1308"/>
      <c r="R165" s="1308"/>
      <c r="S165" s="1309"/>
      <c r="T165" s="283" t="s">
        <v>1100</v>
      </c>
      <c r="V165" s="282"/>
      <c r="W165" s="267"/>
      <c r="X165" s="266"/>
      <c r="Y165" s="266"/>
      <c r="Z165" s="266"/>
      <c r="AA165" s="266"/>
      <c r="AB165" s="266"/>
      <c r="AC165" s="268"/>
      <c r="AD165" s="267"/>
      <c r="AE165" s="266"/>
      <c r="AF165" s="266"/>
      <c r="AG165" s="266"/>
      <c r="AH165" s="266"/>
      <c r="AI165" s="266"/>
      <c r="AJ165" s="268"/>
      <c r="AK165" s="267"/>
      <c r="AL165" s="266"/>
      <c r="AM165" s="266"/>
      <c r="AN165" s="266"/>
      <c r="AO165" s="266"/>
      <c r="AP165" s="266"/>
      <c r="AQ165" s="268"/>
      <c r="AR165" s="267"/>
      <c r="AS165" s="266"/>
      <c r="AT165" s="266"/>
      <c r="AU165" s="266"/>
      <c r="AV165" s="266"/>
      <c r="AW165" s="266"/>
      <c r="AX165" s="268"/>
      <c r="AY165" s="267"/>
      <c r="AZ165" s="266"/>
      <c r="BA165" s="265"/>
      <c r="BB165" s="1314"/>
      <c r="BC165" s="1315"/>
      <c r="BD165" s="1316"/>
      <c r="BE165" s="1317"/>
      <c r="BF165" s="1318"/>
      <c r="BG165" s="1319"/>
      <c r="BH165" s="1319"/>
      <c r="BI165" s="1319"/>
      <c r="BJ165" s="1320"/>
    </row>
    <row r="166" spans="2:62" ht="20.25" customHeight="1">
      <c r="B166" s="1280"/>
      <c r="C166" s="1341"/>
      <c r="D166" s="1342"/>
      <c r="E166" s="281"/>
      <c r="F166" s="280">
        <f>C165</f>
        <v>0</v>
      </c>
      <c r="G166" s="281"/>
      <c r="H166" s="280">
        <f>I165</f>
        <v>0</v>
      </c>
      <c r="I166" s="1343"/>
      <c r="J166" s="1344"/>
      <c r="K166" s="1345"/>
      <c r="L166" s="1346"/>
      <c r="M166" s="1346"/>
      <c r="N166" s="1342"/>
      <c r="O166" s="1307"/>
      <c r="P166" s="1308"/>
      <c r="Q166" s="1308"/>
      <c r="R166" s="1308"/>
      <c r="S166" s="1309"/>
      <c r="T166" s="279" t="s">
        <v>1099</v>
      </c>
      <c r="U166" s="278"/>
      <c r="V166" s="277"/>
      <c r="W166" s="275" t="str">
        <f>IF(W165="","",VLOOKUP(W165,'シフト記号表（従来型・ユニット型共通）'!$C$6:$L$47,10,FALSE))</f>
        <v/>
      </c>
      <c r="X166" s="274" t="str">
        <f>IF(X165="","",VLOOKUP(X165,'シフト記号表（従来型・ユニット型共通）'!$C$6:$L$47,10,FALSE))</f>
        <v/>
      </c>
      <c r="Y166" s="274" t="str">
        <f>IF(Y165="","",VLOOKUP(Y165,'シフト記号表（従来型・ユニット型共通）'!$C$6:$L$47,10,FALSE))</f>
        <v/>
      </c>
      <c r="Z166" s="274" t="str">
        <f>IF(Z165="","",VLOOKUP(Z165,'シフト記号表（従来型・ユニット型共通）'!$C$6:$L$47,10,FALSE))</f>
        <v/>
      </c>
      <c r="AA166" s="274" t="str">
        <f>IF(AA165="","",VLOOKUP(AA165,'シフト記号表（従来型・ユニット型共通）'!$C$6:$L$47,10,FALSE))</f>
        <v/>
      </c>
      <c r="AB166" s="274" t="str">
        <f>IF(AB165="","",VLOOKUP(AB165,'シフト記号表（従来型・ユニット型共通）'!$C$6:$L$47,10,FALSE))</f>
        <v/>
      </c>
      <c r="AC166" s="276" t="str">
        <f>IF(AC165="","",VLOOKUP(AC165,'シフト記号表（従来型・ユニット型共通）'!$C$6:$L$47,10,FALSE))</f>
        <v/>
      </c>
      <c r="AD166" s="275" t="str">
        <f>IF(AD165="","",VLOOKUP(AD165,'シフト記号表（従来型・ユニット型共通）'!$C$6:$L$47,10,FALSE))</f>
        <v/>
      </c>
      <c r="AE166" s="274" t="str">
        <f>IF(AE165="","",VLOOKUP(AE165,'シフト記号表（従来型・ユニット型共通）'!$C$6:$L$47,10,FALSE))</f>
        <v/>
      </c>
      <c r="AF166" s="274" t="str">
        <f>IF(AF165="","",VLOOKUP(AF165,'シフト記号表（従来型・ユニット型共通）'!$C$6:$L$47,10,FALSE))</f>
        <v/>
      </c>
      <c r="AG166" s="274" t="str">
        <f>IF(AG165="","",VLOOKUP(AG165,'シフト記号表（従来型・ユニット型共通）'!$C$6:$L$47,10,FALSE))</f>
        <v/>
      </c>
      <c r="AH166" s="274" t="str">
        <f>IF(AH165="","",VLOOKUP(AH165,'シフト記号表（従来型・ユニット型共通）'!$C$6:$L$47,10,FALSE))</f>
        <v/>
      </c>
      <c r="AI166" s="274" t="str">
        <f>IF(AI165="","",VLOOKUP(AI165,'シフト記号表（従来型・ユニット型共通）'!$C$6:$L$47,10,FALSE))</f>
        <v/>
      </c>
      <c r="AJ166" s="276" t="str">
        <f>IF(AJ165="","",VLOOKUP(AJ165,'シフト記号表（従来型・ユニット型共通）'!$C$6:$L$47,10,FALSE))</f>
        <v/>
      </c>
      <c r="AK166" s="275" t="str">
        <f>IF(AK165="","",VLOOKUP(AK165,'シフト記号表（従来型・ユニット型共通）'!$C$6:$L$47,10,FALSE))</f>
        <v/>
      </c>
      <c r="AL166" s="274" t="str">
        <f>IF(AL165="","",VLOOKUP(AL165,'シフト記号表（従来型・ユニット型共通）'!$C$6:$L$47,10,FALSE))</f>
        <v/>
      </c>
      <c r="AM166" s="274" t="str">
        <f>IF(AM165="","",VLOOKUP(AM165,'シフト記号表（従来型・ユニット型共通）'!$C$6:$L$47,10,FALSE))</f>
        <v/>
      </c>
      <c r="AN166" s="274" t="str">
        <f>IF(AN165="","",VLOOKUP(AN165,'シフト記号表（従来型・ユニット型共通）'!$C$6:$L$47,10,FALSE))</f>
        <v/>
      </c>
      <c r="AO166" s="274" t="str">
        <f>IF(AO165="","",VLOOKUP(AO165,'シフト記号表（従来型・ユニット型共通）'!$C$6:$L$47,10,FALSE))</f>
        <v/>
      </c>
      <c r="AP166" s="274" t="str">
        <f>IF(AP165="","",VLOOKUP(AP165,'シフト記号表（従来型・ユニット型共通）'!$C$6:$L$47,10,FALSE))</f>
        <v/>
      </c>
      <c r="AQ166" s="276" t="str">
        <f>IF(AQ165="","",VLOOKUP(AQ165,'シフト記号表（従来型・ユニット型共通）'!$C$6:$L$47,10,FALSE))</f>
        <v/>
      </c>
      <c r="AR166" s="275" t="str">
        <f>IF(AR165="","",VLOOKUP(AR165,'シフト記号表（従来型・ユニット型共通）'!$C$6:$L$47,10,FALSE))</f>
        <v/>
      </c>
      <c r="AS166" s="274" t="str">
        <f>IF(AS165="","",VLOOKUP(AS165,'シフト記号表（従来型・ユニット型共通）'!$C$6:$L$47,10,FALSE))</f>
        <v/>
      </c>
      <c r="AT166" s="274" t="str">
        <f>IF(AT165="","",VLOOKUP(AT165,'シフト記号表（従来型・ユニット型共通）'!$C$6:$L$47,10,FALSE))</f>
        <v/>
      </c>
      <c r="AU166" s="274" t="str">
        <f>IF(AU165="","",VLOOKUP(AU165,'シフト記号表（従来型・ユニット型共通）'!$C$6:$L$47,10,FALSE))</f>
        <v/>
      </c>
      <c r="AV166" s="274" t="str">
        <f>IF(AV165="","",VLOOKUP(AV165,'シフト記号表（従来型・ユニット型共通）'!$C$6:$L$47,10,FALSE))</f>
        <v/>
      </c>
      <c r="AW166" s="274" t="str">
        <f>IF(AW165="","",VLOOKUP(AW165,'シフト記号表（従来型・ユニット型共通）'!$C$6:$L$47,10,FALSE))</f>
        <v/>
      </c>
      <c r="AX166" s="276" t="str">
        <f>IF(AX165="","",VLOOKUP(AX165,'シフト記号表（従来型・ユニット型共通）'!$C$6:$L$47,10,FALSE))</f>
        <v/>
      </c>
      <c r="AY166" s="275" t="str">
        <f>IF(AY165="","",VLOOKUP(AY165,'シフト記号表（従来型・ユニット型共通）'!$C$6:$L$47,10,FALSE))</f>
        <v/>
      </c>
      <c r="AZ166" s="274" t="str">
        <f>IF(AZ165="","",VLOOKUP(AZ165,'シフト記号表（従来型・ユニット型共通）'!$C$6:$L$47,10,FALSE))</f>
        <v/>
      </c>
      <c r="BA166" s="274" t="str">
        <f>IF(BA165="","",VLOOKUP(BA165,'シフト記号表（従来型・ユニット型共通）'!$C$6:$L$47,10,FALSE))</f>
        <v/>
      </c>
      <c r="BB166" s="1350">
        <f>IF($BE$3="４週",SUM(W166:AX166),IF($BE$3="暦月",SUM(W166:BA166),""))</f>
        <v>0</v>
      </c>
      <c r="BC166" s="1351"/>
      <c r="BD166" s="1352">
        <f>IF($BE$3="４週",BB166/4,IF($BE$3="暦月",(BB166/($BE$8/7)),""))</f>
        <v>0</v>
      </c>
      <c r="BE166" s="1351"/>
      <c r="BF166" s="1347"/>
      <c r="BG166" s="1348"/>
      <c r="BH166" s="1348"/>
      <c r="BI166" s="1348"/>
      <c r="BJ166" s="1349"/>
    </row>
    <row r="167" spans="2:62" ht="20.25" customHeight="1">
      <c r="B167" s="1279">
        <f>B165+1</f>
        <v>76</v>
      </c>
      <c r="C167" s="1325"/>
      <c r="D167" s="1326"/>
      <c r="E167" s="285"/>
      <c r="F167" s="284"/>
      <c r="G167" s="285"/>
      <c r="H167" s="284"/>
      <c r="I167" s="1337"/>
      <c r="J167" s="1338"/>
      <c r="K167" s="1339"/>
      <c r="L167" s="1340"/>
      <c r="M167" s="1340"/>
      <c r="N167" s="1326"/>
      <c r="O167" s="1307"/>
      <c r="P167" s="1308"/>
      <c r="Q167" s="1308"/>
      <c r="R167" s="1308"/>
      <c r="S167" s="1309"/>
      <c r="T167" s="283" t="s">
        <v>1100</v>
      </c>
      <c r="V167" s="282"/>
      <c r="W167" s="267"/>
      <c r="X167" s="266"/>
      <c r="Y167" s="266"/>
      <c r="Z167" s="266"/>
      <c r="AA167" s="266"/>
      <c r="AB167" s="266"/>
      <c r="AC167" s="268"/>
      <c r="AD167" s="267"/>
      <c r="AE167" s="266"/>
      <c r="AF167" s="266"/>
      <c r="AG167" s="266"/>
      <c r="AH167" s="266"/>
      <c r="AI167" s="266"/>
      <c r="AJ167" s="268"/>
      <c r="AK167" s="267"/>
      <c r="AL167" s="266"/>
      <c r="AM167" s="266"/>
      <c r="AN167" s="266"/>
      <c r="AO167" s="266"/>
      <c r="AP167" s="266"/>
      <c r="AQ167" s="268"/>
      <c r="AR167" s="267"/>
      <c r="AS167" s="266"/>
      <c r="AT167" s="266"/>
      <c r="AU167" s="266"/>
      <c r="AV167" s="266"/>
      <c r="AW167" s="266"/>
      <c r="AX167" s="268"/>
      <c r="AY167" s="267"/>
      <c r="AZ167" s="266"/>
      <c r="BA167" s="265"/>
      <c r="BB167" s="1314"/>
      <c r="BC167" s="1315"/>
      <c r="BD167" s="1316"/>
      <c r="BE167" s="1317"/>
      <c r="BF167" s="1318"/>
      <c r="BG167" s="1319"/>
      <c r="BH167" s="1319"/>
      <c r="BI167" s="1319"/>
      <c r="BJ167" s="1320"/>
    </row>
    <row r="168" spans="2:62" ht="20.25" customHeight="1">
      <c r="B168" s="1280"/>
      <c r="C168" s="1341"/>
      <c r="D168" s="1342"/>
      <c r="E168" s="281"/>
      <c r="F168" s="280">
        <f>C167</f>
        <v>0</v>
      </c>
      <c r="G168" s="281"/>
      <c r="H168" s="280">
        <f>I167</f>
        <v>0</v>
      </c>
      <c r="I168" s="1343"/>
      <c r="J168" s="1344"/>
      <c r="K168" s="1345"/>
      <c r="L168" s="1346"/>
      <c r="M168" s="1346"/>
      <c r="N168" s="1342"/>
      <c r="O168" s="1307"/>
      <c r="P168" s="1308"/>
      <c r="Q168" s="1308"/>
      <c r="R168" s="1308"/>
      <c r="S168" s="1309"/>
      <c r="T168" s="279" t="s">
        <v>1099</v>
      </c>
      <c r="U168" s="278"/>
      <c r="V168" s="277"/>
      <c r="W168" s="275" t="str">
        <f>IF(W167="","",VLOOKUP(W167,'シフト記号表（従来型・ユニット型共通）'!$C$6:$L$47,10,FALSE))</f>
        <v/>
      </c>
      <c r="X168" s="274" t="str">
        <f>IF(X167="","",VLOOKUP(X167,'シフト記号表（従来型・ユニット型共通）'!$C$6:$L$47,10,FALSE))</f>
        <v/>
      </c>
      <c r="Y168" s="274" t="str">
        <f>IF(Y167="","",VLOOKUP(Y167,'シフト記号表（従来型・ユニット型共通）'!$C$6:$L$47,10,FALSE))</f>
        <v/>
      </c>
      <c r="Z168" s="274" t="str">
        <f>IF(Z167="","",VLOOKUP(Z167,'シフト記号表（従来型・ユニット型共通）'!$C$6:$L$47,10,FALSE))</f>
        <v/>
      </c>
      <c r="AA168" s="274" t="str">
        <f>IF(AA167="","",VLOOKUP(AA167,'シフト記号表（従来型・ユニット型共通）'!$C$6:$L$47,10,FALSE))</f>
        <v/>
      </c>
      <c r="AB168" s="274" t="str">
        <f>IF(AB167="","",VLOOKUP(AB167,'シフト記号表（従来型・ユニット型共通）'!$C$6:$L$47,10,FALSE))</f>
        <v/>
      </c>
      <c r="AC168" s="276" t="str">
        <f>IF(AC167="","",VLOOKUP(AC167,'シフト記号表（従来型・ユニット型共通）'!$C$6:$L$47,10,FALSE))</f>
        <v/>
      </c>
      <c r="AD168" s="275" t="str">
        <f>IF(AD167="","",VLOOKUP(AD167,'シフト記号表（従来型・ユニット型共通）'!$C$6:$L$47,10,FALSE))</f>
        <v/>
      </c>
      <c r="AE168" s="274" t="str">
        <f>IF(AE167="","",VLOOKUP(AE167,'シフト記号表（従来型・ユニット型共通）'!$C$6:$L$47,10,FALSE))</f>
        <v/>
      </c>
      <c r="AF168" s="274" t="str">
        <f>IF(AF167="","",VLOOKUP(AF167,'シフト記号表（従来型・ユニット型共通）'!$C$6:$L$47,10,FALSE))</f>
        <v/>
      </c>
      <c r="AG168" s="274" t="str">
        <f>IF(AG167="","",VLOOKUP(AG167,'シフト記号表（従来型・ユニット型共通）'!$C$6:$L$47,10,FALSE))</f>
        <v/>
      </c>
      <c r="AH168" s="274" t="str">
        <f>IF(AH167="","",VLOOKUP(AH167,'シフト記号表（従来型・ユニット型共通）'!$C$6:$L$47,10,FALSE))</f>
        <v/>
      </c>
      <c r="AI168" s="274" t="str">
        <f>IF(AI167="","",VLOOKUP(AI167,'シフト記号表（従来型・ユニット型共通）'!$C$6:$L$47,10,FALSE))</f>
        <v/>
      </c>
      <c r="AJ168" s="276" t="str">
        <f>IF(AJ167="","",VLOOKUP(AJ167,'シフト記号表（従来型・ユニット型共通）'!$C$6:$L$47,10,FALSE))</f>
        <v/>
      </c>
      <c r="AK168" s="275" t="str">
        <f>IF(AK167="","",VLOOKUP(AK167,'シフト記号表（従来型・ユニット型共通）'!$C$6:$L$47,10,FALSE))</f>
        <v/>
      </c>
      <c r="AL168" s="274" t="str">
        <f>IF(AL167="","",VLOOKUP(AL167,'シフト記号表（従来型・ユニット型共通）'!$C$6:$L$47,10,FALSE))</f>
        <v/>
      </c>
      <c r="AM168" s="274" t="str">
        <f>IF(AM167="","",VLOOKUP(AM167,'シフト記号表（従来型・ユニット型共通）'!$C$6:$L$47,10,FALSE))</f>
        <v/>
      </c>
      <c r="AN168" s="274" t="str">
        <f>IF(AN167="","",VLOOKUP(AN167,'シフト記号表（従来型・ユニット型共通）'!$C$6:$L$47,10,FALSE))</f>
        <v/>
      </c>
      <c r="AO168" s="274" t="str">
        <f>IF(AO167="","",VLOOKUP(AO167,'シフト記号表（従来型・ユニット型共通）'!$C$6:$L$47,10,FALSE))</f>
        <v/>
      </c>
      <c r="AP168" s="274" t="str">
        <f>IF(AP167="","",VLOOKUP(AP167,'シフト記号表（従来型・ユニット型共通）'!$C$6:$L$47,10,FALSE))</f>
        <v/>
      </c>
      <c r="AQ168" s="276" t="str">
        <f>IF(AQ167="","",VLOOKUP(AQ167,'シフト記号表（従来型・ユニット型共通）'!$C$6:$L$47,10,FALSE))</f>
        <v/>
      </c>
      <c r="AR168" s="275" t="str">
        <f>IF(AR167="","",VLOOKUP(AR167,'シフト記号表（従来型・ユニット型共通）'!$C$6:$L$47,10,FALSE))</f>
        <v/>
      </c>
      <c r="AS168" s="274" t="str">
        <f>IF(AS167="","",VLOOKUP(AS167,'シフト記号表（従来型・ユニット型共通）'!$C$6:$L$47,10,FALSE))</f>
        <v/>
      </c>
      <c r="AT168" s="274" t="str">
        <f>IF(AT167="","",VLOOKUP(AT167,'シフト記号表（従来型・ユニット型共通）'!$C$6:$L$47,10,FALSE))</f>
        <v/>
      </c>
      <c r="AU168" s="274" t="str">
        <f>IF(AU167="","",VLOOKUP(AU167,'シフト記号表（従来型・ユニット型共通）'!$C$6:$L$47,10,FALSE))</f>
        <v/>
      </c>
      <c r="AV168" s="274" t="str">
        <f>IF(AV167="","",VLOOKUP(AV167,'シフト記号表（従来型・ユニット型共通）'!$C$6:$L$47,10,FALSE))</f>
        <v/>
      </c>
      <c r="AW168" s="274" t="str">
        <f>IF(AW167="","",VLOOKUP(AW167,'シフト記号表（従来型・ユニット型共通）'!$C$6:$L$47,10,FALSE))</f>
        <v/>
      </c>
      <c r="AX168" s="276" t="str">
        <f>IF(AX167="","",VLOOKUP(AX167,'シフト記号表（従来型・ユニット型共通）'!$C$6:$L$47,10,FALSE))</f>
        <v/>
      </c>
      <c r="AY168" s="275" t="str">
        <f>IF(AY167="","",VLOOKUP(AY167,'シフト記号表（従来型・ユニット型共通）'!$C$6:$L$47,10,FALSE))</f>
        <v/>
      </c>
      <c r="AZ168" s="274" t="str">
        <f>IF(AZ167="","",VLOOKUP(AZ167,'シフト記号表（従来型・ユニット型共通）'!$C$6:$L$47,10,FALSE))</f>
        <v/>
      </c>
      <c r="BA168" s="274" t="str">
        <f>IF(BA167="","",VLOOKUP(BA167,'シフト記号表（従来型・ユニット型共通）'!$C$6:$L$47,10,FALSE))</f>
        <v/>
      </c>
      <c r="BB168" s="1350">
        <f>IF($BE$3="４週",SUM(W168:AX168),IF($BE$3="暦月",SUM(W168:BA168),""))</f>
        <v>0</v>
      </c>
      <c r="BC168" s="1351"/>
      <c r="BD168" s="1352">
        <f>IF($BE$3="４週",BB168/4,IF($BE$3="暦月",(BB168/($BE$8/7)),""))</f>
        <v>0</v>
      </c>
      <c r="BE168" s="1351"/>
      <c r="BF168" s="1347"/>
      <c r="BG168" s="1348"/>
      <c r="BH168" s="1348"/>
      <c r="BI168" s="1348"/>
      <c r="BJ168" s="1349"/>
    </row>
    <row r="169" spans="2:62" ht="20.25" customHeight="1">
      <c r="B169" s="1279">
        <f>B167+1</f>
        <v>77</v>
      </c>
      <c r="C169" s="1325"/>
      <c r="D169" s="1326"/>
      <c r="E169" s="285"/>
      <c r="F169" s="284"/>
      <c r="G169" s="285"/>
      <c r="H169" s="284"/>
      <c r="I169" s="1337"/>
      <c r="J169" s="1338"/>
      <c r="K169" s="1339"/>
      <c r="L169" s="1340"/>
      <c r="M169" s="1340"/>
      <c r="N169" s="1326"/>
      <c r="O169" s="1307"/>
      <c r="P169" s="1308"/>
      <c r="Q169" s="1308"/>
      <c r="R169" s="1308"/>
      <c r="S169" s="1309"/>
      <c r="T169" s="283" t="s">
        <v>1100</v>
      </c>
      <c r="V169" s="282"/>
      <c r="W169" s="267"/>
      <c r="X169" s="266"/>
      <c r="Y169" s="266"/>
      <c r="Z169" s="266"/>
      <c r="AA169" s="266"/>
      <c r="AB169" s="266"/>
      <c r="AC169" s="268"/>
      <c r="AD169" s="267"/>
      <c r="AE169" s="266"/>
      <c r="AF169" s="266"/>
      <c r="AG169" s="266"/>
      <c r="AH169" s="266"/>
      <c r="AI169" s="266"/>
      <c r="AJ169" s="268"/>
      <c r="AK169" s="267"/>
      <c r="AL169" s="266"/>
      <c r="AM169" s="266"/>
      <c r="AN169" s="266"/>
      <c r="AO169" s="266"/>
      <c r="AP169" s="266"/>
      <c r="AQ169" s="268"/>
      <c r="AR169" s="267"/>
      <c r="AS169" s="266"/>
      <c r="AT169" s="266"/>
      <c r="AU169" s="266"/>
      <c r="AV169" s="266"/>
      <c r="AW169" s="266"/>
      <c r="AX169" s="268"/>
      <c r="AY169" s="267"/>
      <c r="AZ169" s="266"/>
      <c r="BA169" s="265"/>
      <c r="BB169" s="1314"/>
      <c r="BC169" s="1315"/>
      <c r="BD169" s="1316"/>
      <c r="BE169" s="1317"/>
      <c r="BF169" s="1318"/>
      <c r="BG169" s="1319"/>
      <c r="BH169" s="1319"/>
      <c r="BI169" s="1319"/>
      <c r="BJ169" s="1320"/>
    </row>
    <row r="170" spans="2:62" ht="20.25" customHeight="1">
      <c r="B170" s="1280"/>
      <c r="C170" s="1341"/>
      <c r="D170" s="1342"/>
      <c r="E170" s="281"/>
      <c r="F170" s="280">
        <f>C169</f>
        <v>0</v>
      </c>
      <c r="G170" s="281"/>
      <c r="H170" s="280">
        <f>I169</f>
        <v>0</v>
      </c>
      <c r="I170" s="1343"/>
      <c r="J170" s="1344"/>
      <c r="K170" s="1345"/>
      <c r="L170" s="1346"/>
      <c r="M170" s="1346"/>
      <c r="N170" s="1342"/>
      <c r="O170" s="1307"/>
      <c r="P170" s="1308"/>
      <c r="Q170" s="1308"/>
      <c r="R170" s="1308"/>
      <c r="S170" s="1309"/>
      <c r="T170" s="279" t="s">
        <v>1099</v>
      </c>
      <c r="U170" s="278"/>
      <c r="V170" s="277"/>
      <c r="W170" s="275" t="str">
        <f>IF(W169="","",VLOOKUP(W169,'シフト記号表（従来型・ユニット型共通）'!$C$6:$L$47,10,FALSE))</f>
        <v/>
      </c>
      <c r="X170" s="274" t="str">
        <f>IF(X169="","",VLOOKUP(X169,'シフト記号表（従来型・ユニット型共通）'!$C$6:$L$47,10,FALSE))</f>
        <v/>
      </c>
      <c r="Y170" s="274" t="str">
        <f>IF(Y169="","",VLOOKUP(Y169,'シフト記号表（従来型・ユニット型共通）'!$C$6:$L$47,10,FALSE))</f>
        <v/>
      </c>
      <c r="Z170" s="274" t="str">
        <f>IF(Z169="","",VLOOKUP(Z169,'シフト記号表（従来型・ユニット型共通）'!$C$6:$L$47,10,FALSE))</f>
        <v/>
      </c>
      <c r="AA170" s="274" t="str">
        <f>IF(AA169="","",VLOOKUP(AA169,'シフト記号表（従来型・ユニット型共通）'!$C$6:$L$47,10,FALSE))</f>
        <v/>
      </c>
      <c r="AB170" s="274" t="str">
        <f>IF(AB169="","",VLOOKUP(AB169,'シフト記号表（従来型・ユニット型共通）'!$C$6:$L$47,10,FALSE))</f>
        <v/>
      </c>
      <c r="AC170" s="276" t="str">
        <f>IF(AC169="","",VLOOKUP(AC169,'シフト記号表（従来型・ユニット型共通）'!$C$6:$L$47,10,FALSE))</f>
        <v/>
      </c>
      <c r="AD170" s="275" t="str">
        <f>IF(AD169="","",VLOOKUP(AD169,'シフト記号表（従来型・ユニット型共通）'!$C$6:$L$47,10,FALSE))</f>
        <v/>
      </c>
      <c r="AE170" s="274" t="str">
        <f>IF(AE169="","",VLOOKUP(AE169,'シフト記号表（従来型・ユニット型共通）'!$C$6:$L$47,10,FALSE))</f>
        <v/>
      </c>
      <c r="AF170" s="274" t="str">
        <f>IF(AF169="","",VLOOKUP(AF169,'シフト記号表（従来型・ユニット型共通）'!$C$6:$L$47,10,FALSE))</f>
        <v/>
      </c>
      <c r="AG170" s="274" t="str">
        <f>IF(AG169="","",VLOOKUP(AG169,'シフト記号表（従来型・ユニット型共通）'!$C$6:$L$47,10,FALSE))</f>
        <v/>
      </c>
      <c r="AH170" s="274" t="str">
        <f>IF(AH169="","",VLOOKUP(AH169,'シフト記号表（従来型・ユニット型共通）'!$C$6:$L$47,10,FALSE))</f>
        <v/>
      </c>
      <c r="AI170" s="274" t="str">
        <f>IF(AI169="","",VLOOKUP(AI169,'シフト記号表（従来型・ユニット型共通）'!$C$6:$L$47,10,FALSE))</f>
        <v/>
      </c>
      <c r="AJ170" s="276" t="str">
        <f>IF(AJ169="","",VLOOKUP(AJ169,'シフト記号表（従来型・ユニット型共通）'!$C$6:$L$47,10,FALSE))</f>
        <v/>
      </c>
      <c r="AK170" s="275" t="str">
        <f>IF(AK169="","",VLOOKUP(AK169,'シフト記号表（従来型・ユニット型共通）'!$C$6:$L$47,10,FALSE))</f>
        <v/>
      </c>
      <c r="AL170" s="274" t="str">
        <f>IF(AL169="","",VLOOKUP(AL169,'シフト記号表（従来型・ユニット型共通）'!$C$6:$L$47,10,FALSE))</f>
        <v/>
      </c>
      <c r="AM170" s="274" t="str">
        <f>IF(AM169="","",VLOOKUP(AM169,'シフト記号表（従来型・ユニット型共通）'!$C$6:$L$47,10,FALSE))</f>
        <v/>
      </c>
      <c r="AN170" s="274" t="str">
        <f>IF(AN169="","",VLOOKUP(AN169,'シフト記号表（従来型・ユニット型共通）'!$C$6:$L$47,10,FALSE))</f>
        <v/>
      </c>
      <c r="AO170" s="274" t="str">
        <f>IF(AO169="","",VLOOKUP(AO169,'シフト記号表（従来型・ユニット型共通）'!$C$6:$L$47,10,FALSE))</f>
        <v/>
      </c>
      <c r="AP170" s="274" t="str">
        <f>IF(AP169="","",VLOOKUP(AP169,'シフト記号表（従来型・ユニット型共通）'!$C$6:$L$47,10,FALSE))</f>
        <v/>
      </c>
      <c r="AQ170" s="276" t="str">
        <f>IF(AQ169="","",VLOOKUP(AQ169,'シフト記号表（従来型・ユニット型共通）'!$C$6:$L$47,10,FALSE))</f>
        <v/>
      </c>
      <c r="AR170" s="275" t="str">
        <f>IF(AR169="","",VLOOKUP(AR169,'シフト記号表（従来型・ユニット型共通）'!$C$6:$L$47,10,FALSE))</f>
        <v/>
      </c>
      <c r="AS170" s="274" t="str">
        <f>IF(AS169="","",VLOOKUP(AS169,'シフト記号表（従来型・ユニット型共通）'!$C$6:$L$47,10,FALSE))</f>
        <v/>
      </c>
      <c r="AT170" s="274" t="str">
        <f>IF(AT169="","",VLOOKUP(AT169,'シフト記号表（従来型・ユニット型共通）'!$C$6:$L$47,10,FALSE))</f>
        <v/>
      </c>
      <c r="AU170" s="274" t="str">
        <f>IF(AU169="","",VLOOKUP(AU169,'シフト記号表（従来型・ユニット型共通）'!$C$6:$L$47,10,FALSE))</f>
        <v/>
      </c>
      <c r="AV170" s="274" t="str">
        <f>IF(AV169="","",VLOOKUP(AV169,'シフト記号表（従来型・ユニット型共通）'!$C$6:$L$47,10,FALSE))</f>
        <v/>
      </c>
      <c r="AW170" s="274" t="str">
        <f>IF(AW169="","",VLOOKUP(AW169,'シフト記号表（従来型・ユニット型共通）'!$C$6:$L$47,10,FALSE))</f>
        <v/>
      </c>
      <c r="AX170" s="276" t="str">
        <f>IF(AX169="","",VLOOKUP(AX169,'シフト記号表（従来型・ユニット型共通）'!$C$6:$L$47,10,FALSE))</f>
        <v/>
      </c>
      <c r="AY170" s="275" t="str">
        <f>IF(AY169="","",VLOOKUP(AY169,'シフト記号表（従来型・ユニット型共通）'!$C$6:$L$47,10,FALSE))</f>
        <v/>
      </c>
      <c r="AZ170" s="274" t="str">
        <f>IF(AZ169="","",VLOOKUP(AZ169,'シフト記号表（従来型・ユニット型共通）'!$C$6:$L$47,10,FALSE))</f>
        <v/>
      </c>
      <c r="BA170" s="274" t="str">
        <f>IF(BA169="","",VLOOKUP(BA169,'シフト記号表（従来型・ユニット型共通）'!$C$6:$L$47,10,FALSE))</f>
        <v/>
      </c>
      <c r="BB170" s="1350">
        <f>IF($BE$3="４週",SUM(W170:AX170),IF($BE$3="暦月",SUM(W170:BA170),""))</f>
        <v>0</v>
      </c>
      <c r="BC170" s="1351"/>
      <c r="BD170" s="1352">
        <f>IF($BE$3="４週",BB170/4,IF($BE$3="暦月",(BB170/($BE$8/7)),""))</f>
        <v>0</v>
      </c>
      <c r="BE170" s="1351"/>
      <c r="BF170" s="1347"/>
      <c r="BG170" s="1348"/>
      <c r="BH170" s="1348"/>
      <c r="BI170" s="1348"/>
      <c r="BJ170" s="1349"/>
    </row>
    <row r="171" spans="2:62" ht="20.25" customHeight="1">
      <c r="B171" s="1279">
        <f>B169+1</f>
        <v>78</v>
      </c>
      <c r="C171" s="1325"/>
      <c r="D171" s="1326"/>
      <c r="E171" s="285"/>
      <c r="F171" s="284"/>
      <c r="G171" s="285"/>
      <c r="H171" s="284"/>
      <c r="I171" s="1337"/>
      <c r="J171" s="1338"/>
      <c r="K171" s="1339"/>
      <c r="L171" s="1340"/>
      <c r="M171" s="1340"/>
      <c r="N171" s="1326"/>
      <c r="O171" s="1307"/>
      <c r="P171" s="1308"/>
      <c r="Q171" s="1308"/>
      <c r="R171" s="1308"/>
      <c r="S171" s="1309"/>
      <c r="T171" s="283" t="s">
        <v>1100</v>
      </c>
      <c r="V171" s="282"/>
      <c r="W171" s="267"/>
      <c r="X171" s="266"/>
      <c r="Y171" s="266"/>
      <c r="Z171" s="266"/>
      <c r="AA171" s="266"/>
      <c r="AB171" s="266"/>
      <c r="AC171" s="268"/>
      <c r="AD171" s="267"/>
      <c r="AE171" s="266"/>
      <c r="AF171" s="266"/>
      <c r="AG171" s="266"/>
      <c r="AH171" s="266"/>
      <c r="AI171" s="266"/>
      <c r="AJ171" s="268"/>
      <c r="AK171" s="267"/>
      <c r="AL171" s="266"/>
      <c r="AM171" s="266"/>
      <c r="AN171" s="266"/>
      <c r="AO171" s="266"/>
      <c r="AP171" s="266"/>
      <c r="AQ171" s="268"/>
      <c r="AR171" s="267"/>
      <c r="AS171" s="266"/>
      <c r="AT171" s="266"/>
      <c r="AU171" s="266"/>
      <c r="AV171" s="266"/>
      <c r="AW171" s="266"/>
      <c r="AX171" s="268"/>
      <c r="AY171" s="267"/>
      <c r="AZ171" s="266"/>
      <c r="BA171" s="265"/>
      <c r="BB171" s="1314"/>
      <c r="BC171" s="1315"/>
      <c r="BD171" s="1316"/>
      <c r="BE171" s="1317"/>
      <c r="BF171" s="1318"/>
      <c r="BG171" s="1319"/>
      <c r="BH171" s="1319"/>
      <c r="BI171" s="1319"/>
      <c r="BJ171" s="1320"/>
    </row>
    <row r="172" spans="2:62" ht="20.25" customHeight="1">
      <c r="B172" s="1280"/>
      <c r="C172" s="1341"/>
      <c r="D172" s="1342"/>
      <c r="E172" s="281"/>
      <c r="F172" s="280">
        <f>C171</f>
        <v>0</v>
      </c>
      <c r="G172" s="281"/>
      <c r="H172" s="280">
        <f>I171</f>
        <v>0</v>
      </c>
      <c r="I172" s="1343"/>
      <c r="J172" s="1344"/>
      <c r="K172" s="1345"/>
      <c r="L172" s="1346"/>
      <c r="M172" s="1346"/>
      <c r="N172" s="1342"/>
      <c r="O172" s="1307"/>
      <c r="P172" s="1308"/>
      <c r="Q172" s="1308"/>
      <c r="R172" s="1308"/>
      <c r="S172" s="1309"/>
      <c r="T172" s="279" t="s">
        <v>1099</v>
      </c>
      <c r="U172" s="278"/>
      <c r="V172" s="277"/>
      <c r="W172" s="275" t="str">
        <f>IF(W171="","",VLOOKUP(W171,'シフト記号表（従来型・ユニット型共通）'!$C$6:$L$47,10,FALSE))</f>
        <v/>
      </c>
      <c r="X172" s="274" t="str">
        <f>IF(X171="","",VLOOKUP(X171,'シフト記号表（従来型・ユニット型共通）'!$C$6:$L$47,10,FALSE))</f>
        <v/>
      </c>
      <c r="Y172" s="274" t="str">
        <f>IF(Y171="","",VLOOKUP(Y171,'シフト記号表（従来型・ユニット型共通）'!$C$6:$L$47,10,FALSE))</f>
        <v/>
      </c>
      <c r="Z172" s="274" t="str">
        <f>IF(Z171="","",VLOOKUP(Z171,'シフト記号表（従来型・ユニット型共通）'!$C$6:$L$47,10,FALSE))</f>
        <v/>
      </c>
      <c r="AA172" s="274" t="str">
        <f>IF(AA171="","",VLOOKUP(AA171,'シフト記号表（従来型・ユニット型共通）'!$C$6:$L$47,10,FALSE))</f>
        <v/>
      </c>
      <c r="AB172" s="274" t="str">
        <f>IF(AB171="","",VLOOKUP(AB171,'シフト記号表（従来型・ユニット型共通）'!$C$6:$L$47,10,FALSE))</f>
        <v/>
      </c>
      <c r="AC172" s="276" t="str">
        <f>IF(AC171="","",VLOOKUP(AC171,'シフト記号表（従来型・ユニット型共通）'!$C$6:$L$47,10,FALSE))</f>
        <v/>
      </c>
      <c r="AD172" s="275" t="str">
        <f>IF(AD171="","",VLOOKUP(AD171,'シフト記号表（従来型・ユニット型共通）'!$C$6:$L$47,10,FALSE))</f>
        <v/>
      </c>
      <c r="AE172" s="274" t="str">
        <f>IF(AE171="","",VLOOKUP(AE171,'シフト記号表（従来型・ユニット型共通）'!$C$6:$L$47,10,FALSE))</f>
        <v/>
      </c>
      <c r="AF172" s="274" t="str">
        <f>IF(AF171="","",VLOOKUP(AF171,'シフト記号表（従来型・ユニット型共通）'!$C$6:$L$47,10,FALSE))</f>
        <v/>
      </c>
      <c r="AG172" s="274" t="str">
        <f>IF(AG171="","",VLOOKUP(AG171,'シフト記号表（従来型・ユニット型共通）'!$C$6:$L$47,10,FALSE))</f>
        <v/>
      </c>
      <c r="AH172" s="274" t="str">
        <f>IF(AH171="","",VLOOKUP(AH171,'シフト記号表（従来型・ユニット型共通）'!$C$6:$L$47,10,FALSE))</f>
        <v/>
      </c>
      <c r="AI172" s="274" t="str">
        <f>IF(AI171="","",VLOOKUP(AI171,'シフト記号表（従来型・ユニット型共通）'!$C$6:$L$47,10,FALSE))</f>
        <v/>
      </c>
      <c r="AJ172" s="276" t="str">
        <f>IF(AJ171="","",VLOOKUP(AJ171,'シフト記号表（従来型・ユニット型共通）'!$C$6:$L$47,10,FALSE))</f>
        <v/>
      </c>
      <c r="AK172" s="275" t="str">
        <f>IF(AK171="","",VLOOKUP(AK171,'シフト記号表（従来型・ユニット型共通）'!$C$6:$L$47,10,FALSE))</f>
        <v/>
      </c>
      <c r="AL172" s="274" t="str">
        <f>IF(AL171="","",VLOOKUP(AL171,'シフト記号表（従来型・ユニット型共通）'!$C$6:$L$47,10,FALSE))</f>
        <v/>
      </c>
      <c r="AM172" s="274" t="str">
        <f>IF(AM171="","",VLOOKUP(AM171,'シフト記号表（従来型・ユニット型共通）'!$C$6:$L$47,10,FALSE))</f>
        <v/>
      </c>
      <c r="AN172" s="274" t="str">
        <f>IF(AN171="","",VLOOKUP(AN171,'シフト記号表（従来型・ユニット型共通）'!$C$6:$L$47,10,FALSE))</f>
        <v/>
      </c>
      <c r="AO172" s="274" t="str">
        <f>IF(AO171="","",VLOOKUP(AO171,'シフト記号表（従来型・ユニット型共通）'!$C$6:$L$47,10,FALSE))</f>
        <v/>
      </c>
      <c r="AP172" s="274" t="str">
        <f>IF(AP171="","",VLOOKUP(AP171,'シフト記号表（従来型・ユニット型共通）'!$C$6:$L$47,10,FALSE))</f>
        <v/>
      </c>
      <c r="AQ172" s="276" t="str">
        <f>IF(AQ171="","",VLOOKUP(AQ171,'シフト記号表（従来型・ユニット型共通）'!$C$6:$L$47,10,FALSE))</f>
        <v/>
      </c>
      <c r="AR172" s="275" t="str">
        <f>IF(AR171="","",VLOOKUP(AR171,'シフト記号表（従来型・ユニット型共通）'!$C$6:$L$47,10,FALSE))</f>
        <v/>
      </c>
      <c r="AS172" s="274" t="str">
        <f>IF(AS171="","",VLOOKUP(AS171,'シフト記号表（従来型・ユニット型共通）'!$C$6:$L$47,10,FALSE))</f>
        <v/>
      </c>
      <c r="AT172" s="274" t="str">
        <f>IF(AT171="","",VLOOKUP(AT171,'シフト記号表（従来型・ユニット型共通）'!$C$6:$L$47,10,FALSE))</f>
        <v/>
      </c>
      <c r="AU172" s="274" t="str">
        <f>IF(AU171="","",VLOOKUP(AU171,'シフト記号表（従来型・ユニット型共通）'!$C$6:$L$47,10,FALSE))</f>
        <v/>
      </c>
      <c r="AV172" s="274" t="str">
        <f>IF(AV171="","",VLOOKUP(AV171,'シフト記号表（従来型・ユニット型共通）'!$C$6:$L$47,10,FALSE))</f>
        <v/>
      </c>
      <c r="AW172" s="274" t="str">
        <f>IF(AW171="","",VLOOKUP(AW171,'シフト記号表（従来型・ユニット型共通）'!$C$6:$L$47,10,FALSE))</f>
        <v/>
      </c>
      <c r="AX172" s="276" t="str">
        <f>IF(AX171="","",VLOOKUP(AX171,'シフト記号表（従来型・ユニット型共通）'!$C$6:$L$47,10,FALSE))</f>
        <v/>
      </c>
      <c r="AY172" s="275" t="str">
        <f>IF(AY171="","",VLOOKUP(AY171,'シフト記号表（従来型・ユニット型共通）'!$C$6:$L$47,10,FALSE))</f>
        <v/>
      </c>
      <c r="AZ172" s="274" t="str">
        <f>IF(AZ171="","",VLOOKUP(AZ171,'シフト記号表（従来型・ユニット型共通）'!$C$6:$L$47,10,FALSE))</f>
        <v/>
      </c>
      <c r="BA172" s="274" t="str">
        <f>IF(BA171="","",VLOOKUP(BA171,'シフト記号表（従来型・ユニット型共通）'!$C$6:$L$47,10,FALSE))</f>
        <v/>
      </c>
      <c r="BB172" s="1350">
        <f>IF($BE$3="４週",SUM(W172:AX172),IF($BE$3="暦月",SUM(W172:BA172),""))</f>
        <v>0</v>
      </c>
      <c r="BC172" s="1351"/>
      <c r="BD172" s="1352">
        <f>IF($BE$3="４週",BB172/4,IF($BE$3="暦月",(BB172/($BE$8/7)),""))</f>
        <v>0</v>
      </c>
      <c r="BE172" s="1351"/>
      <c r="BF172" s="1347"/>
      <c r="BG172" s="1348"/>
      <c r="BH172" s="1348"/>
      <c r="BI172" s="1348"/>
      <c r="BJ172" s="1349"/>
    </row>
    <row r="173" spans="2:62" ht="20.25" customHeight="1">
      <c r="B173" s="1279">
        <f>B171+1</f>
        <v>79</v>
      </c>
      <c r="C173" s="1325"/>
      <c r="D173" s="1326"/>
      <c r="E173" s="285"/>
      <c r="F173" s="284"/>
      <c r="G173" s="285"/>
      <c r="H173" s="284"/>
      <c r="I173" s="1337"/>
      <c r="J173" s="1338"/>
      <c r="K173" s="1339"/>
      <c r="L173" s="1340"/>
      <c r="M173" s="1340"/>
      <c r="N173" s="1326"/>
      <c r="O173" s="1307"/>
      <c r="P173" s="1308"/>
      <c r="Q173" s="1308"/>
      <c r="R173" s="1308"/>
      <c r="S173" s="1309"/>
      <c r="T173" s="283" t="s">
        <v>1100</v>
      </c>
      <c r="V173" s="282"/>
      <c r="W173" s="267"/>
      <c r="X173" s="266"/>
      <c r="Y173" s="266"/>
      <c r="Z173" s="266"/>
      <c r="AA173" s="266"/>
      <c r="AB173" s="266"/>
      <c r="AC173" s="268"/>
      <c r="AD173" s="267"/>
      <c r="AE173" s="266"/>
      <c r="AF173" s="266"/>
      <c r="AG173" s="266"/>
      <c r="AH173" s="266"/>
      <c r="AI173" s="266"/>
      <c r="AJ173" s="268"/>
      <c r="AK173" s="267"/>
      <c r="AL173" s="266"/>
      <c r="AM173" s="266"/>
      <c r="AN173" s="266"/>
      <c r="AO173" s="266"/>
      <c r="AP173" s="266"/>
      <c r="AQ173" s="268"/>
      <c r="AR173" s="267"/>
      <c r="AS173" s="266"/>
      <c r="AT173" s="266"/>
      <c r="AU173" s="266"/>
      <c r="AV173" s="266"/>
      <c r="AW173" s="266"/>
      <c r="AX173" s="268"/>
      <c r="AY173" s="267"/>
      <c r="AZ173" s="266"/>
      <c r="BA173" s="265"/>
      <c r="BB173" s="1314"/>
      <c r="BC173" s="1315"/>
      <c r="BD173" s="1316"/>
      <c r="BE173" s="1317"/>
      <c r="BF173" s="1318"/>
      <c r="BG173" s="1319"/>
      <c r="BH173" s="1319"/>
      <c r="BI173" s="1319"/>
      <c r="BJ173" s="1320"/>
    </row>
    <row r="174" spans="2:62" ht="20.25" customHeight="1">
      <c r="B174" s="1280"/>
      <c r="C174" s="1341"/>
      <c r="D174" s="1342"/>
      <c r="E174" s="281"/>
      <c r="F174" s="280">
        <f>C173</f>
        <v>0</v>
      </c>
      <c r="G174" s="281"/>
      <c r="H174" s="280">
        <f>I173</f>
        <v>0</v>
      </c>
      <c r="I174" s="1343"/>
      <c r="J174" s="1344"/>
      <c r="K174" s="1345"/>
      <c r="L174" s="1346"/>
      <c r="M174" s="1346"/>
      <c r="N174" s="1342"/>
      <c r="O174" s="1307"/>
      <c r="P174" s="1308"/>
      <c r="Q174" s="1308"/>
      <c r="R174" s="1308"/>
      <c r="S174" s="1309"/>
      <c r="T174" s="279" t="s">
        <v>1099</v>
      </c>
      <c r="U174" s="278"/>
      <c r="V174" s="277"/>
      <c r="W174" s="275" t="str">
        <f>IF(W173="","",VLOOKUP(W173,'シフト記号表（従来型・ユニット型共通）'!$C$6:$L$47,10,FALSE))</f>
        <v/>
      </c>
      <c r="X174" s="274" t="str">
        <f>IF(X173="","",VLOOKUP(X173,'シフト記号表（従来型・ユニット型共通）'!$C$6:$L$47,10,FALSE))</f>
        <v/>
      </c>
      <c r="Y174" s="274" t="str">
        <f>IF(Y173="","",VLOOKUP(Y173,'シフト記号表（従来型・ユニット型共通）'!$C$6:$L$47,10,FALSE))</f>
        <v/>
      </c>
      <c r="Z174" s="274" t="str">
        <f>IF(Z173="","",VLOOKUP(Z173,'シフト記号表（従来型・ユニット型共通）'!$C$6:$L$47,10,FALSE))</f>
        <v/>
      </c>
      <c r="AA174" s="274" t="str">
        <f>IF(AA173="","",VLOOKUP(AA173,'シフト記号表（従来型・ユニット型共通）'!$C$6:$L$47,10,FALSE))</f>
        <v/>
      </c>
      <c r="AB174" s="274" t="str">
        <f>IF(AB173="","",VLOOKUP(AB173,'シフト記号表（従来型・ユニット型共通）'!$C$6:$L$47,10,FALSE))</f>
        <v/>
      </c>
      <c r="AC174" s="276" t="str">
        <f>IF(AC173="","",VLOOKUP(AC173,'シフト記号表（従来型・ユニット型共通）'!$C$6:$L$47,10,FALSE))</f>
        <v/>
      </c>
      <c r="AD174" s="275" t="str">
        <f>IF(AD173="","",VLOOKUP(AD173,'シフト記号表（従来型・ユニット型共通）'!$C$6:$L$47,10,FALSE))</f>
        <v/>
      </c>
      <c r="AE174" s="274" t="str">
        <f>IF(AE173="","",VLOOKUP(AE173,'シフト記号表（従来型・ユニット型共通）'!$C$6:$L$47,10,FALSE))</f>
        <v/>
      </c>
      <c r="AF174" s="274" t="str">
        <f>IF(AF173="","",VLOOKUP(AF173,'シフト記号表（従来型・ユニット型共通）'!$C$6:$L$47,10,FALSE))</f>
        <v/>
      </c>
      <c r="AG174" s="274" t="str">
        <f>IF(AG173="","",VLOOKUP(AG173,'シフト記号表（従来型・ユニット型共通）'!$C$6:$L$47,10,FALSE))</f>
        <v/>
      </c>
      <c r="AH174" s="274" t="str">
        <f>IF(AH173="","",VLOOKUP(AH173,'シフト記号表（従来型・ユニット型共通）'!$C$6:$L$47,10,FALSE))</f>
        <v/>
      </c>
      <c r="AI174" s="274" t="str">
        <f>IF(AI173="","",VLOOKUP(AI173,'シフト記号表（従来型・ユニット型共通）'!$C$6:$L$47,10,FALSE))</f>
        <v/>
      </c>
      <c r="AJ174" s="276" t="str">
        <f>IF(AJ173="","",VLOOKUP(AJ173,'シフト記号表（従来型・ユニット型共通）'!$C$6:$L$47,10,FALSE))</f>
        <v/>
      </c>
      <c r="AK174" s="275" t="str">
        <f>IF(AK173="","",VLOOKUP(AK173,'シフト記号表（従来型・ユニット型共通）'!$C$6:$L$47,10,FALSE))</f>
        <v/>
      </c>
      <c r="AL174" s="274" t="str">
        <f>IF(AL173="","",VLOOKUP(AL173,'シフト記号表（従来型・ユニット型共通）'!$C$6:$L$47,10,FALSE))</f>
        <v/>
      </c>
      <c r="AM174" s="274" t="str">
        <f>IF(AM173="","",VLOOKUP(AM173,'シフト記号表（従来型・ユニット型共通）'!$C$6:$L$47,10,FALSE))</f>
        <v/>
      </c>
      <c r="AN174" s="274" t="str">
        <f>IF(AN173="","",VLOOKUP(AN173,'シフト記号表（従来型・ユニット型共通）'!$C$6:$L$47,10,FALSE))</f>
        <v/>
      </c>
      <c r="AO174" s="274" t="str">
        <f>IF(AO173="","",VLOOKUP(AO173,'シフト記号表（従来型・ユニット型共通）'!$C$6:$L$47,10,FALSE))</f>
        <v/>
      </c>
      <c r="AP174" s="274" t="str">
        <f>IF(AP173="","",VLOOKUP(AP173,'シフト記号表（従来型・ユニット型共通）'!$C$6:$L$47,10,FALSE))</f>
        <v/>
      </c>
      <c r="AQ174" s="276" t="str">
        <f>IF(AQ173="","",VLOOKUP(AQ173,'シフト記号表（従来型・ユニット型共通）'!$C$6:$L$47,10,FALSE))</f>
        <v/>
      </c>
      <c r="AR174" s="275" t="str">
        <f>IF(AR173="","",VLOOKUP(AR173,'シフト記号表（従来型・ユニット型共通）'!$C$6:$L$47,10,FALSE))</f>
        <v/>
      </c>
      <c r="AS174" s="274" t="str">
        <f>IF(AS173="","",VLOOKUP(AS173,'シフト記号表（従来型・ユニット型共通）'!$C$6:$L$47,10,FALSE))</f>
        <v/>
      </c>
      <c r="AT174" s="274" t="str">
        <f>IF(AT173="","",VLOOKUP(AT173,'シフト記号表（従来型・ユニット型共通）'!$C$6:$L$47,10,FALSE))</f>
        <v/>
      </c>
      <c r="AU174" s="274" t="str">
        <f>IF(AU173="","",VLOOKUP(AU173,'シフト記号表（従来型・ユニット型共通）'!$C$6:$L$47,10,FALSE))</f>
        <v/>
      </c>
      <c r="AV174" s="274" t="str">
        <f>IF(AV173="","",VLOOKUP(AV173,'シフト記号表（従来型・ユニット型共通）'!$C$6:$L$47,10,FALSE))</f>
        <v/>
      </c>
      <c r="AW174" s="274" t="str">
        <f>IF(AW173="","",VLOOKUP(AW173,'シフト記号表（従来型・ユニット型共通）'!$C$6:$L$47,10,FALSE))</f>
        <v/>
      </c>
      <c r="AX174" s="276" t="str">
        <f>IF(AX173="","",VLOOKUP(AX173,'シフト記号表（従来型・ユニット型共通）'!$C$6:$L$47,10,FALSE))</f>
        <v/>
      </c>
      <c r="AY174" s="275" t="str">
        <f>IF(AY173="","",VLOOKUP(AY173,'シフト記号表（従来型・ユニット型共通）'!$C$6:$L$47,10,FALSE))</f>
        <v/>
      </c>
      <c r="AZ174" s="274" t="str">
        <f>IF(AZ173="","",VLOOKUP(AZ173,'シフト記号表（従来型・ユニット型共通）'!$C$6:$L$47,10,FALSE))</f>
        <v/>
      </c>
      <c r="BA174" s="274" t="str">
        <f>IF(BA173="","",VLOOKUP(BA173,'シフト記号表（従来型・ユニット型共通）'!$C$6:$L$47,10,FALSE))</f>
        <v/>
      </c>
      <c r="BB174" s="1350">
        <f>IF($BE$3="４週",SUM(W174:AX174),IF($BE$3="暦月",SUM(W174:BA174),""))</f>
        <v>0</v>
      </c>
      <c r="BC174" s="1351"/>
      <c r="BD174" s="1352">
        <f>IF($BE$3="４週",BB174/4,IF($BE$3="暦月",(BB174/($BE$8/7)),""))</f>
        <v>0</v>
      </c>
      <c r="BE174" s="1351"/>
      <c r="BF174" s="1347"/>
      <c r="BG174" s="1348"/>
      <c r="BH174" s="1348"/>
      <c r="BI174" s="1348"/>
      <c r="BJ174" s="1349"/>
    </row>
    <row r="175" spans="2:62" ht="20.25" customHeight="1">
      <c r="B175" s="1279">
        <f>B173+1</f>
        <v>80</v>
      </c>
      <c r="C175" s="1325"/>
      <c r="D175" s="1326"/>
      <c r="E175" s="285"/>
      <c r="F175" s="284"/>
      <c r="G175" s="285"/>
      <c r="H175" s="284"/>
      <c r="I175" s="1337"/>
      <c r="J175" s="1338"/>
      <c r="K175" s="1339"/>
      <c r="L175" s="1340"/>
      <c r="M175" s="1340"/>
      <c r="N175" s="1326"/>
      <c r="O175" s="1307"/>
      <c r="P175" s="1308"/>
      <c r="Q175" s="1308"/>
      <c r="R175" s="1308"/>
      <c r="S175" s="1309"/>
      <c r="T175" s="283" t="s">
        <v>1100</v>
      </c>
      <c r="V175" s="282"/>
      <c r="W175" s="267"/>
      <c r="X175" s="266"/>
      <c r="Y175" s="266"/>
      <c r="Z175" s="266"/>
      <c r="AA175" s="266"/>
      <c r="AB175" s="266"/>
      <c r="AC175" s="268"/>
      <c r="AD175" s="267"/>
      <c r="AE175" s="266"/>
      <c r="AF175" s="266"/>
      <c r="AG175" s="266"/>
      <c r="AH175" s="266"/>
      <c r="AI175" s="266"/>
      <c r="AJ175" s="268"/>
      <c r="AK175" s="267"/>
      <c r="AL175" s="266"/>
      <c r="AM175" s="266"/>
      <c r="AN175" s="266"/>
      <c r="AO175" s="266"/>
      <c r="AP175" s="266"/>
      <c r="AQ175" s="268"/>
      <c r="AR175" s="267"/>
      <c r="AS175" s="266"/>
      <c r="AT175" s="266"/>
      <c r="AU175" s="266"/>
      <c r="AV175" s="266"/>
      <c r="AW175" s="266"/>
      <c r="AX175" s="268"/>
      <c r="AY175" s="267"/>
      <c r="AZ175" s="266"/>
      <c r="BA175" s="265"/>
      <c r="BB175" s="1314"/>
      <c r="BC175" s="1315"/>
      <c r="BD175" s="1316"/>
      <c r="BE175" s="1317"/>
      <c r="BF175" s="1318"/>
      <c r="BG175" s="1319"/>
      <c r="BH175" s="1319"/>
      <c r="BI175" s="1319"/>
      <c r="BJ175" s="1320"/>
    </row>
    <row r="176" spans="2:62" ht="20.25" customHeight="1">
      <c r="B176" s="1280"/>
      <c r="C176" s="1341"/>
      <c r="D176" s="1342"/>
      <c r="E176" s="281"/>
      <c r="F176" s="280">
        <f>C175</f>
        <v>0</v>
      </c>
      <c r="G176" s="281"/>
      <c r="H176" s="280">
        <f>I175</f>
        <v>0</v>
      </c>
      <c r="I176" s="1343"/>
      <c r="J176" s="1344"/>
      <c r="K176" s="1345"/>
      <c r="L176" s="1346"/>
      <c r="M176" s="1346"/>
      <c r="N176" s="1342"/>
      <c r="O176" s="1307"/>
      <c r="P176" s="1308"/>
      <c r="Q176" s="1308"/>
      <c r="R176" s="1308"/>
      <c r="S176" s="1309"/>
      <c r="T176" s="279" t="s">
        <v>1099</v>
      </c>
      <c r="U176" s="278"/>
      <c r="V176" s="277"/>
      <c r="W176" s="275" t="str">
        <f>IF(W175="","",VLOOKUP(W175,'シフト記号表（従来型・ユニット型共通）'!$C$6:$L$47,10,FALSE))</f>
        <v/>
      </c>
      <c r="X176" s="274" t="str">
        <f>IF(X175="","",VLOOKUP(X175,'シフト記号表（従来型・ユニット型共通）'!$C$6:$L$47,10,FALSE))</f>
        <v/>
      </c>
      <c r="Y176" s="274" t="str">
        <f>IF(Y175="","",VLOOKUP(Y175,'シフト記号表（従来型・ユニット型共通）'!$C$6:$L$47,10,FALSE))</f>
        <v/>
      </c>
      <c r="Z176" s="274" t="str">
        <f>IF(Z175="","",VLOOKUP(Z175,'シフト記号表（従来型・ユニット型共通）'!$C$6:$L$47,10,FALSE))</f>
        <v/>
      </c>
      <c r="AA176" s="274" t="str">
        <f>IF(AA175="","",VLOOKUP(AA175,'シフト記号表（従来型・ユニット型共通）'!$C$6:$L$47,10,FALSE))</f>
        <v/>
      </c>
      <c r="AB176" s="274" t="str">
        <f>IF(AB175="","",VLOOKUP(AB175,'シフト記号表（従来型・ユニット型共通）'!$C$6:$L$47,10,FALSE))</f>
        <v/>
      </c>
      <c r="AC176" s="276" t="str">
        <f>IF(AC175="","",VLOOKUP(AC175,'シフト記号表（従来型・ユニット型共通）'!$C$6:$L$47,10,FALSE))</f>
        <v/>
      </c>
      <c r="AD176" s="275" t="str">
        <f>IF(AD175="","",VLOOKUP(AD175,'シフト記号表（従来型・ユニット型共通）'!$C$6:$L$47,10,FALSE))</f>
        <v/>
      </c>
      <c r="AE176" s="274" t="str">
        <f>IF(AE175="","",VLOOKUP(AE175,'シフト記号表（従来型・ユニット型共通）'!$C$6:$L$47,10,FALSE))</f>
        <v/>
      </c>
      <c r="AF176" s="274" t="str">
        <f>IF(AF175="","",VLOOKUP(AF175,'シフト記号表（従来型・ユニット型共通）'!$C$6:$L$47,10,FALSE))</f>
        <v/>
      </c>
      <c r="AG176" s="274" t="str">
        <f>IF(AG175="","",VLOOKUP(AG175,'シフト記号表（従来型・ユニット型共通）'!$C$6:$L$47,10,FALSE))</f>
        <v/>
      </c>
      <c r="AH176" s="274" t="str">
        <f>IF(AH175="","",VLOOKUP(AH175,'シフト記号表（従来型・ユニット型共通）'!$C$6:$L$47,10,FALSE))</f>
        <v/>
      </c>
      <c r="AI176" s="274" t="str">
        <f>IF(AI175="","",VLOOKUP(AI175,'シフト記号表（従来型・ユニット型共通）'!$C$6:$L$47,10,FALSE))</f>
        <v/>
      </c>
      <c r="AJ176" s="276" t="str">
        <f>IF(AJ175="","",VLOOKUP(AJ175,'シフト記号表（従来型・ユニット型共通）'!$C$6:$L$47,10,FALSE))</f>
        <v/>
      </c>
      <c r="AK176" s="275" t="str">
        <f>IF(AK175="","",VLOOKUP(AK175,'シフト記号表（従来型・ユニット型共通）'!$C$6:$L$47,10,FALSE))</f>
        <v/>
      </c>
      <c r="AL176" s="274" t="str">
        <f>IF(AL175="","",VLOOKUP(AL175,'シフト記号表（従来型・ユニット型共通）'!$C$6:$L$47,10,FALSE))</f>
        <v/>
      </c>
      <c r="AM176" s="274" t="str">
        <f>IF(AM175="","",VLOOKUP(AM175,'シフト記号表（従来型・ユニット型共通）'!$C$6:$L$47,10,FALSE))</f>
        <v/>
      </c>
      <c r="AN176" s="274" t="str">
        <f>IF(AN175="","",VLOOKUP(AN175,'シフト記号表（従来型・ユニット型共通）'!$C$6:$L$47,10,FALSE))</f>
        <v/>
      </c>
      <c r="AO176" s="274" t="str">
        <f>IF(AO175="","",VLOOKUP(AO175,'シフト記号表（従来型・ユニット型共通）'!$C$6:$L$47,10,FALSE))</f>
        <v/>
      </c>
      <c r="AP176" s="274" t="str">
        <f>IF(AP175="","",VLOOKUP(AP175,'シフト記号表（従来型・ユニット型共通）'!$C$6:$L$47,10,FALSE))</f>
        <v/>
      </c>
      <c r="AQ176" s="276" t="str">
        <f>IF(AQ175="","",VLOOKUP(AQ175,'シフト記号表（従来型・ユニット型共通）'!$C$6:$L$47,10,FALSE))</f>
        <v/>
      </c>
      <c r="AR176" s="275" t="str">
        <f>IF(AR175="","",VLOOKUP(AR175,'シフト記号表（従来型・ユニット型共通）'!$C$6:$L$47,10,FALSE))</f>
        <v/>
      </c>
      <c r="AS176" s="274" t="str">
        <f>IF(AS175="","",VLOOKUP(AS175,'シフト記号表（従来型・ユニット型共通）'!$C$6:$L$47,10,FALSE))</f>
        <v/>
      </c>
      <c r="AT176" s="274" t="str">
        <f>IF(AT175="","",VLOOKUP(AT175,'シフト記号表（従来型・ユニット型共通）'!$C$6:$L$47,10,FALSE))</f>
        <v/>
      </c>
      <c r="AU176" s="274" t="str">
        <f>IF(AU175="","",VLOOKUP(AU175,'シフト記号表（従来型・ユニット型共通）'!$C$6:$L$47,10,FALSE))</f>
        <v/>
      </c>
      <c r="AV176" s="274" t="str">
        <f>IF(AV175="","",VLOOKUP(AV175,'シフト記号表（従来型・ユニット型共通）'!$C$6:$L$47,10,FALSE))</f>
        <v/>
      </c>
      <c r="AW176" s="274" t="str">
        <f>IF(AW175="","",VLOOKUP(AW175,'シフト記号表（従来型・ユニット型共通）'!$C$6:$L$47,10,FALSE))</f>
        <v/>
      </c>
      <c r="AX176" s="276" t="str">
        <f>IF(AX175="","",VLOOKUP(AX175,'シフト記号表（従来型・ユニット型共通）'!$C$6:$L$47,10,FALSE))</f>
        <v/>
      </c>
      <c r="AY176" s="275" t="str">
        <f>IF(AY175="","",VLOOKUP(AY175,'シフト記号表（従来型・ユニット型共通）'!$C$6:$L$47,10,FALSE))</f>
        <v/>
      </c>
      <c r="AZ176" s="274" t="str">
        <f>IF(AZ175="","",VLOOKUP(AZ175,'シフト記号表（従来型・ユニット型共通）'!$C$6:$L$47,10,FALSE))</f>
        <v/>
      </c>
      <c r="BA176" s="274" t="str">
        <f>IF(BA175="","",VLOOKUP(BA175,'シフト記号表（従来型・ユニット型共通）'!$C$6:$L$47,10,FALSE))</f>
        <v/>
      </c>
      <c r="BB176" s="1350">
        <f>IF($BE$3="４週",SUM(W176:AX176),IF($BE$3="暦月",SUM(W176:BA176),""))</f>
        <v>0</v>
      </c>
      <c r="BC176" s="1351"/>
      <c r="BD176" s="1352">
        <f>IF($BE$3="４週",BB176/4,IF($BE$3="暦月",(BB176/($BE$8/7)),""))</f>
        <v>0</v>
      </c>
      <c r="BE176" s="1351"/>
      <c r="BF176" s="1347"/>
      <c r="BG176" s="1348"/>
      <c r="BH176" s="1348"/>
      <c r="BI176" s="1348"/>
      <c r="BJ176" s="1349"/>
    </row>
    <row r="177" spans="2:62" ht="20.25" customHeight="1">
      <c r="B177" s="1279">
        <f>B175+1</f>
        <v>81</v>
      </c>
      <c r="C177" s="1325"/>
      <c r="D177" s="1326"/>
      <c r="E177" s="285"/>
      <c r="F177" s="284"/>
      <c r="G177" s="285"/>
      <c r="H177" s="284"/>
      <c r="I177" s="1337"/>
      <c r="J177" s="1338"/>
      <c r="K177" s="1339"/>
      <c r="L177" s="1340"/>
      <c r="M177" s="1340"/>
      <c r="N177" s="1326"/>
      <c r="O177" s="1307"/>
      <c r="P177" s="1308"/>
      <c r="Q177" s="1308"/>
      <c r="R177" s="1308"/>
      <c r="S177" s="1309"/>
      <c r="T177" s="283" t="s">
        <v>1100</v>
      </c>
      <c r="V177" s="282"/>
      <c r="W177" s="267"/>
      <c r="X177" s="266"/>
      <c r="Y177" s="266"/>
      <c r="Z177" s="266"/>
      <c r="AA177" s="266"/>
      <c r="AB177" s="266"/>
      <c r="AC177" s="268"/>
      <c r="AD177" s="267"/>
      <c r="AE177" s="266"/>
      <c r="AF177" s="266"/>
      <c r="AG177" s="266"/>
      <c r="AH177" s="266"/>
      <c r="AI177" s="266"/>
      <c r="AJ177" s="268"/>
      <c r="AK177" s="267"/>
      <c r="AL177" s="266"/>
      <c r="AM177" s="266"/>
      <c r="AN177" s="266"/>
      <c r="AO177" s="266"/>
      <c r="AP177" s="266"/>
      <c r="AQ177" s="268"/>
      <c r="AR177" s="267"/>
      <c r="AS177" s="266"/>
      <c r="AT177" s="266"/>
      <c r="AU177" s="266"/>
      <c r="AV177" s="266"/>
      <c r="AW177" s="266"/>
      <c r="AX177" s="268"/>
      <c r="AY177" s="267"/>
      <c r="AZ177" s="266"/>
      <c r="BA177" s="265"/>
      <c r="BB177" s="1314"/>
      <c r="BC177" s="1315"/>
      <c r="BD177" s="1316"/>
      <c r="BE177" s="1317"/>
      <c r="BF177" s="1318"/>
      <c r="BG177" s="1319"/>
      <c r="BH177" s="1319"/>
      <c r="BI177" s="1319"/>
      <c r="BJ177" s="1320"/>
    </row>
    <row r="178" spans="2:62" ht="20.25" customHeight="1">
      <c r="B178" s="1280"/>
      <c r="C178" s="1341"/>
      <c r="D178" s="1342"/>
      <c r="E178" s="281"/>
      <c r="F178" s="280">
        <f>C177</f>
        <v>0</v>
      </c>
      <c r="G178" s="281"/>
      <c r="H178" s="280">
        <f>I177</f>
        <v>0</v>
      </c>
      <c r="I178" s="1343"/>
      <c r="J178" s="1344"/>
      <c r="K178" s="1345"/>
      <c r="L178" s="1346"/>
      <c r="M178" s="1346"/>
      <c r="N178" s="1342"/>
      <c r="O178" s="1307"/>
      <c r="P178" s="1308"/>
      <c r="Q178" s="1308"/>
      <c r="R178" s="1308"/>
      <c r="S178" s="1309"/>
      <c r="T178" s="279" t="s">
        <v>1099</v>
      </c>
      <c r="U178" s="278"/>
      <c r="V178" s="277"/>
      <c r="W178" s="275" t="str">
        <f>IF(W177="","",VLOOKUP(W177,'シフト記号表（従来型・ユニット型共通）'!$C$6:$L$47,10,FALSE))</f>
        <v/>
      </c>
      <c r="X178" s="274" t="str">
        <f>IF(X177="","",VLOOKUP(X177,'シフト記号表（従来型・ユニット型共通）'!$C$6:$L$47,10,FALSE))</f>
        <v/>
      </c>
      <c r="Y178" s="274" t="str">
        <f>IF(Y177="","",VLOOKUP(Y177,'シフト記号表（従来型・ユニット型共通）'!$C$6:$L$47,10,FALSE))</f>
        <v/>
      </c>
      <c r="Z178" s="274" t="str">
        <f>IF(Z177="","",VLOOKUP(Z177,'シフト記号表（従来型・ユニット型共通）'!$C$6:$L$47,10,FALSE))</f>
        <v/>
      </c>
      <c r="AA178" s="274" t="str">
        <f>IF(AA177="","",VLOOKUP(AA177,'シフト記号表（従来型・ユニット型共通）'!$C$6:$L$47,10,FALSE))</f>
        <v/>
      </c>
      <c r="AB178" s="274" t="str">
        <f>IF(AB177="","",VLOOKUP(AB177,'シフト記号表（従来型・ユニット型共通）'!$C$6:$L$47,10,FALSE))</f>
        <v/>
      </c>
      <c r="AC178" s="276" t="str">
        <f>IF(AC177="","",VLOOKUP(AC177,'シフト記号表（従来型・ユニット型共通）'!$C$6:$L$47,10,FALSE))</f>
        <v/>
      </c>
      <c r="AD178" s="275" t="str">
        <f>IF(AD177="","",VLOOKUP(AD177,'シフト記号表（従来型・ユニット型共通）'!$C$6:$L$47,10,FALSE))</f>
        <v/>
      </c>
      <c r="AE178" s="274" t="str">
        <f>IF(AE177="","",VLOOKUP(AE177,'シフト記号表（従来型・ユニット型共通）'!$C$6:$L$47,10,FALSE))</f>
        <v/>
      </c>
      <c r="AF178" s="274" t="str">
        <f>IF(AF177="","",VLOOKUP(AF177,'シフト記号表（従来型・ユニット型共通）'!$C$6:$L$47,10,FALSE))</f>
        <v/>
      </c>
      <c r="AG178" s="274" t="str">
        <f>IF(AG177="","",VLOOKUP(AG177,'シフト記号表（従来型・ユニット型共通）'!$C$6:$L$47,10,FALSE))</f>
        <v/>
      </c>
      <c r="AH178" s="274" t="str">
        <f>IF(AH177="","",VLOOKUP(AH177,'シフト記号表（従来型・ユニット型共通）'!$C$6:$L$47,10,FALSE))</f>
        <v/>
      </c>
      <c r="AI178" s="274" t="str">
        <f>IF(AI177="","",VLOOKUP(AI177,'シフト記号表（従来型・ユニット型共通）'!$C$6:$L$47,10,FALSE))</f>
        <v/>
      </c>
      <c r="AJ178" s="276" t="str">
        <f>IF(AJ177="","",VLOOKUP(AJ177,'シフト記号表（従来型・ユニット型共通）'!$C$6:$L$47,10,FALSE))</f>
        <v/>
      </c>
      <c r="AK178" s="275" t="str">
        <f>IF(AK177="","",VLOOKUP(AK177,'シフト記号表（従来型・ユニット型共通）'!$C$6:$L$47,10,FALSE))</f>
        <v/>
      </c>
      <c r="AL178" s="274" t="str">
        <f>IF(AL177="","",VLOOKUP(AL177,'シフト記号表（従来型・ユニット型共通）'!$C$6:$L$47,10,FALSE))</f>
        <v/>
      </c>
      <c r="AM178" s="274" t="str">
        <f>IF(AM177="","",VLOOKUP(AM177,'シフト記号表（従来型・ユニット型共通）'!$C$6:$L$47,10,FALSE))</f>
        <v/>
      </c>
      <c r="AN178" s="274" t="str">
        <f>IF(AN177="","",VLOOKUP(AN177,'シフト記号表（従来型・ユニット型共通）'!$C$6:$L$47,10,FALSE))</f>
        <v/>
      </c>
      <c r="AO178" s="274" t="str">
        <f>IF(AO177="","",VLOOKUP(AO177,'シフト記号表（従来型・ユニット型共通）'!$C$6:$L$47,10,FALSE))</f>
        <v/>
      </c>
      <c r="AP178" s="274" t="str">
        <f>IF(AP177="","",VLOOKUP(AP177,'シフト記号表（従来型・ユニット型共通）'!$C$6:$L$47,10,FALSE))</f>
        <v/>
      </c>
      <c r="AQ178" s="276" t="str">
        <f>IF(AQ177="","",VLOOKUP(AQ177,'シフト記号表（従来型・ユニット型共通）'!$C$6:$L$47,10,FALSE))</f>
        <v/>
      </c>
      <c r="AR178" s="275" t="str">
        <f>IF(AR177="","",VLOOKUP(AR177,'シフト記号表（従来型・ユニット型共通）'!$C$6:$L$47,10,FALSE))</f>
        <v/>
      </c>
      <c r="AS178" s="274" t="str">
        <f>IF(AS177="","",VLOOKUP(AS177,'シフト記号表（従来型・ユニット型共通）'!$C$6:$L$47,10,FALSE))</f>
        <v/>
      </c>
      <c r="AT178" s="274" t="str">
        <f>IF(AT177="","",VLOOKUP(AT177,'シフト記号表（従来型・ユニット型共通）'!$C$6:$L$47,10,FALSE))</f>
        <v/>
      </c>
      <c r="AU178" s="274" t="str">
        <f>IF(AU177="","",VLOOKUP(AU177,'シフト記号表（従来型・ユニット型共通）'!$C$6:$L$47,10,FALSE))</f>
        <v/>
      </c>
      <c r="AV178" s="274" t="str">
        <f>IF(AV177="","",VLOOKUP(AV177,'シフト記号表（従来型・ユニット型共通）'!$C$6:$L$47,10,FALSE))</f>
        <v/>
      </c>
      <c r="AW178" s="274" t="str">
        <f>IF(AW177="","",VLOOKUP(AW177,'シフト記号表（従来型・ユニット型共通）'!$C$6:$L$47,10,FALSE))</f>
        <v/>
      </c>
      <c r="AX178" s="276" t="str">
        <f>IF(AX177="","",VLOOKUP(AX177,'シフト記号表（従来型・ユニット型共通）'!$C$6:$L$47,10,FALSE))</f>
        <v/>
      </c>
      <c r="AY178" s="275" t="str">
        <f>IF(AY177="","",VLOOKUP(AY177,'シフト記号表（従来型・ユニット型共通）'!$C$6:$L$47,10,FALSE))</f>
        <v/>
      </c>
      <c r="AZ178" s="274" t="str">
        <f>IF(AZ177="","",VLOOKUP(AZ177,'シフト記号表（従来型・ユニット型共通）'!$C$6:$L$47,10,FALSE))</f>
        <v/>
      </c>
      <c r="BA178" s="274" t="str">
        <f>IF(BA177="","",VLOOKUP(BA177,'シフト記号表（従来型・ユニット型共通）'!$C$6:$L$47,10,FALSE))</f>
        <v/>
      </c>
      <c r="BB178" s="1350">
        <f>IF($BE$3="４週",SUM(W178:AX178),IF($BE$3="暦月",SUM(W178:BA178),""))</f>
        <v>0</v>
      </c>
      <c r="BC178" s="1351"/>
      <c r="BD178" s="1352">
        <f>IF($BE$3="４週",BB178/4,IF($BE$3="暦月",(BB178/($BE$8/7)),""))</f>
        <v>0</v>
      </c>
      <c r="BE178" s="1351"/>
      <c r="BF178" s="1347"/>
      <c r="BG178" s="1348"/>
      <c r="BH178" s="1348"/>
      <c r="BI178" s="1348"/>
      <c r="BJ178" s="1349"/>
    </row>
    <row r="179" spans="2:62" ht="20.25" customHeight="1">
      <c r="B179" s="1279">
        <f>B177+1</f>
        <v>82</v>
      </c>
      <c r="C179" s="1325"/>
      <c r="D179" s="1326"/>
      <c r="E179" s="285"/>
      <c r="F179" s="284"/>
      <c r="G179" s="285"/>
      <c r="H179" s="284"/>
      <c r="I179" s="1337"/>
      <c r="J179" s="1338"/>
      <c r="K179" s="1339"/>
      <c r="L179" s="1340"/>
      <c r="M179" s="1340"/>
      <c r="N179" s="1326"/>
      <c r="O179" s="1307"/>
      <c r="P179" s="1308"/>
      <c r="Q179" s="1308"/>
      <c r="R179" s="1308"/>
      <c r="S179" s="1309"/>
      <c r="T179" s="283" t="s">
        <v>1100</v>
      </c>
      <c r="V179" s="282"/>
      <c r="W179" s="267"/>
      <c r="X179" s="266"/>
      <c r="Y179" s="266"/>
      <c r="Z179" s="266"/>
      <c r="AA179" s="266"/>
      <c r="AB179" s="266"/>
      <c r="AC179" s="268"/>
      <c r="AD179" s="267"/>
      <c r="AE179" s="266"/>
      <c r="AF179" s="266"/>
      <c r="AG179" s="266"/>
      <c r="AH179" s="266"/>
      <c r="AI179" s="266"/>
      <c r="AJ179" s="268"/>
      <c r="AK179" s="267"/>
      <c r="AL179" s="266"/>
      <c r="AM179" s="266"/>
      <c r="AN179" s="266"/>
      <c r="AO179" s="266"/>
      <c r="AP179" s="266"/>
      <c r="AQ179" s="268"/>
      <c r="AR179" s="267"/>
      <c r="AS179" s="266"/>
      <c r="AT179" s="266"/>
      <c r="AU179" s="266"/>
      <c r="AV179" s="266"/>
      <c r="AW179" s="266"/>
      <c r="AX179" s="268"/>
      <c r="AY179" s="267"/>
      <c r="AZ179" s="266"/>
      <c r="BA179" s="265"/>
      <c r="BB179" s="1314"/>
      <c r="BC179" s="1315"/>
      <c r="BD179" s="1316"/>
      <c r="BE179" s="1317"/>
      <c r="BF179" s="1318"/>
      <c r="BG179" s="1319"/>
      <c r="BH179" s="1319"/>
      <c r="BI179" s="1319"/>
      <c r="BJ179" s="1320"/>
    </row>
    <row r="180" spans="2:62" ht="20.25" customHeight="1">
      <c r="B180" s="1280"/>
      <c r="C180" s="1341"/>
      <c r="D180" s="1342"/>
      <c r="E180" s="281"/>
      <c r="F180" s="280">
        <f>C179</f>
        <v>0</v>
      </c>
      <c r="G180" s="281"/>
      <c r="H180" s="280">
        <f>I179</f>
        <v>0</v>
      </c>
      <c r="I180" s="1343"/>
      <c r="J180" s="1344"/>
      <c r="K180" s="1345"/>
      <c r="L180" s="1346"/>
      <c r="M180" s="1346"/>
      <c r="N180" s="1342"/>
      <c r="O180" s="1307"/>
      <c r="P180" s="1308"/>
      <c r="Q180" s="1308"/>
      <c r="R180" s="1308"/>
      <c r="S180" s="1309"/>
      <c r="T180" s="279" t="s">
        <v>1099</v>
      </c>
      <c r="U180" s="278"/>
      <c r="V180" s="277"/>
      <c r="W180" s="275" t="str">
        <f>IF(W179="","",VLOOKUP(W179,'シフト記号表（従来型・ユニット型共通）'!$C$6:$L$47,10,FALSE))</f>
        <v/>
      </c>
      <c r="X180" s="274" t="str">
        <f>IF(X179="","",VLOOKUP(X179,'シフト記号表（従来型・ユニット型共通）'!$C$6:$L$47,10,FALSE))</f>
        <v/>
      </c>
      <c r="Y180" s="274" t="str">
        <f>IF(Y179="","",VLOOKUP(Y179,'シフト記号表（従来型・ユニット型共通）'!$C$6:$L$47,10,FALSE))</f>
        <v/>
      </c>
      <c r="Z180" s="274" t="str">
        <f>IF(Z179="","",VLOOKUP(Z179,'シフト記号表（従来型・ユニット型共通）'!$C$6:$L$47,10,FALSE))</f>
        <v/>
      </c>
      <c r="AA180" s="274" t="str">
        <f>IF(AA179="","",VLOOKUP(AA179,'シフト記号表（従来型・ユニット型共通）'!$C$6:$L$47,10,FALSE))</f>
        <v/>
      </c>
      <c r="AB180" s="274" t="str">
        <f>IF(AB179="","",VLOOKUP(AB179,'シフト記号表（従来型・ユニット型共通）'!$C$6:$L$47,10,FALSE))</f>
        <v/>
      </c>
      <c r="AC180" s="276" t="str">
        <f>IF(AC179="","",VLOOKUP(AC179,'シフト記号表（従来型・ユニット型共通）'!$C$6:$L$47,10,FALSE))</f>
        <v/>
      </c>
      <c r="AD180" s="275" t="str">
        <f>IF(AD179="","",VLOOKUP(AD179,'シフト記号表（従来型・ユニット型共通）'!$C$6:$L$47,10,FALSE))</f>
        <v/>
      </c>
      <c r="AE180" s="274" t="str">
        <f>IF(AE179="","",VLOOKUP(AE179,'シフト記号表（従来型・ユニット型共通）'!$C$6:$L$47,10,FALSE))</f>
        <v/>
      </c>
      <c r="AF180" s="274" t="str">
        <f>IF(AF179="","",VLOOKUP(AF179,'シフト記号表（従来型・ユニット型共通）'!$C$6:$L$47,10,FALSE))</f>
        <v/>
      </c>
      <c r="AG180" s="274" t="str">
        <f>IF(AG179="","",VLOOKUP(AG179,'シフト記号表（従来型・ユニット型共通）'!$C$6:$L$47,10,FALSE))</f>
        <v/>
      </c>
      <c r="AH180" s="274" t="str">
        <f>IF(AH179="","",VLOOKUP(AH179,'シフト記号表（従来型・ユニット型共通）'!$C$6:$L$47,10,FALSE))</f>
        <v/>
      </c>
      <c r="AI180" s="274" t="str">
        <f>IF(AI179="","",VLOOKUP(AI179,'シフト記号表（従来型・ユニット型共通）'!$C$6:$L$47,10,FALSE))</f>
        <v/>
      </c>
      <c r="AJ180" s="276" t="str">
        <f>IF(AJ179="","",VLOOKUP(AJ179,'シフト記号表（従来型・ユニット型共通）'!$C$6:$L$47,10,FALSE))</f>
        <v/>
      </c>
      <c r="AK180" s="275" t="str">
        <f>IF(AK179="","",VLOOKUP(AK179,'シフト記号表（従来型・ユニット型共通）'!$C$6:$L$47,10,FALSE))</f>
        <v/>
      </c>
      <c r="AL180" s="274" t="str">
        <f>IF(AL179="","",VLOOKUP(AL179,'シフト記号表（従来型・ユニット型共通）'!$C$6:$L$47,10,FALSE))</f>
        <v/>
      </c>
      <c r="AM180" s="274" t="str">
        <f>IF(AM179="","",VLOOKUP(AM179,'シフト記号表（従来型・ユニット型共通）'!$C$6:$L$47,10,FALSE))</f>
        <v/>
      </c>
      <c r="AN180" s="274" t="str">
        <f>IF(AN179="","",VLOOKUP(AN179,'シフト記号表（従来型・ユニット型共通）'!$C$6:$L$47,10,FALSE))</f>
        <v/>
      </c>
      <c r="AO180" s="274" t="str">
        <f>IF(AO179="","",VLOOKUP(AO179,'シフト記号表（従来型・ユニット型共通）'!$C$6:$L$47,10,FALSE))</f>
        <v/>
      </c>
      <c r="AP180" s="274" t="str">
        <f>IF(AP179="","",VLOOKUP(AP179,'シフト記号表（従来型・ユニット型共通）'!$C$6:$L$47,10,FALSE))</f>
        <v/>
      </c>
      <c r="AQ180" s="276" t="str">
        <f>IF(AQ179="","",VLOOKUP(AQ179,'シフト記号表（従来型・ユニット型共通）'!$C$6:$L$47,10,FALSE))</f>
        <v/>
      </c>
      <c r="AR180" s="275" t="str">
        <f>IF(AR179="","",VLOOKUP(AR179,'シフト記号表（従来型・ユニット型共通）'!$C$6:$L$47,10,FALSE))</f>
        <v/>
      </c>
      <c r="AS180" s="274" t="str">
        <f>IF(AS179="","",VLOOKUP(AS179,'シフト記号表（従来型・ユニット型共通）'!$C$6:$L$47,10,FALSE))</f>
        <v/>
      </c>
      <c r="AT180" s="274" t="str">
        <f>IF(AT179="","",VLOOKUP(AT179,'シフト記号表（従来型・ユニット型共通）'!$C$6:$L$47,10,FALSE))</f>
        <v/>
      </c>
      <c r="AU180" s="274" t="str">
        <f>IF(AU179="","",VLOOKUP(AU179,'シフト記号表（従来型・ユニット型共通）'!$C$6:$L$47,10,FALSE))</f>
        <v/>
      </c>
      <c r="AV180" s="274" t="str">
        <f>IF(AV179="","",VLOOKUP(AV179,'シフト記号表（従来型・ユニット型共通）'!$C$6:$L$47,10,FALSE))</f>
        <v/>
      </c>
      <c r="AW180" s="274" t="str">
        <f>IF(AW179="","",VLOOKUP(AW179,'シフト記号表（従来型・ユニット型共通）'!$C$6:$L$47,10,FALSE))</f>
        <v/>
      </c>
      <c r="AX180" s="276" t="str">
        <f>IF(AX179="","",VLOOKUP(AX179,'シフト記号表（従来型・ユニット型共通）'!$C$6:$L$47,10,FALSE))</f>
        <v/>
      </c>
      <c r="AY180" s="275" t="str">
        <f>IF(AY179="","",VLOOKUP(AY179,'シフト記号表（従来型・ユニット型共通）'!$C$6:$L$47,10,FALSE))</f>
        <v/>
      </c>
      <c r="AZ180" s="274" t="str">
        <f>IF(AZ179="","",VLOOKUP(AZ179,'シフト記号表（従来型・ユニット型共通）'!$C$6:$L$47,10,FALSE))</f>
        <v/>
      </c>
      <c r="BA180" s="274" t="str">
        <f>IF(BA179="","",VLOOKUP(BA179,'シフト記号表（従来型・ユニット型共通）'!$C$6:$L$47,10,FALSE))</f>
        <v/>
      </c>
      <c r="BB180" s="1350">
        <f>IF($BE$3="４週",SUM(W180:AX180),IF($BE$3="暦月",SUM(W180:BA180),""))</f>
        <v>0</v>
      </c>
      <c r="BC180" s="1351"/>
      <c r="BD180" s="1352">
        <f>IF($BE$3="４週",BB180/4,IF($BE$3="暦月",(BB180/($BE$8/7)),""))</f>
        <v>0</v>
      </c>
      <c r="BE180" s="1351"/>
      <c r="BF180" s="1347"/>
      <c r="BG180" s="1348"/>
      <c r="BH180" s="1348"/>
      <c r="BI180" s="1348"/>
      <c r="BJ180" s="1349"/>
    </row>
    <row r="181" spans="2:62" ht="20.25" customHeight="1">
      <c r="B181" s="1279">
        <f>B179+1</f>
        <v>83</v>
      </c>
      <c r="C181" s="1325"/>
      <c r="D181" s="1326"/>
      <c r="E181" s="285"/>
      <c r="F181" s="284"/>
      <c r="G181" s="285"/>
      <c r="H181" s="284"/>
      <c r="I181" s="1337"/>
      <c r="J181" s="1338"/>
      <c r="K181" s="1339"/>
      <c r="L181" s="1340"/>
      <c r="M181" s="1340"/>
      <c r="N181" s="1326"/>
      <c r="O181" s="1307"/>
      <c r="P181" s="1308"/>
      <c r="Q181" s="1308"/>
      <c r="R181" s="1308"/>
      <c r="S181" s="1309"/>
      <c r="T181" s="283" t="s">
        <v>1100</v>
      </c>
      <c r="V181" s="282"/>
      <c r="W181" s="267"/>
      <c r="X181" s="266"/>
      <c r="Y181" s="266"/>
      <c r="Z181" s="266"/>
      <c r="AA181" s="266"/>
      <c r="AB181" s="266"/>
      <c r="AC181" s="268"/>
      <c r="AD181" s="267"/>
      <c r="AE181" s="266"/>
      <c r="AF181" s="266"/>
      <c r="AG181" s="266"/>
      <c r="AH181" s="266"/>
      <c r="AI181" s="266"/>
      <c r="AJ181" s="268"/>
      <c r="AK181" s="267"/>
      <c r="AL181" s="266"/>
      <c r="AM181" s="266"/>
      <c r="AN181" s="266"/>
      <c r="AO181" s="266"/>
      <c r="AP181" s="266"/>
      <c r="AQ181" s="268"/>
      <c r="AR181" s="267"/>
      <c r="AS181" s="266"/>
      <c r="AT181" s="266"/>
      <c r="AU181" s="266"/>
      <c r="AV181" s="266"/>
      <c r="AW181" s="266"/>
      <c r="AX181" s="268"/>
      <c r="AY181" s="267"/>
      <c r="AZ181" s="266"/>
      <c r="BA181" s="265"/>
      <c r="BB181" s="1314"/>
      <c r="BC181" s="1315"/>
      <c r="BD181" s="1316"/>
      <c r="BE181" s="1317"/>
      <c r="BF181" s="1318"/>
      <c r="BG181" s="1319"/>
      <c r="BH181" s="1319"/>
      <c r="BI181" s="1319"/>
      <c r="BJ181" s="1320"/>
    </row>
    <row r="182" spans="2:62" ht="20.25" customHeight="1">
      <c r="B182" s="1280"/>
      <c r="C182" s="1341"/>
      <c r="D182" s="1342"/>
      <c r="E182" s="281"/>
      <c r="F182" s="280">
        <f>C181</f>
        <v>0</v>
      </c>
      <c r="G182" s="281"/>
      <c r="H182" s="280">
        <f>I181</f>
        <v>0</v>
      </c>
      <c r="I182" s="1343"/>
      <c r="J182" s="1344"/>
      <c r="K182" s="1345"/>
      <c r="L182" s="1346"/>
      <c r="M182" s="1346"/>
      <c r="N182" s="1342"/>
      <c r="O182" s="1307"/>
      <c r="P182" s="1308"/>
      <c r="Q182" s="1308"/>
      <c r="R182" s="1308"/>
      <c r="S182" s="1309"/>
      <c r="T182" s="279" t="s">
        <v>1099</v>
      </c>
      <c r="U182" s="278"/>
      <c r="V182" s="277"/>
      <c r="W182" s="275" t="str">
        <f>IF(W181="","",VLOOKUP(W181,'シフト記号表（従来型・ユニット型共通）'!$C$6:$L$47,10,FALSE))</f>
        <v/>
      </c>
      <c r="X182" s="274" t="str">
        <f>IF(X181="","",VLOOKUP(X181,'シフト記号表（従来型・ユニット型共通）'!$C$6:$L$47,10,FALSE))</f>
        <v/>
      </c>
      <c r="Y182" s="274" t="str">
        <f>IF(Y181="","",VLOOKUP(Y181,'シフト記号表（従来型・ユニット型共通）'!$C$6:$L$47,10,FALSE))</f>
        <v/>
      </c>
      <c r="Z182" s="274" t="str">
        <f>IF(Z181="","",VLOOKUP(Z181,'シフト記号表（従来型・ユニット型共通）'!$C$6:$L$47,10,FALSE))</f>
        <v/>
      </c>
      <c r="AA182" s="274" t="str">
        <f>IF(AA181="","",VLOOKUP(AA181,'シフト記号表（従来型・ユニット型共通）'!$C$6:$L$47,10,FALSE))</f>
        <v/>
      </c>
      <c r="AB182" s="274" t="str">
        <f>IF(AB181="","",VLOOKUP(AB181,'シフト記号表（従来型・ユニット型共通）'!$C$6:$L$47,10,FALSE))</f>
        <v/>
      </c>
      <c r="AC182" s="276" t="str">
        <f>IF(AC181="","",VLOOKUP(AC181,'シフト記号表（従来型・ユニット型共通）'!$C$6:$L$47,10,FALSE))</f>
        <v/>
      </c>
      <c r="AD182" s="275" t="str">
        <f>IF(AD181="","",VLOOKUP(AD181,'シフト記号表（従来型・ユニット型共通）'!$C$6:$L$47,10,FALSE))</f>
        <v/>
      </c>
      <c r="AE182" s="274" t="str">
        <f>IF(AE181="","",VLOOKUP(AE181,'シフト記号表（従来型・ユニット型共通）'!$C$6:$L$47,10,FALSE))</f>
        <v/>
      </c>
      <c r="AF182" s="274" t="str">
        <f>IF(AF181="","",VLOOKUP(AF181,'シフト記号表（従来型・ユニット型共通）'!$C$6:$L$47,10,FALSE))</f>
        <v/>
      </c>
      <c r="AG182" s="274" t="str">
        <f>IF(AG181="","",VLOOKUP(AG181,'シフト記号表（従来型・ユニット型共通）'!$C$6:$L$47,10,FALSE))</f>
        <v/>
      </c>
      <c r="AH182" s="274" t="str">
        <f>IF(AH181="","",VLOOKUP(AH181,'シフト記号表（従来型・ユニット型共通）'!$C$6:$L$47,10,FALSE))</f>
        <v/>
      </c>
      <c r="AI182" s="274" t="str">
        <f>IF(AI181="","",VLOOKUP(AI181,'シフト記号表（従来型・ユニット型共通）'!$C$6:$L$47,10,FALSE))</f>
        <v/>
      </c>
      <c r="AJ182" s="276" t="str">
        <f>IF(AJ181="","",VLOOKUP(AJ181,'シフト記号表（従来型・ユニット型共通）'!$C$6:$L$47,10,FALSE))</f>
        <v/>
      </c>
      <c r="AK182" s="275" t="str">
        <f>IF(AK181="","",VLOOKUP(AK181,'シフト記号表（従来型・ユニット型共通）'!$C$6:$L$47,10,FALSE))</f>
        <v/>
      </c>
      <c r="AL182" s="274" t="str">
        <f>IF(AL181="","",VLOOKUP(AL181,'シフト記号表（従来型・ユニット型共通）'!$C$6:$L$47,10,FALSE))</f>
        <v/>
      </c>
      <c r="AM182" s="274" t="str">
        <f>IF(AM181="","",VLOOKUP(AM181,'シフト記号表（従来型・ユニット型共通）'!$C$6:$L$47,10,FALSE))</f>
        <v/>
      </c>
      <c r="AN182" s="274" t="str">
        <f>IF(AN181="","",VLOOKUP(AN181,'シフト記号表（従来型・ユニット型共通）'!$C$6:$L$47,10,FALSE))</f>
        <v/>
      </c>
      <c r="AO182" s="274" t="str">
        <f>IF(AO181="","",VLOOKUP(AO181,'シフト記号表（従来型・ユニット型共通）'!$C$6:$L$47,10,FALSE))</f>
        <v/>
      </c>
      <c r="AP182" s="274" t="str">
        <f>IF(AP181="","",VLOOKUP(AP181,'シフト記号表（従来型・ユニット型共通）'!$C$6:$L$47,10,FALSE))</f>
        <v/>
      </c>
      <c r="AQ182" s="276" t="str">
        <f>IF(AQ181="","",VLOOKUP(AQ181,'シフト記号表（従来型・ユニット型共通）'!$C$6:$L$47,10,FALSE))</f>
        <v/>
      </c>
      <c r="AR182" s="275" t="str">
        <f>IF(AR181="","",VLOOKUP(AR181,'シフト記号表（従来型・ユニット型共通）'!$C$6:$L$47,10,FALSE))</f>
        <v/>
      </c>
      <c r="AS182" s="274" t="str">
        <f>IF(AS181="","",VLOOKUP(AS181,'シフト記号表（従来型・ユニット型共通）'!$C$6:$L$47,10,FALSE))</f>
        <v/>
      </c>
      <c r="AT182" s="274" t="str">
        <f>IF(AT181="","",VLOOKUP(AT181,'シフト記号表（従来型・ユニット型共通）'!$C$6:$L$47,10,FALSE))</f>
        <v/>
      </c>
      <c r="AU182" s="274" t="str">
        <f>IF(AU181="","",VLOOKUP(AU181,'シフト記号表（従来型・ユニット型共通）'!$C$6:$L$47,10,FALSE))</f>
        <v/>
      </c>
      <c r="AV182" s="274" t="str">
        <f>IF(AV181="","",VLOOKUP(AV181,'シフト記号表（従来型・ユニット型共通）'!$C$6:$L$47,10,FALSE))</f>
        <v/>
      </c>
      <c r="AW182" s="274" t="str">
        <f>IF(AW181="","",VLOOKUP(AW181,'シフト記号表（従来型・ユニット型共通）'!$C$6:$L$47,10,FALSE))</f>
        <v/>
      </c>
      <c r="AX182" s="276" t="str">
        <f>IF(AX181="","",VLOOKUP(AX181,'シフト記号表（従来型・ユニット型共通）'!$C$6:$L$47,10,FALSE))</f>
        <v/>
      </c>
      <c r="AY182" s="275" t="str">
        <f>IF(AY181="","",VLOOKUP(AY181,'シフト記号表（従来型・ユニット型共通）'!$C$6:$L$47,10,FALSE))</f>
        <v/>
      </c>
      <c r="AZ182" s="274" t="str">
        <f>IF(AZ181="","",VLOOKUP(AZ181,'シフト記号表（従来型・ユニット型共通）'!$C$6:$L$47,10,FALSE))</f>
        <v/>
      </c>
      <c r="BA182" s="274" t="str">
        <f>IF(BA181="","",VLOOKUP(BA181,'シフト記号表（従来型・ユニット型共通）'!$C$6:$L$47,10,FALSE))</f>
        <v/>
      </c>
      <c r="BB182" s="1350">
        <f>IF($BE$3="４週",SUM(W182:AX182),IF($BE$3="暦月",SUM(W182:BA182),""))</f>
        <v>0</v>
      </c>
      <c r="BC182" s="1351"/>
      <c r="BD182" s="1352">
        <f>IF($BE$3="４週",BB182/4,IF($BE$3="暦月",(BB182/($BE$8/7)),""))</f>
        <v>0</v>
      </c>
      <c r="BE182" s="1351"/>
      <c r="BF182" s="1347"/>
      <c r="BG182" s="1348"/>
      <c r="BH182" s="1348"/>
      <c r="BI182" s="1348"/>
      <c r="BJ182" s="1349"/>
    </row>
    <row r="183" spans="2:62" ht="20.25" customHeight="1">
      <c r="B183" s="1279">
        <f>B181+1</f>
        <v>84</v>
      </c>
      <c r="C183" s="1325"/>
      <c r="D183" s="1326"/>
      <c r="E183" s="285"/>
      <c r="F183" s="284"/>
      <c r="G183" s="285"/>
      <c r="H183" s="284"/>
      <c r="I183" s="1337"/>
      <c r="J183" s="1338"/>
      <c r="K183" s="1339"/>
      <c r="L183" s="1340"/>
      <c r="M183" s="1340"/>
      <c r="N183" s="1326"/>
      <c r="O183" s="1307"/>
      <c r="P183" s="1308"/>
      <c r="Q183" s="1308"/>
      <c r="R183" s="1308"/>
      <c r="S183" s="1309"/>
      <c r="T183" s="283" t="s">
        <v>1100</v>
      </c>
      <c r="V183" s="282"/>
      <c r="W183" s="267"/>
      <c r="X183" s="266"/>
      <c r="Y183" s="266"/>
      <c r="Z183" s="266"/>
      <c r="AA183" s="266"/>
      <c r="AB183" s="266"/>
      <c r="AC183" s="268"/>
      <c r="AD183" s="267"/>
      <c r="AE183" s="266"/>
      <c r="AF183" s="266"/>
      <c r="AG183" s="266"/>
      <c r="AH183" s="266"/>
      <c r="AI183" s="266"/>
      <c r="AJ183" s="268"/>
      <c r="AK183" s="267"/>
      <c r="AL183" s="266"/>
      <c r="AM183" s="266"/>
      <c r="AN183" s="266"/>
      <c r="AO183" s="266"/>
      <c r="AP183" s="266"/>
      <c r="AQ183" s="268"/>
      <c r="AR183" s="267"/>
      <c r="AS183" s="266"/>
      <c r="AT183" s="266"/>
      <c r="AU183" s="266"/>
      <c r="AV183" s="266"/>
      <c r="AW183" s="266"/>
      <c r="AX183" s="268"/>
      <c r="AY183" s="267"/>
      <c r="AZ183" s="266"/>
      <c r="BA183" s="265"/>
      <c r="BB183" s="1314"/>
      <c r="BC183" s="1315"/>
      <c r="BD183" s="1316"/>
      <c r="BE183" s="1317"/>
      <c r="BF183" s="1318"/>
      <c r="BG183" s="1319"/>
      <c r="BH183" s="1319"/>
      <c r="BI183" s="1319"/>
      <c r="BJ183" s="1320"/>
    </row>
    <row r="184" spans="2:62" ht="20.25" customHeight="1">
      <c r="B184" s="1280"/>
      <c r="C184" s="1341"/>
      <c r="D184" s="1342"/>
      <c r="E184" s="281"/>
      <c r="F184" s="280">
        <f>C183</f>
        <v>0</v>
      </c>
      <c r="G184" s="281"/>
      <c r="H184" s="280">
        <f>I183</f>
        <v>0</v>
      </c>
      <c r="I184" s="1343"/>
      <c r="J184" s="1344"/>
      <c r="K184" s="1345"/>
      <c r="L184" s="1346"/>
      <c r="M184" s="1346"/>
      <c r="N184" s="1342"/>
      <c r="O184" s="1307"/>
      <c r="P184" s="1308"/>
      <c r="Q184" s="1308"/>
      <c r="R184" s="1308"/>
      <c r="S184" s="1309"/>
      <c r="T184" s="279" t="s">
        <v>1099</v>
      </c>
      <c r="U184" s="278"/>
      <c r="V184" s="277"/>
      <c r="W184" s="275" t="str">
        <f>IF(W183="","",VLOOKUP(W183,'シフト記号表（従来型・ユニット型共通）'!$C$6:$L$47,10,FALSE))</f>
        <v/>
      </c>
      <c r="X184" s="274" t="str">
        <f>IF(X183="","",VLOOKUP(X183,'シフト記号表（従来型・ユニット型共通）'!$C$6:$L$47,10,FALSE))</f>
        <v/>
      </c>
      <c r="Y184" s="274" t="str">
        <f>IF(Y183="","",VLOOKUP(Y183,'シフト記号表（従来型・ユニット型共通）'!$C$6:$L$47,10,FALSE))</f>
        <v/>
      </c>
      <c r="Z184" s="274" t="str">
        <f>IF(Z183="","",VLOOKUP(Z183,'シフト記号表（従来型・ユニット型共通）'!$C$6:$L$47,10,FALSE))</f>
        <v/>
      </c>
      <c r="AA184" s="274" t="str">
        <f>IF(AA183="","",VLOOKUP(AA183,'シフト記号表（従来型・ユニット型共通）'!$C$6:$L$47,10,FALSE))</f>
        <v/>
      </c>
      <c r="AB184" s="274" t="str">
        <f>IF(AB183="","",VLOOKUP(AB183,'シフト記号表（従来型・ユニット型共通）'!$C$6:$L$47,10,FALSE))</f>
        <v/>
      </c>
      <c r="AC184" s="276" t="str">
        <f>IF(AC183="","",VLOOKUP(AC183,'シフト記号表（従来型・ユニット型共通）'!$C$6:$L$47,10,FALSE))</f>
        <v/>
      </c>
      <c r="AD184" s="275" t="str">
        <f>IF(AD183="","",VLOOKUP(AD183,'シフト記号表（従来型・ユニット型共通）'!$C$6:$L$47,10,FALSE))</f>
        <v/>
      </c>
      <c r="AE184" s="274" t="str">
        <f>IF(AE183="","",VLOOKUP(AE183,'シフト記号表（従来型・ユニット型共通）'!$C$6:$L$47,10,FALSE))</f>
        <v/>
      </c>
      <c r="AF184" s="274" t="str">
        <f>IF(AF183="","",VLOOKUP(AF183,'シフト記号表（従来型・ユニット型共通）'!$C$6:$L$47,10,FALSE))</f>
        <v/>
      </c>
      <c r="AG184" s="274" t="str">
        <f>IF(AG183="","",VLOOKUP(AG183,'シフト記号表（従来型・ユニット型共通）'!$C$6:$L$47,10,FALSE))</f>
        <v/>
      </c>
      <c r="AH184" s="274" t="str">
        <f>IF(AH183="","",VLOOKUP(AH183,'シフト記号表（従来型・ユニット型共通）'!$C$6:$L$47,10,FALSE))</f>
        <v/>
      </c>
      <c r="AI184" s="274" t="str">
        <f>IF(AI183="","",VLOOKUP(AI183,'シフト記号表（従来型・ユニット型共通）'!$C$6:$L$47,10,FALSE))</f>
        <v/>
      </c>
      <c r="AJ184" s="276" t="str">
        <f>IF(AJ183="","",VLOOKUP(AJ183,'シフト記号表（従来型・ユニット型共通）'!$C$6:$L$47,10,FALSE))</f>
        <v/>
      </c>
      <c r="AK184" s="275" t="str">
        <f>IF(AK183="","",VLOOKUP(AK183,'シフト記号表（従来型・ユニット型共通）'!$C$6:$L$47,10,FALSE))</f>
        <v/>
      </c>
      <c r="AL184" s="274" t="str">
        <f>IF(AL183="","",VLOOKUP(AL183,'シフト記号表（従来型・ユニット型共通）'!$C$6:$L$47,10,FALSE))</f>
        <v/>
      </c>
      <c r="AM184" s="274" t="str">
        <f>IF(AM183="","",VLOOKUP(AM183,'シフト記号表（従来型・ユニット型共通）'!$C$6:$L$47,10,FALSE))</f>
        <v/>
      </c>
      <c r="AN184" s="274" t="str">
        <f>IF(AN183="","",VLOOKUP(AN183,'シフト記号表（従来型・ユニット型共通）'!$C$6:$L$47,10,FALSE))</f>
        <v/>
      </c>
      <c r="AO184" s="274" t="str">
        <f>IF(AO183="","",VLOOKUP(AO183,'シフト記号表（従来型・ユニット型共通）'!$C$6:$L$47,10,FALSE))</f>
        <v/>
      </c>
      <c r="AP184" s="274" t="str">
        <f>IF(AP183="","",VLOOKUP(AP183,'シフト記号表（従来型・ユニット型共通）'!$C$6:$L$47,10,FALSE))</f>
        <v/>
      </c>
      <c r="AQ184" s="276" t="str">
        <f>IF(AQ183="","",VLOOKUP(AQ183,'シフト記号表（従来型・ユニット型共通）'!$C$6:$L$47,10,FALSE))</f>
        <v/>
      </c>
      <c r="AR184" s="275" t="str">
        <f>IF(AR183="","",VLOOKUP(AR183,'シフト記号表（従来型・ユニット型共通）'!$C$6:$L$47,10,FALSE))</f>
        <v/>
      </c>
      <c r="AS184" s="274" t="str">
        <f>IF(AS183="","",VLOOKUP(AS183,'シフト記号表（従来型・ユニット型共通）'!$C$6:$L$47,10,FALSE))</f>
        <v/>
      </c>
      <c r="AT184" s="274" t="str">
        <f>IF(AT183="","",VLOOKUP(AT183,'シフト記号表（従来型・ユニット型共通）'!$C$6:$L$47,10,FALSE))</f>
        <v/>
      </c>
      <c r="AU184" s="274" t="str">
        <f>IF(AU183="","",VLOOKUP(AU183,'シフト記号表（従来型・ユニット型共通）'!$C$6:$L$47,10,FALSE))</f>
        <v/>
      </c>
      <c r="AV184" s="274" t="str">
        <f>IF(AV183="","",VLOOKUP(AV183,'シフト記号表（従来型・ユニット型共通）'!$C$6:$L$47,10,FALSE))</f>
        <v/>
      </c>
      <c r="AW184" s="274" t="str">
        <f>IF(AW183="","",VLOOKUP(AW183,'シフト記号表（従来型・ユニット型共通）'!$C$6:$L$47,10,FALSE))</f>
        <v/>
      </c>
      <c r="AX184" s="276" t="str">
        <f>IF(AX183="","",VLOOKUP(AX183,'シフト記号表（従来型・ユニット型共通）'!$C$6:$L$47,10,FALSE))</f>
        <v/>
      </c>
      <c r="AY184" s="275" t="str">
        <f>IF(AY183="","",VLOOKUP(AY183,'シフト記号表（従来型・ユニット型共通）'!$C$6:$L$47,10,FALSE))</f>
        <v/>
      </c>
      <c r="AZ184" s="274" t="str">
        <f>IF(AZ183="","",VLOOKUP(AZ183,'シフト記号表（従来型・ユニット型共通）'!$C$6:$L$47,10,FALSE))</f>
        <v/>
      </c>
      <c r="BA184" s="274" t="str">
        <f>IF(BA183="","",VLOOKUP(BA183,'シフト記号表（従来型・ユニット型共通）'!$C$6:$L$47,10,FALSE))</f>
        <v/>
      </c>
      <c r="BB184" s="1350">
        <f>IF($BE$3="４週",SUM(W184:AX184),IF($BE$3="暦月",SUM(W184:BA184),""))</f>
        <v>0</v>
      </c>
      <c r="BC184" s="1351"/>
      <c r="BD184" s="1352">
        <f>IF($BE$3="４週",BB184/4,IF($BE$3="暦月",(BB184/($BE$8/7)),""))</f>
        <v>0</v>
      </c>
      <c r="BE184" s="1351"/>
      <c r="BF184" s="1347"/>
      <c r="BG184" s="1348"/>
      <c r="BH184" s="1348"/>
      <c r="BI184" s="1348"/>
      <c r="BJ184" s="1349"/>
    </row>
    <row r="185" spans="2:62" ht="20.25" customHeight="1">
      <c r="B185" s="1279">
        <f>B183+1</f>
        <v>85</v>
      </c>
      <c r="C185" s="1325"/>
      <c r="D185" s="1326"/>
      <c r="E185" s="285"/>
      <c r="F185" s="284"/>
      <c r="G185" s="285"/>
      <c r="H185" s="284"/>
      <c r="I185" s="1337"/>
      <c r="J185" s="1338"/>
      <c r="K185" s="1339"/>
      <c r="L185" s="1340"/>
      <c r="M185" s="1340"/>
      <c r="N185" s="1326"/>
      <c r="O185" s="1307"/>
      <c r="P185" s="1308"/>
      <c r="Q185" s="1308"/>
      <c r="R185" s="1308"/>
      <c r="S185" s="1309"/>
      <c r="T185" s="283" t="s">
        <v>1100</v>
      </c>
      <c r="V185" s="282"/>
      <c r="W185" s="267"/>
      <c r="X185" s="266"/>
      <c r="Y185" s="266"/>
      <c r="Z185" s="266"/>
      <c r="AA185" s="266"/>
      <c r="AB185" s="266"/>
      <c r="AC185" s="268"/>
      <c r="AD185" s="267"/>
      <c r="AE185" s="266"/>
      <c r="AF185" s="266"/>
      <c r="AG185" s="266"/>
      <c r="AH185" s="266"/>
      <c r="AI185" s="266"/>
      <c r="AJ185" s="268"/>
      <c r="AK185" s="267"/>
      <c r="AL185" s="266"/>
      <c r="AM185" s="266"/>
      <c r="AN185" s="266"/>
      <c r="AO185" s="266"/>
      <c r="AP185" s="266"/>
      <c r="AQ185" s="268"/>
      <c r="AR185" s="267"/>
      <c r="AS185" s="266"/>
      <c r="AT185" s="266"/>
      <c r="AU185" s="266"/>
      <c r="AV185" s="266"/>
      <c r="AW185" s="266"/>
      <c r="AX185" s="268"/>
      <c r="AY185" s="267"/>
      <c r="AZ185" s="266"/>
      <c r="BA185" s="265"/>
      <c r="BB185" s="1314"/>
      <c r="BC185" s="1315"/>
      <c r="BD185" s="1316"/>
      <c r="BE185" s="1317"/>
      <c r="BF185" s="1318"/>
      <c r="BG185" s="1319"/>
      <c r="BH185" s="1319"/>
      <c r="BI185" s="1319"/>
      <c r="BJ185" s="1320"/>
    </row>
    <row r="186" spans="2:62" ht="20.25" customHeight="1">
      <c r="B186" s="1280"/>
      <c r="C186" s="1341"/>
      <c r="D186" s="1342"/>
      <c r="E186" s="281"/>
      <c r="F186" s="280">
        <f>C185</f>
        <v>0</v>
      </c>
      <c r="G186" s="281"/>
      <c r="H186" s="280">
        <f>I185</f>
        <v>0</v>
      </c>
      <c r="I186" s="1343"/>
      <c r="J186" s="1344"/>
      <c r="K186" s="1345"/>
      <c r="L186" s="1346"/>
      <c r="M186" s="1346"/>
      <c r="N186" s="1342"/>
      <c r="O186" s="1307"/>
      <c r="P186" s="1308"/>
      <c r="Q186" s="1308"/>
      <c r="R186" s="1308"/>
      <c r="S186" s="1309"/>
      <c r="T186" s="279" t="s">
        <v>1099</v>
      </c>
      <c r="U186" s="278"/>
      <c r="V186" s="277"/>
      <c r="W186" s="275" t="str">
        <f>IF(W185="","",VLOOKUP(W185,'シフト記号表（従来型・ユニット型共通）'!$C$6:$L$47,10,FALSE))</f>
        <v/>
      </c>
      <c r="X186" s="274" t="str">
        <f>IF(X185="","",VLOOKUP(X185,'シフト記号表（従来型・ユニット型共通）'!$C$6:$L$47,10,FALSE))</f>
        <v/>
      </c>
      <c r="Y186" s="274" t="str">
        <f>IF(Y185="","",VLOOKUP(Y185,'シフト記号表（従来型・ユニット型共通）'!$C$6:$L$47,10,FALSE))</f>
        <v/>
      </c>
      <c r="Z186" s="274" t="str">
        <f>IF(Z185="","",VLOOKUP(Z185,'シフト記号表（従来型・ユニット型共通）'!$C$6:$L$47,10,FALSE))</f>
        <v/>
      </c>
      <c r="AA186" s="274" t="str">
        <f>IF(AA185="","",VLOOKUP(AA185,'シフト記号表（従来型・ユニット型共通）'!$C$6:$L$47,10,FALSE))</f>
        <v/>
      </c>
      <c r="AB186" s="274" t="str">
        <f>IF(AB185="","",VLOOKUP(AB185,'シフト記号表（従来型・ユニット型共通）'!$C$6:$L$47,10,FALSE))</f>
        <v/>
      </c>
      <c r="AC186" s="276" t="str">
        <f>IF(AC185="","",VLOOKUP(AC185,'シフト記号表（従来型・ユニット型共通）'!$C$6:$L$47,10,FALSE))</f>
        <v/>
      </c>
      <c r="AD186" s="275" t="str">
        <f>IF(AD185="","",VLOOKUP(AD185,'シフト記号表（従来型・ユニット型共通）'!$C$6:$L$47,10,FALSE))</f>
        <v/>
      </c>
      <c r="AE186" s="274" t="str">
        <f>IF(AE185="","",VLOOKUP(AE185,'シフト記号表（従来型・ユニット型共通）'!$C$6:$L$47,10,FALSE))</f>
        <v/>
      </c>
      <c r="AF186" s="274" t="str">
        <f>IF(AF185="","",VLOOKUP(AF185,'シフト記号表（従来型・ユニット型共通）'!$C$6:$L$47,10,FALSE))</f>
        <v/>
      </c>
      <c r="AG186" s="274" t="str">
        <f>IF(AG185="","",VLOOKUP(AG185,'シフト記号表（従来型・ユニット型共通）'!$C$6:$L$47,10,FALSE))</f>
        <v/>
      </c>
      <c r="AH186" s="274" t="str">
        <f>IF(AH185="","",VLOOKUP(AH185,'シフト記号表（従来型・ユニット型共通）'!$C$6:$L$47,10,FALSE))</f>
        <v/>
      </c>
      <c r="AI186" s="274" t="str">
        <f>IF(AI185="","",VLOOKUP(AI185,'シフト記号表（従来型・ユニット型共通）'!$C$6:$L$47,10,FALSE))</f>
        <v/>
      </c>
      <c r="AJ186" s="276" t="str">
        <f>IF(AJ185="","",VLOOKUP(AJ185,'シフト記号表（従来型・ユニット型共通）'!$C$6:$L$47,10,FALSE))</f>
        <v/>
      </c>
      <c r="AK186" s="275" t="str">
        <f>IF(AK185="","",VLOOKUP(AK185,'シフト記号表（従来型・ユニット型共通）'!$C$6:$L$47,10,FALSE))</f>
        <v/>
      </c>
      <c r="AL186" s="274" t="str">
        <f>IF(AL185="","",VLOOKUP(AL185,'シフト記号表（従来型・ユニット型共通）'!$C$6:$L$47,10,FALSE))</f>
        <v/>
      </c>
      <c r="AM186" s="274" t="str">
        <f>IF(AM185="","",VLOOKUP(AM185,'シフト記号表（従来型・ユニット型共通）'!$C$6:$L$47,10,FALSE))</f>
        <v/>
      </c>
      <c r="AN186" s="274" t="str">
        <f>IF(AN185="","",VLOOKUP(AN185,'シフト記号表（従来型・ユニット型共通）'!$C$6:$L$47,10,FALSE))</f>
        <v/>
      </c>
      <c r="AO186" s="274" t="str">
        <f>IF(AO185="","",VLOOKUP(AO185,'シフト記号表（従来型・ユニット型共通）'!$C$6:$L$47,10,FALSE))</f>
        <v/>
      </c>
      <c r="AP186" s="274" t="str">
        <f>IF(AP185="","",VLOOKUP(AP185,'シフト記号表（従来型・ユニット型共通）'!$C$6:$L$47,10,FALSE))</f>
        <v/>
      </c>
      <c r="AQ186" s="276" t="str">
        <f>IF(AQ185="","",VLOOKUP(AQ185,'シフト記号表（従来型・ユニット型共通）'!$C$6:$L$47,10,FALSE))</f>
        <v/>
      </c>
      <c r="AR186" s="275" t="str">
        <f>IF(AR185="","",VLOOKUP(AR185,'シフト記号表（従来型・ユニット型共通）'!$C$6:$L$47,10,FALSE))</f>
        <v/>
      </c>
      <c r="AS186" s="274" t="str">
        <f>IF(AS185="","",VLOOKUP(AS185,'シフト記号表（従来型・ユニット型共通）'!$C$6:$L$47,10,FALSE))</f>
        <v/>
      </c>
      <c r="AT186" s="274" t="str">
        <f>IF(AT185="","",VLOOKUP(AT185,'シフト記号表（従来型・ユニット型共通）'!$C$6:$L$47,10,FALSE))</f>
        <v/>
      </c>
      <c r="AU186" s="274" t="str">
        <f>IF(AU185="","",VLOOKUP(AU185,'シフト記号表（従来型・ユニット型共通）'!$C$6:$L$47,10,FALSE))</f>
        <v/>
      </c>
      <c r="AV186" s="274" t="str">
        <f>IF(AV185="","",VLOOKUP(AV185,'シフト記号表（従来型・ユニット型共通）'!$C$6:$L$47,10,FALSE))</f>
        <v/>
      </c>
      <c r="AW186" s="274" t="str">
        <f>IF(AW185="","",VLOOKUP(AW185,'シフト記号表（従来型・ユニット型共通）'!$C$6:$L$47,10,FALSE))</f>
        <v/>
      </c>
      <c r="AX186" s="276" t="str">
        <f>IF(AX185="","",VLOOKUP(AX185,'シフト記号表（従来型・ユニット型共通）'!$C$6:$L$47,10,FALSE))</f>
        <v/>
      </c>
      <c r="AY186" s="275" t="str">
        <f>IF(AY185="","",VLOOKUP(AY185,'シフト記号表（従来型・ユニット型共通）'!$C$6:$L$47,10,FALSE))</f>
        <v/>
      </c>
      <c r="AZ186" s="274" t="str">
        <f>IF(AZ185="","",VLOOKUP(AZ185,'シフト記号表（従来型・ユニット型共通）'!$C$6:$L$47,10,FALSE))</f>
        <v/>
      </c>
      <c r="BA186" s="274" t="str">
        <f>IF(BA185="","",VLOOKUP(BA185,'シフト記号表（従来型・ユニット型共通）'!$C$6:$L$47,10,FALSE))</f>
        <v/>
      </c>
      <c r="BB186" s="1350">
        <f>IF($BE$3="４週",SUM(W186:AX186),IF($BE$3="暦月",SUM(W186:BA186),""))</f>
        <v>0</v>
      </c>
      <c r="BC186" s="1351"/>
      <c r="BD186" s="1352">
        <f>IF($BE$3="４週",BB186/4,IF($BE$3="暦月",(BB186/($BE$8/7)),""))</f>
        <v>0</v>
      </c>
      <c r="BE186" s="1351"/>
      <c r="BF186" s="1347"/>
      <c r="BG186" s="1348"/>
      <c r="BH186" s="1348"/>
      <c r="BI186" s="1348"/>
      <c r="BJ186" s="1349"/>
    </row>
    <row r="187" spans="2:62" ht="20.25" customHeight="1">
      <c r="B187" s="1279">
        <f>B185+1</f>
        <v>86</v>
      </c>
      <c r="C187" s="1325"/>
      <c r="D187" s="1326"/>
      <c r="E187" s="285"/>
      <c r="F187" s="284"/>
      <c r="G187" s="285"/>
      <c r="H187" s="284"/>
      <c r="I187" s="1337"/>
      <c r="J187" s="1338"/>
      <c r="K187" s="1339"/>
      <c r="L187" s="1340"/>
      <c r="M187" s="1340"/>
      <c r="N187" s="1326"/>
      <c r="O187" s="1307"/>
      <c r="P187" s="1308"/>
      <c r="Q187" s="1308"/>
      <c r="R187" s="1308"/>
      <c r="S187" s="1309"/>
      <c r="T187" s="283" t="s">
        <v>1100</v>
      </c>
      <c r="V187" s="282"/>
      <c r="W187" s="267"/>
      <c r="X187" s="266"/>
      <c r="Y187" s="266"/>
      <c r="Z187" s="266"/>
      <c r="AA187" s="266"/>
      <c r="AB187" s="266"/>
      <c r="AC187" s="268"/>
      <c r="AD187" s="267"/>
      <c r="AE187" s="266"/>
      <c r="AF187" s="266"/>
      <c r="AG187" s="266"/>
      <c r="AH187" s="266"/>
      <c r="AI187" s="266"/>
      <c r="AJ187" s="268"/>
      <c r="AK187" s="267"/>
      <c r="AL187" s="266"/>
      <c r="AM187" s="266"/>
      <c r="AN187" s="266"/>
      <c r="AO187" s="266"/>
      <c r="AP187" s="266"/>
      <c r="AQ187" s="268"/>
      <c r="AR187" s="267"/>
      <c r="AS187" s="266"/>
      <c r="AT187" s="266"/>
      <c r="AU187" s="266"/>
      <c r="AV187" s="266"/>
      <c r="AW187" s="266"/>
      <c r="AX187" s="268"/>
      <c r="AY187" s="267"/>
      <c r="AZ187" s="266"/>
      <c r="BA187" s="265"/>
      <c r="BB187" s="1314"/>
      <c r="BC187" s="1315"/>
      <c r="BD187" s="1316"/>
      <c r="BE187" s="1317"/>
      <c r="BF187" s="1318"/>
      <c r="BG187" s="1319"/>
      <c r="BH187" s="1319"/>
      <c r="BI187" s="1319"/>
      <c r="BJ187" s="1320"/>
    </row>
    <row r="188" spans="2:62" ht="20.25" customHeight="1">
      <c r="B188" s="1280"/>
      <c r="C188" s="1341"/>
      <c r="D188" s="1342"/>
      <c r="E188" s="281"/>
      <c r="F188" s="280">
        <f>C187</f>
        <v>0</v>
      </c>
      <c r="G188" s="281"/>
      <c r="H188" s="280">
        <f>I187</f>
        <v>0</v>
      </c>
      <c r="I188" s="1343"/>
      <c r="J188" s="1344"/>
      <c r="K188" s="1345"/>
      <c r="L188" s="1346"/>
      <c r="M188" s="1346"/>
      <c r="N188" s="1342"/>
      <c r="O188" s="1307"/>
      <c r="P188" s="1308"/>
      <c r="Q188" s="1308"/>
      <c r="R188" s="1308"/>
      <c r="S188" s="1309"/>
      <c r="T188" s="279" t="s">
        <v>1099</v>
      </c>
      <c r="U188" s="278"/>
      <c r="V188" s="277"/>
      <c r="W188" s="275" t="str">
        <f>IF(W187="","",VLOOKUP(W187,'シフト記号表（従来型・ユニット型共通）'!$C$6:$L$47,10,FALSE))</f>
        <v/>
      </c>
      <c r="X188" s="274" t="str">
        <f>IF(X187="","",VLOOKUP(X187,'シフト記号表（従来型・ユニット型共通）'!$C$6:$L$47,10,FALSE))</f>
        <v/>
      </c>
      <c r="Y188" s="274" t="str">
        <f>IF(Y187="","",VLOOKUP(Y187,'シフト記号表（従来型・ユニット型共通）'!$C$6:$L$47,10,FALSE))</f>
        <v/>
      </c>
      <c r="Z188" s="274" t="str">
        <f>IF(Z187="","",VLOOKUP(Z187,'シフト記号表（従来型・ユニット型共通）'!$C$6:$L$47,10,FALSE))</f>
        <v/>
      </c>
      <c r="AA188" s="274" t="str">
        <f>IF(AA187="","",VLOOKUP(AA187,'シフト記号表（従来型・ユニット型共通）'!$C$6:$L$47,10,FALSE))</f>
        <v/>
      </c>
      <c r="AB188" s="274" t="str">
        <f>IF(AB187="","",VLOOKUP(AB187,'シフト記号表（従来型・ユニット型共通）'!$C$6:$L$47,10,FALSE))</f>
        <v/>
      </c>
      <c r="AC188" s="276" t="str">
        <f>IF(AC187="","",VLOOKUP(AC187,'シフト記号表（従来型・ユニット型共通）'!$C$6:$L$47,10,FALSE))</f>
        <v/>
      </c>
      <c r="AD188" s="275" t="str">
        <f>IF(AD187="","",VLOOKUP(AD187,'シフト記号表（従来型・ユニット型共通）'!$C$6:$L$47,10,FALSE))</f>
        <v/>
      </c>
      <c r="AE188" s="274" t="str">
        <f>IF(AE187="","",VLOOKUP(AE187,'シフト記号表（従来型・ユニット型共通）'!$C$6:$L$47,10,FALSE))</f>
        <v/>
      </c>
      <c r="AF188" s="274" t="str">
        <f>IF(AF187="","",VLOOKUP(AF187,'シフト記号表（従来型・ユニット型共通）'!$C$6:$L$47,10,FALSE))</f>
        <v/>
      </c>
      <c r="AG188" s="274" t="str">
        <f>IF(AG187="","",VLOOKUP(AG187,'シフト記号表（従来型・ユニット型共通）'!$C$6:$L$47,10,FALSE))</f>
        <v/>
      </c>
      <c r="AH188" s="274" t="str">
        <f>IF(AH187="","",VLOOKUP(AH187,'シフト記号表（従来型・ユニット型共通）'!$C$6:$L$47,10,FALSE))</f>
        <v/>
      </c>
      <c r="AI188" s="274" t="str">
        <f>IF(AI187="","",VLOOKUP(AI187,'シフト記号表（従来型・ユニット型共通）'!$C$6:$L$47,10,FALSE))</f>
        <v/>
      </c>
      <c r="AJ188" s="276" t="str">
        <f>IF(AJ187="","",VLOOKUP(AJ187,'シフト記号表（従来型・ユニット型共通）'!$C$6:$L$47,10,FALSE))</f>
        <v/>
      </c>
      <c r="AK188" s="275" t="str">
        <f>IF(AK187="","",VLOOKUP(AK187,'シフト記号表（従来型・ユニット型共通）'!$C$6:$L$47,10,FALSE))</f>
        <v/>
      </c>
      <c r="AL188" s="274" t="str">
        <f>IF(AL187="","",VLOOKUP(AL187,'シフト記号表（従来型・ユニット型共通）'!$C$6:$L$47,10,FALSE))</f>
        <v/>
      </c>
      <c r="AM188" s="274" t="str">
        <f>IF(AM187="","",VLOOKUP(AM187,'シフト記号表（従来型・ユニット型共通）'!$C$6:$L$47,10,FALSE))</f>
        <v/>
      </c>
      <c r="AN188" s="274" t="str">
        <f>IF(AN187="","",VLOOKUP(AN187,'シフト記号表（従来型・ユニット型共通）'!$C$6:$L$47,10,FALSE))</f>
        <v/>
      </c>
      <c r="AO188" s="274" t="str">
        <f>IF(AO187="","",VLOOKUP(AO187,'シフト記号表（従来型・ユニット型共通）'!$C$6:$L$47,10,FALSE))</f>
        <v/>
      </c>
      <c r="AP188" s="274" t="str">
        <f>IF(AP187="","",VLOOKUP(AP187,'シフト記号表（従来型・ユニット型共通）'!$C$6:$L$47,10,FALSE))</f>
        <v/>
      </c>
      <c r="AQ188" s="276" t="str">
        <f>IF(AQ187="","",VLOOKUP(AQ187,'シフト記号表（従来型・ユニット型共通）'!$C$6:$L$47,10,FALSE))</f>
        <v/>
      </c>
      <c r="AR188" s="275" t="str">
        <f>IF(AR187="","",VLOOKUP(AR187,'シフト記号表（従来型・ユニット型共通）'!$C$6:$L$47,10,FALSE))</f>
        <v/>
      </c>
      <c r="AS188" s="274" t="str">
        <f>IF(AS187="","",VLOOKUP(AS187,'シフト記号表（従来型・ユニット型共通）'!$C$6:$L$47,10,FALSE))</f>
        <v/>
      </c>
      <c r="AT188" s="274" t="str">
        <f>IF(AT187="","",VLOOKUP(AT187,'シフト記号表（従来型・ユニット型共通）'!$C$6:$L$47,10,FALSE))</f>
        <v/>
      </c>
      <c r="AU188" s="274" t="str">
        <f>IF(AU187="","",VLOOKUP(AU187,'シフト記号表（従来型・ユニット型共通）'!$C$6:$L$47,10,FALSE))</f>
        <v/>
      </c>
      <c r="AV188" s="274" t="str">
        <f>IF(AV187="","",VLOOKUP(AV187,'シフト記号表（従来型・ユニット型共通）'!$C$6:$L$47,10,FALSE))</f>
        <v/>
      </c>
      <c r="AW188" s="274" t="str">
        <f>IF(AW187="","",VLOOKUP(AW187,'シフト記号表（従来型・ユニット型共通）'!$C$6:$L$47,10,FALSE))</f>
        <v/>
      </c>
      <c r="AX188" s="276" t="str">
        <f>IF(AX187="","",VLOOKUP(AX187,'シフト記号表（従来型・ユニット型共通）'!$C$6:$L$47,10,FALSE))</f>
        <v/>
      </c>
      <c r="AY188" s="275" t="str">
        <f>IF(AY187="","",VLOOKUP(AY187,'シフト記号表（従来型・ユニット型共通）'!$C$6:$L$47,10,FALSE))</f>
        <v/>
      </c>
      <c r="AZ188" s="274" t="str">
        <f>IF(AZ187="","",VLOOKUP(AZ187,'シフト記号表（従来型・ユニット型共通）'!$C$6:$L$47,10,FALSE))</f>
        <v/>
      </c>
      <c r="BA188" s="274" t="str">
        <f>IF(BA187="","",VLOOKUP(BA187,'シフト記号表（従来型・ユニット型共通）'!$C$6:$L$47,10,FALSE))</f>
        <v/>
      </c>
      <c r="BB188" s="1350">
        <f>IF($BE$3="４週",SUM(W188:AX188),IF($BE$3="暦月",SUM(W188:BA188),""))</f>
        <v>0</v>
      </c>
      <c r="BC188" s="1351"/>
      <c r="BD188" s="1352">
        <f>IF($BE$3="４週",BB188/4,IF($BE$3="暦月",(BB188/($BE$8/7)),""))</f>
        <v>0</v>
      </c>
      <c r="BE188" s="1351"/>
      <c r="BF188" s="1347"/>
      <c r="BG188" s="1348"/>
      <c r="BH188" s="1348"/>
      <c r="BI188" s="1348"/>
      <c r="BJ188" s="1349"/>
    </row>
    <row r="189" spans="2:62" ht="20.25" customHeight="1">
      <c r="B189" s="1279">
        <f>B187+1</f>
        <v>87</v>
      </c>
      <c r="C189" s="1325"/>
      <c r="D189" s="1326"/>
      <c r="E189" s="285"/>
      <c r="F189" s="284"/>
      <c r="G189" s="285"/>
      <c r="H189" s="284"/>
      <c r="I189" s="1337"/>
      <c r="J189" s="1338"/>
      <c r="K189" s="1339"/>
      <c r="L189" s="1340"/>
      <c r="M189" s="1340"/>
      <c r="N189" s="1326"/>
      <c r="O189" s="1307"/>
      <c r="P189" s="1308"/>
      <c r="Q189" s="1308"/>
      <c r="R189" s="1308"/>
      <c r="S189" s="1309"/>
      <c r="T189" s="283" t="s">
        <v>1100</v>
      </c>
      <c r="V189" s="282"/>
      <c r="W189" s="267"/>
      <c r="X189" s="266"/>
      <c r="Y189" s="266"/>
      <c r="Z189" s="266"/>
      <c r="AA189" s="266"/>
      <c r="AB189" s="266"/>
      <c r="AC189" s="268"/>
      <c r="AD189" s="267"/>
      <c r="AE189" s="266"/>
      <c r="AF189" s="266"/>
      <c r="AG189" s="266"/>
      <c r="AH189" s="266"/>
      <c r="AI189" s="266"/>
      <c r="AJ189" s="268"/>
      <c r="AK189" s="267"/>
      <c r="AL189" s="266"/>
      <c r="AM189" s="266"/>
      <c r="AN189" s="266"/>
      <c r="AO189" s="266"/>
      <c r="AP189" s="266"/>
      <c r="AQ189" s="268"/>
      <c r="AR189" s="267"/>
      <c r="AS189" s="266"/>
      <c r="AT189" s="266"/>
      <c r="AU189" s="266"/>
      <c r="AV189" s="266"/>
      <c r="AW189" s="266"/>
      <c r="AX189" s="268"/>
      <c r="AY189" s="267"/>
      <c r="AZ189" s="266"/>
      <c r="BA189" s="265"/>
      <c r="BB189" s="1314"/>
      <c r="BC189" s="1315"/>
      <c r="BD189" s="1316"/>
      <c r="BE189" s="1317"/>
      <c r="BF189" s="1318"/>
      <c r="BG189" s="1319"/>
      <c r="BH189" s="1319"/>
      <c r="BI189" s="1319"/>
      <c r="BJ189" s="1320"/>
    </row>
    <row r="190" spans="2:62" ht="20.25" customHeight="1">
      <c r="B190" s="1280"/>
      <c r="C190" s="1341"/>
      <c r="D190" s="1342"/>
      <c r="E190" s="281"/>
      <c r="F190" s="280">
        <f>C189</f>
        <v>0</v>
      </c>
      <c r="G190" s="281"/>
      <c r="H190" s="280">
        <f>I189</f>
        <v>0</v>
      </c>
      <c r="I190" s="1343"/>
      <c r="J190" s="1344"/>
      <c r="K190" s="1345"/>
      <c r="L190" s="1346"/>
      <c r="M190" s="1346"/>
      <c r="N190" s="1342"/>
      <c r="O190" s="1307"/>
      <c r="P190" s="1308"/>
      <c r="Q190" s="1308"/>
      <c r="R190" s="1308"/>
      <c r="S190" s="1309"/>
      <c r="T190" s="279" t="s">
        <v>1099</v>
      </c>
      <c r="U190" s="278"/>
      <c r="V190" s="277"/>
      <c r="W190" s="275" t="str">
        <f>IF(W189="","",VLOOKUP(W189,'シフト記号表（従来型・ユニット型共通）'!$C$6:$L$47,10,FALSE))</f>
        <v/>
      </c>
      <c r="X190" s="274" t="str">
        <f>IF(X189="","",VLOOKUP(X189,'シフト記号表（従来型・ユニット型共通）'!$C$6:$L$47,10,FALSE))</f>
        <v/>
      </c>
      <c r="Y190" s="274" t="str">
        <f>IF(Y189="","",VLOOKUP(Y189,'シフト記号表（従来型・ユニット型共通）'!$C$6:$L$47,10,FALSE))</f>
        <v/>
      </c>
      <c r="Z190" s="274" t="str">
        <f>IF(Z189="","",VLOOKUP(Z189,'シフト記号表（従来型・ユニット型共通）'!$C$6:$L$47,10,FALSE))</f>
        <v/>
      </c>
      <c r="AA190" s="274" t="str">
        <f>IF(AA189="","",VLOOKUP(AA189,'シフト記号表（従来型・ユニット型共通）'!$C$6:$L$47,10,FALSE))</f>
        <v/>
      </c>
      <c r="AB190" s="274" t="str">
        <f>IF(AB189="","",VLOOKUP(AB189,'シフト記号表（従来型・ユニット型共通）'!$C$6:$L$47,10,FALSE))</f>
        <v/>
      </c>
      <c r="AC190" s="276" t="str">
        <f>IF(AC189="","",VLOOKUP(AC189,'シフト記号表（従来型・ユニット型共通）'!$C$6:$L$47,10,FALSE))</f>
        <v/>
      </c>
      <c r="AD190" s="275" t="str">
        <f>IF(AD189="","",VLOOKUP(AD189,'シフト記号表（従来型・ユニット型共通）'!$C$6:$L$47,10,FALSE))</f>
        <v/>
      </c>
      <c r="AE190" s="274" t="str">
        <f>IF(AE189="","",VLOOKUP(AE189,'シフト記号表（従来型・ユニット型共通）'!$C$6:$L$47,10,FALSE))</f>
        <v/>
      </c>
      <c r="AF190" s="274" t="str">
        <f>IF(AF189="","",VLOOKUP(AF189,'シフト記号表（従来型・ユニット型共通）'!$C$6:$L$47,10,FALSE))</f>
        <v/>
      </c>
      <c r="AG190" s="274" t="str">
        <f>IF(AG189="","",VLOOKUP(AG189,'シフト記号表（従来型・ユニット型共通）'!$C$6:$L$47,10,FALSE))</f>
        <v/>
      </c>
      <c r="AH190" s="274" t="str">
        <f>IF(AH189="","",VLOOKUP(AH189,'シフト記号表（従来型・ユニット型共通）'!$C$6:$L$47,10,FALSE))</f>
        <v/>
      </c>
      <c r="AI190" s="274" t="str">
        <f>IF(AI189="","",VLOOKUP(AI189,'シフト記号表（従来型・ユニット型共通）'!$C$6:$L$47,10,FALSE))</f>
        <v/>
      </c>
      <c r="AJ190" s="276" t="str">
        <f>IF(AJ189="","",VLOOKUP(AJ189,'シフト記号表（従来型・ユニット型共通）'!$C$6:$L$47,10,FALSE))</f>
        <v/>
      </c>
      <c r="AK190" s="275" t="str">
        <f>IF(AK189="","",VLOOKUP(AK189,'シフト記号表（従来型・ユニット型共通）'!$C$6:$L$47,10,FALSE))</f>
        <v/>
      </c>
      <c r="AL190" s="274" t="str">
        <f>IF(AL189="","",VLOOKUP(AL189,'シフト記号表（従来型・ユニット型共通）'!$C$6:$L$47,10,FALSE))</f>
        <v/>
      </c>
      <c r="AM190" s="274" t="str">
        <f>IF(AM189="","",VLOOKUP(AM189,'シフト記号表（従来型・ユニット型共通）'!$C$6:$L$47,10,FALSE))</f>
        <v/>
      </c>
      <c r="AN190" s="274" t="str">
        <f>IF(AN189="","",VLOOKUP(AN189,'シフト記号表（従来型・ユニット型共通）'!$C$6:$L$47,10,FALSE))</f>
        <v/>
      </c>
      <c r="AO190" s="274" t="str">
        <f>IF(AO189="","",VLOOKUP(AO189,'シフト記号表（従来型・ユニット型共通）'!$C$6:$L$47,10,FALSE))</f>
        <v/>
      </c>
      <c r="AP190" s="274" t="str">
        <f>IF(AP189="","",VLOOKUP(AP189,'シフト記号表（従来型・ユニット型共通）'!$C$6:$L$47,10,FALSE))</f>
        <v/>
      </c>
      <c r="AQ190" s="276" t="str">
        <f>IF(AQ189="","",VLOOKUP(AQ189,'シフト記号表（従来型・ユニット型共通）'!$C$6:$L$47,10,FALSE))</f>
        <v/>
      </c>
      <c r="AR190" s="275" t="str">
        <f>IF(AR189="","",VLOOKUP(AR189,'シフト記号表（従来型・ユニット型共通）'!$C$6:$L$47,10,FALSE))</f>
        <v/>
      </c>
      <c r="AS190" s="274" t="str">
        <f>IF(AS189="","",VLOOKUP(AS189,'シフト記号表（従来型・ユニット型共通）'!$C$6:$L$47,10,FALSE))</f>
        <v/>
      </c>
      <c r="AT190" s="274" t="str">
        <f>IF(AT189="","",VLOOKUP(AT189,'シフト記号表（従来型・ユニット型共通）'!$C$6:$L$47,10,FALSE))</f>
        <v/>
      </c>
      <c r="AU190" s="274" t="str">
        <f>IF(AU189="","",VLOOKUP(AU189,'シフト記号表（従来型・ユニット型共通）'!$C$6:$L$47,10,FALSE))</f>
        <v/>
      </c>
      <c r="AV190" s="274" t="str">
        <f>IF(AV189="","",VLOOKUP(AV189,'シフト記号表（従来型・ユニット型共通）'!$C$6:$L$47,10,FALSE))</f>
        <v/>
      </c>
      <c r="AW190" s="274" t="str">
        <f>IF(AW189="","",VLOOKUP(AW189,'シフト記号表（従来型・ユニット型共通）'!$C$6:$L$47,10,FALSE))</f>
        <v/>
      </c>
      <c r="AX190" s="276" t="str">
        <f>IF(AX189="","",VLOOKUP(AX189,'シフト記号表（従来型・ユニット型共通）'!$C$6:$L$47,10,FALSE))</f>
        <v/>
      </c>
      <c r="AY190" s="275" t="str">
        <f>IF(AY189="","",VLOOKUP(AY189,'シフト記号表（従来型・ユニット型共通）'!$C$6:$L$47,10,FALSE))</f>
        <v/>
      </c>
      <c r="AZ190" s="274" t="str">
        <f>IF(AZ189="","",VLOOKUP(AZ189,'シフト記号表（従来型・ユニット型共通）'!$C$6:$L$47,10,FALSE))</f>
        <v/>
      </c>
      <c r="BA190" s="274" t="str">
        <f>IF(BA189="","",VLOOKUP(BA189,'シフト記号表（従来型・ユニット型共通）'!$C$6:$L$47,10,FALSE))</f>
        <v/>
      </c>
      <c r="BB190" s="1350">
        <f>IF($BE$3="４週",SUM(W190:AX190),IF($BE$3="暦月",SUM(W190:BA190),""))</f>
        <v>0</v>
      </c>
      <c r="BC190" s="1351"/>
      <c r="BD190" s="1352">
        <f>IF($BE$3="４週",BB190/4,IF($BE$3="暦月",(BB190/($BE$8/7)),""))</f>
        <v>0</v>
      </c>
      <c r="BE190" s="1351"/>
      <c r="BF190" s="1347"/>
      <c r="BG190" s="1348"/>
      <c r="BH190" s="1348"/>
      <c r="BI190" s="1348"/>
      <c r="BJ190" s="1349"/>
    </row>
    <row r="191" spans="2:62" ht="20.25" customHeight="1">
      <c r="B191" s="1279">
        <f>B189+1</f>
        <v>88</v>
      </c>
      <c r="C191" s="1325"/>
      <c r="D191" s="1326"/>
      <c r="E191" s="285"/>
      <c r="F191" s="284"/>
      <c r="G191" s="285"/>
      <c r="H191" s="284"/>
      <c r="I191" s="1337"/>
      <c r="J191" s="1338"/>
      <c r="K191" s="1339"/>
      <c r="L191" s="1340"/>
      <c r="M191" s="1340"/>
      <c r="N191" s="1326"/>
      <c r="O191" s="1307"/>
      <c r="P191" s="1308"/>
      <c r="Q191" s="1308"/>
      <c r="R191" s="1308"/>
      <c r="S191" s="1309"/>
      <c r="T191" s="283" t="s">
        <v>1100</v>
      </c>
      <c r="V191" s="282"/>
      <c r="W191" s="267"/>
      <c r="X191" s="266"/>
      <c r="Y191" s="266"/>
      <c r="Z191" s="266"/>
      <c r="AA191" s="266"/>
      <c r="AB191" s="266"/>
      <c r="AC191" s="268"/>
      <c r="AD191" s="267"/>
      <c r="AE191" s="266"/>
      <c r="AF191" s="266"/>
      <c r="AG191" s="266"/>
      <c r="AH191" s="266"/>
      <c r="AI191" s="266"/>
      <c r="AJ191" s="268"/>
      <c r="AK191" s="267"/>
      <c r="AL191" s="266"/>
      <c r="AM191" s="266"/>
      <c r="AN191" s="266"/>
      <c r="AO191" s="266"/>
      <c r="AP191" s="266"/>
      <c r="AQ191" s="268"/>
      <c r="AR191" s="267"/>
      <c r="AS191" s="266"/>
      <c r="AT191" s="266"/>
      <c r="AU191" s="266"/>
      <c r="AV191" s="266"/>
      <c r="AW191" s="266"/>
      <c r="AX191" s="268"/>
      <c r="AY191" s="267"/>
      <c r="AZ191" s="266"/>
      <c r="BA191" s="265"/>
      <c r="BB191" s="1314"/>
      <c r="BC191" s="1315"/>
      <c r="BD191" s="1316"/>
      <c r="BE191" s="1317"/>
      <c r="BF191" s="1318"/>
      <c r="BG191" s="1319"/>
      <c r="BH191" s="1319"/>
      <c r="BI191" s="1319"/>
      <c r="BJ191" s="1320"/>
    </row>
    <row r="192" spans="2:62" ht="20.25" customHeight="1">
      <c r="B192" s="1280"/>
      <c r="C192" s="1341"/>
      <c r="D192" s="1342"/>
      <c r="E192" s="281"/>
      <c r="F192" s="280">
        <f>C191</f>
        <v>0</v>
      </c>
      <c r="G192" s="281"/>
      <c r="H192" s="280">
        <f>I191</f>
        <v>0</v>
      </c>
      <c r="I192" s="1343"/>
      <c r="J192" s="1344"/>
      <c r="K192" s="1345"/>
      <c r="L192" s="1346"/>
      <c r="M192" s="1346"/>
      <c r="N192" s="1342"/>
      <c r="O192" s="1307"/>
      <c r="P192" s="1308"/>
      <c r="Q192" s="1308"/>
      <c r="R192" s="1308"/>
      <c r="S192" s="1309"/>
      <c r="T192" s="279" t="s">
        <v>1099</v>
      </c>
      <c r="U192" s="278"/>
      <c r="V192" s="277"/>
      <c r="W192" s="275" t="str">
        <f>IF(W191="","",VLOOKUP(W191,'シフト記号表（従来型・ユニット型共通）'!$C$6:$L$47,10,FALSE))</f>
        <v/>
      </c>
      <c r="X192" s="274" t="str">
        <f>IF(X191="","",VLOOKUP(X191,'シフト記号表（従来型・ユニット型共通）'!$C$6:$L$47,10,FALSE))</f>
        <v/>
      </c>
      <c r="Y192" s="274" t="str">
        <f>IF(Y191="","",VLOOKUP(Y191,'シフト記号表（従来型・ユニット型共通）'!$C$6:$L$47,10,FALSE))</f>
        <v/>
      </c>
      <c r="Z192" s="274" t="str">
        <f>IF(Z191="","",VLOOKUP(Z191,'シフト記号表（従来型・ユニット型共通）'!$C$6:$L$47,10,FALSE))</f>
        <v/>
      </c>
      <c r="AA192" s="274" t="str">
        <f>IF(AA191="","",VLOOKUP(AA191,'シフト記号表（従来型・ユニット型共通）'!$C$6:$L$47,10,FALSE))</f>
        <v/>
      </c>
      <c r="AB192" s="274" t="str">
        <f>IF(AB191="","",VLOOKUP(AB191,'シフト記号表（従来型・ユニット型共通）'!$C$6:$L$47,10,FALSE))</f>
        <v/>
      </c>
      <c r="AC192" s="276" t="str">
        <f>IF(AC191="","",VLOOKUP(AC191,'シフト記号表（従来型・ユニット型共通）'!$C$6:$L$47,10,FALSE))</f>
        <v/>
      </c>
      <c r="AD192" s="275" t="str">
        <f>IF(AD191="","",VLOOKUP(AD191,'シフト記号表（従来型・ユニット型共通）'!$C$6:$L$47,10,FALSE))</f>
        <v/>
      </c>
      <c r="AE192" s="274" t="str">
        <f>IF(AE191="","",VLOOKUP(AE191,'シフト記号表（従来型・ユニット型共通）'!$C$6:$L$47,10,FALSE))</f>
        <v/>
      </c>
      <c r="AF192" s="274" t="str">
        <f>IF(AF191="","",VLOOKUP(AF191,'シフト記号表（従来型・ユニット型共通）'!$C$6:$L$47,10,FALSE))</f>
        <v/>
      </c>
      <c r="AG192" s="274" t="str">
        <f>IF(AG191="","",VLOOKUP(AG191,'シフト記号表（従来型・ユニット型共通）'!$C$6:$L$47,10,FALSE))</f>
        <v/>
      </c>
      <c r="AH192" s="274" t="str">
        <f>IF(AH191="","",VLOOKUP(AH191,'シフト記号表（従来型・ユニット型共通）'!$C$6:$L$47,10,FALSE))</f>
        <v/>
      </c>
      <c r="AI192" s="274" t="str">
        <f>IF(AI191="","",VLOOKUP(AI191,'シフト記号表（従来型・ユニット型共通）'!$C$6:$L$47,10,FALSE))</f>
        <v/>
      </c>
      <c r="AJ192" s="276" t="str">
        <f>IF(AJ191="","",VLOOKUP(AJ191,'シフト記号表（従来型・ユニット型共通）'!$C$6:$L$47,10,FALSE))</f>
        <v/>
      </c>
      <c r="AK192" s="275" t="str">
        <f>IF(AK191="","",VLOOKUP(AK191,'シフト記号表（従来型・ユニット型共通）'!$C$6:$L$47,10,FALSE))</f>
        <v/>
      </c>
      <c r="AL192" s="274" t="str">
        <f>IF(AL191="","",VLOOKUP(AL191,'シフト記号表（従来型・ユニット型共通）'!$C$6:$L$47,10,FALSE))</f>
        <v/>
      </c>
      <c r="AM192" s="274" t="str">
        <f>IF(AM191="","",VLOOKUP(AM191,'シフト記号表（従来型・ユニット型共通）'!$C$6:$L$47,10,FALSE))</f>
        <v/>
      </c>
      <c r="AN192" s="274" t="str">
        <f>IF(AN191="","",VLOOKUP(AN191,'シフト記号表（従来型・ユニット型共通）'!$C$6:$L$47,10,FALSE))</f>
        <v/>
      </c>
      <c r="AO192" s="274" t="str">
        <f>IF(AO191="","",VLOOKUP(AO191,'シフト記号表（従来型・ユニット型共通）'!$C$6:$L$47,10,FALSE))</f>
        <v/>
      </c>
      <c r="AP192" s="274" t="str">
        <f>IF(AP191="","",VLOOKUP(AP191,'シフト記号表（従来型・ユニット型共通）'!$C$6:$L$47,10,FALSE))</f>
        <v/>
      </c>
      <c r="AQ192" s="276" t="str">
        <f>IF(AQ191="","",VLOOKUP(AQ191,'シフト記号表（従来型・ユニット型共通）'!$C$6:$L$47,10,FALSE))</f>
        <v/>
      </c>
      <c r="AR192" s="275" t="str">
        <f>IF(AR191="","",VLOOKUP(AR191,'シフト記号表（従来型・ユニット型共通）'!$C$6:$L$47,10,FALSE))</f>
        <v/>
      </c>
      <c r="AS192" s="274" t="str">
        <f>IF(AS191="","",VLOOKUP(AS191,'シフト記号表（従来型・ユニット型共通）'!$C$6:$L$47,10,FALSE))</f>
        <v/>
      </c>
      <c r="AT192" s="274" t="str">
        <f>IF(AT191="","",VLOOKUP(AT191,'シフト記号表（従来型・ユニット型共通）'!$C$6:$L$47,10,FALSE))</f>
        <v/>
      </c>
      <c r="AU192" s="274" t="str">
        <f>IF(AU191="","",VLOOKUP(AU191,'シフト記号表（従来型・ユニット型共通）'!$C$6:$L$47,10,FALSE))</f>
        <v/>
      </c>
      <c r="AV192" s="274" t="str">
        <f>IF(AV191="","",VLOOKUP(AV191,'シフト記号表（従来型・ユニット型共通）'!$C$6:$L$47,10,FALSE))</f>
        <v/>
      </c>
      <c r="AW192" s="274" t="str">
        <f>IF(AW191="","",VLOOKUP(AW191,'シフト記号表（従来型・ユニット型共通）'!$C$6:$L$47,10,FALSE))</f>
        <v/>
      </c>
      <c r="AX192" s="276" t="str">
        <f>IF(AX191="","",VLOOKUP(AX191,'シフト記号表（従来型・ユニット型共通）'!$C$6:$L$47,10,FALSE))</f>
        <v/>
      </c>
      <c r="AY192" s="275" t="str">
        <f>IF(AY191="","",VLOOKUP(AY191,'シフト記号表（従来型・ユニット型共通）'!$C$6:$L$47,10,FALSE))</f>
        <v/>
      </c>
      <c r="AZ192" s="274" t="str">
        <f>IF(AZ191="","",VLOOKUP(AZ191,'シフト記号表（従来型・ユニット型共通）'!$C$6:$L$47,10,FALSE))</f>
        <v/>
      </c>
      <c r="BA192" s="274" t="str">
        <f>IF(BA191="","",VLOOKUP(BA191,'シフト記号表（従来型・ユニット型共通）'!$C$6:$L$47,10,FALSE))</f>
        <v/>
      </c>
      <c r="BB192" s="1350">
        <f>IF($BE$3="４週",SUM(W192:AX192),IF($BE$3="暦月",SUM(W192:BA192),""))</f>
        <v>0</v>
      </c>
      <c r="BC192" s="1351"/>
      <c r="BD192" s="1352">
        <f>IF($BE$3="４週",BB192/4,IF($BE$3="暦月",(BB192/($BE$8/7)),""))</f>
        <v>0</v>
      </c>
      <c r="BE192" s="1351"/>
      <c r="BF192" s="1347"/>
      <c r="BG192" s="1348"/>
      <c r="BH192" s="1348"/>
      <c r="BI192" s="1348"/>
      <c r="BJ192" s="1349"/>
    </row>
    <row r="193" spans="2:62" ht="20.25" customHeight="1">
      <c r="B193" s="1279">
        <f>B191+1</f>
        <v>89</v>
      </c>
      <c r="C193" s="1325"/>
      <c r="D193" s="1326"/>
      <c r="E193" s="285"/>
      <c r="F193" s="284"/>
      <c r="G193" s="285"/>
      <c r="H193" s="284"/>
      <c r="I193" s="1337"/>
      <c r="J193" s="1338"/>
      <c r="K193" s="1339"/>
      <c r="L193" s="1340"/>
      <c r="M193" s="1340"/>
      <c r="N193" s="1326"/>
      <c r="O193" s="1307"/>
      <c r="P193" s="1308"/>
      <c r="Q193" s="1308"/>
      <c r="R193" s="1308"/>
      <c r="S193" s="1309"/>
      <c r="T193" s="283" t="s">
        <v>1100</v>
      </c>
      <c r="V193" s="282"/>
      <c r="W193" s="267"/>
      <c r="X193" s="266"/>
      <c r="Y193" s="266"/>
      <c r="Z193" s="266"/>
      <c r="AA193" s="266"/>
      <c r="AB193" s="266"/>
      <c r="AC193" s="268"/>
      <c r="AD193" s="267"/>
      <c r="AE193" s="266"/>
      <c r="AF193" s="266"/>
      <c r="AG193" s="266"/>
      <c r="AH193" s="266"/>
      <c r="AI193" s="266"/>
      <c r="AJ193" s="268"/>
      <c r="AK193" s="267"/>
      <c r="AL193" s="266"/>
      <c r="AM193" s="266"/>
      <c r="AN193" s="266"/>
      <c r="AO193" s="266"/>
      <c r="AP193" s="266"/>
      <c r="AQ193" s="268"/>
      <c r="AR193" s="267"/>
      <c r="AS193" s="266"/>
      <c r="AT193" s="266"/>
      <c r="AU193" s="266"/>
      <c r="AV193" s="266"/>
      <c r="AW193" s="266"/>
      <c r="AX193" s="268"/>
      <c r="AY193" s="267"/>
      <c r="AZ193" s="266"/>
      <c r="BA193" s="265"/>
      <c r="BB193" s="1314"/>
      <c r="BC193" s="1315"/>
      <c r="BD193" s="1316"/>
      <c r="BE193" s="1317"/>
      <c r="BF193" s="1318"/>
      <c r="BG193" s="1319"/>
      <c r="BH193" s="1319"/>
      <c r="BI193" s="1319"/>
      <c r="BJ193" s="1320"/>
    </row>
    <row r="194" spans="2:62" ht="20.25" customHeight="1">
      <c r="B194" s="1280"/>
      <c r="C194" s="1341"/>
      <c r="D194" s="1342"/>
      <c r="E194" s="281"/>
      <c r="F194" s="280">
        <f>C193</f>
        <v>0</v>
      </c>
      <c r="G194" s="281"/>
      <c r="H194" s="280">
        <f>I193</f>
        <v>0</v>
      </c>
      <c r="I194" s="1343"/>
      <c r="J194" s="1344"/>
      <c r="K194" s="1345"/>
      <c r="L194" s="1346"/>
      <c r="M194" s="1346"/>
      <c r="N194" s="1342"/>
      <c r="O194" s="1307"/>
      <c r="P194" s="1308"/>
      <c r="Q194" s="1308"/>
      <c r="R194" s="1308"/>
      <c r="S194" s="1309"/>
      <c r="T194" s="279" t="s">
        <v>1099</v>
      </c>
      <c r="U194" s="278"/>
      <c r="V194" s="277"/>
      <c r="W194" s="275" t="str">
        <f>IF(W193="","",VLOOKUP(W193,'シフト記号表（従来型・ユニット型共通）'!$C$6:$L$47,10,FALSE))</f>
        <v/>
      </c>
      <c r="X194" s="274" t="str">
        <f>IF(X193="","",VLOOKUP(X193,'シフト記号表（従来型・ユニット型共通）'!$C$6:$L$47,10,FALSE))</f>
        <v/>
      </c>
      <c r="Y194" s="274" t="str">
        <f>IF(Y193="","",VLOOKUP(Y193,'シフト記号表（従来型・ユニット型共通）'!$C$6:$L$47,10,FALSE))</f>
        <v/>
      </c>
      <c r="Z194" s="274" t="str">
        <f>IF(Z193="","",VLOOKUP(Z193,'シフト記号表（従来型・ユニット型共通）'!$C$6:$L$47,10,FALSE))</f>
        <v/>
      </c>
      <c r="AA194" s="274" t="str">
        <f>IF(AA193="","",VLOOKUP(AA193,'シフト記号表（従来型・ユニット型共通）'!$C$6:$L$47,10,FALSE))</f>
        <v/>
      </c>
      <c r="AB194" s="274" t="str">
        <f>IF(AB193="","",VLOOKUP(AB193,'シフト記号表（従来型・ユニット型共通）'!$C$6:$L$47,10,FALSE))</f>
        <v/>
      </c>
      <c r="AC194" s="276" t="str">
        <f>IF(AC193="","",VLOOKUP(AC193,'シフト記号表（従来型・ユニット型共通）'!$C$6:$L$47,10,FALSE))</f>
        <v/>
      </c>
      <c r="AD194" s="275" t="str">
        <f>IF(AD193="","",VLOOKUP(AD193,'シフト記号表（従来型・ユニット型共通）'!$C$6:$L$47,10,FALSE))</f>
        <v/>
      </c>
      <c r="AE194" s="274" t="str">
        <f>IF(AE193="","",VLOOKUP(AE193,'シフト記号表（従来型・ユニット型共通）'!$C$6:$L$47,10,FALSE))</f>
        <v/>
      </c>
      <c r="AF194" s="274" t="str">
        <f>IF(AF193="","",VLOOKUP(AF193,'シフト記号表（従来型・ユニット型共通）'!$C$6:$L$47,10,FALSE))</f>
        <v/>
      </c>
      <c r="AG194" s="274" t="str">
        <f>IF(AG193="","",VLOOKUP(AG193,'シフト記号表（従来型・ユニット型共通）'!$C$6:$L$47,10,FALSE))</f>
        <v/>
      </c>
      <c r="AH194" s="274" t="str">
        <f>IF(AH193="","",VLOOKUP(AH193,'シフト記号表（従来型・ユニット型共通）'!$C$6:$L$47,10,FALSE))</f>
        <v/>
      </c>
      <c r="AI194" s="274" t="str">
        <f>IF(AI193="","",VLOOKUP(AI193,'シフト記号表（従来型・ユニット型共通）'!$C$6:$L$47,10,FALSE))</f>
        <v/>
      </c>
      <c r="AJ194" s="276" t="str">
        <f>IF(AJ193="","",VLOOKUP(AJ193,'シフト記号表（従来型・ユニット型共通）'!$C$6:$L$47,10,FALSE))</f>
        <v/>
      </c>
      <c r="AK194" s="275" t="str">
        <f>IF(AK193="","",VLOOKUP(AK193,'シフト記号表（従来型・ユニット型共通）'!$C$6:$L$47,10,FALSE))</f>
        <v/>
      </c>
      <c r="AL194" s="274" t="str">
        <f>IF(AL193="","",VLOOKUP(AL193,'シフト記号表（従来型・ユニット型共通）'!$C$6:$L$47,10,FALSE))</f>
        <v/>
      </c>
      <c r="AM194" s="274" t="str">
        <f>IF(AM193="","",VLOOKUP(AM193,'シフト記号表（従来型・ユニット型共通）'!$C$6:$L$47,10,FALSE))</f>
        <v/>
      </c>
      <c r="AN194" s="274" t="str">
        <f>IF(AN193="","",VLOOKUP(AN193,'シフト記号表（従来型・ユニット型共通）'!$C$6:$L$47,10,FALSE))</f>
        <v/>
      </c>
      <c r="AO194" s="274" t="str">
        <f>IF(AO193="","",VLOOKUP(AO193,'シフト記号表（従来型・ユニット型共通）'!$C$6:$L$47,10,FALSE))</f>
        <v/>
      </c>
      <c r="AP194" s="274" t="str">
        <f>IF(AP193="","",VLOOKUP(AP193,'シフト記号表（従来型・ユニット型共通）'!$C$6:$L$47,10,FALSE))</f>
        <v/>
      </c>
      <c r="AQ194" s="276" t="str">
        <f>IF(AQ193="","",VLOOKUP(AQ193,'シフト記号表（従来型・ユニット型共通）'!$C$6:$L$47,10,FALSE))</f>
        <v/>
      </c>
      <c r="AR194" s="275" t="str">
        <f>IF(AR193="","",VLOOKUP(AR193,'シフト記号表（従来型・ユニット型共通）'!$C$6:$L$47,10,FALSE))</f>
        <v/>
      </c>
      <c r="AS194" s="274" t="str">
        <f>IF(AS193="","",VLOOKUP(AS193,'シフト記号表（従来型・ユニット型共通）'!$C$6:$L$47,10,FALSE))</f>
        <v/>
      </c>
      <c r="AT194" s="274" t="str">
        <f>IF(AT193="","",VLOOKUP(AT193,'シフト記号表（従来型・ユニット型共通）'!$C$6:$L$47,10,FALSE))</f>
        <v/>
      </c>
      <c r="AU194" s="274" t="str">
        <f>IF(AU193="","",VLOOKUP(AU193,'シフト記号表（従来型・ユニット型共通）'!$C$6:$L$47,10,FALSE))</f>
        <v/>
      </c>
      <c r="AV194" s="274" t="str">
        <f>IF(AV193="","",VLOOKUP(AV193,'シフト記号表（従来型・ユニット型共通）'!$C$6:$L$47,10,FALSE))</f>
        <v/>
      </c>
      <c r="AW194" s="274" t="str">
        <f>IF(AW193="","",VLOOKUP(AW193,'シフト記号表（従来型・ユニット型共通）'!$C$6:$L$47,10,FALSE))</f>
        <v/>
      </c>
      <c r="AX194" s="276" t="str">
        <f>IF(AX193="","",VLOOKUP(AX193,'シフト記号表（従来型・ユニット型共通）'!$C$6:$L$47,10,FALSE))</f>
        <v/>
      </c>
      <c r="AY194" s="275" t="str">
        <f>IF(AY193="","",VLOOKUP(AY193,'シフト記号表（従来型・ユニット型共通）'!$C$6:$L$47,10,FALSE))</f>
        <v/>
      </c>
      <c r="AZ194" s="274" t="str">
        <f>IF(AZ193="","",VLOOKUP(AZ193,'シフト記号表（従来型・ユニット型共通）'!$C$6:$L$47,10,FALSE))</f>
        <v/>
      </c>
      <c r="BA194" s="274" t="str">
        <f>IF(BA193="","",VLOOKUP(BA193,'シフト記号表（従来型・ユニット型共通）'!$C$6:$L$47,10,FALSE))</f>
        <v/>
      </c>
      <c r="BB194" s="1350">
        <f>IF($BE$3="４週",SUM(W194:AX194),IF($BE$3="暦月",SUM(W194:BA194),""))</f>
        <v>0</v>
      </c>
      <c r="BC194" s="1351"/>
      <c r="BD194" s="1352">
        <f>IF($BE$3="４週",BB194/4,IF($BE$3="暦月",(BB194/($BE$8/7)),""))</f>
        <v>0</v>
      </c>
      <c r="BE194" s="1351"/>
      <c r="BF194" s="1347"/>
      <c r="BG194" s="1348"/>
      <c r="BH194" s="1348"/>
      <c r="BI194" s="1348"/>
      <c r="BJ194" s="1349"/>
    </row>
    <row r="195" spans="2:62" ht="20.25" customHeight="1">
      <c r="B195" s="1279">
        <f>B193+1</f>
        <v>90</v>
      </c>
      <c r="C195" s="1325"/>
      <c r="D195" s="1326"/>
      <c r="E195" s="285"/>
      <c r="F195" s="284"/>
      <c r="G195" s="285"/>
      <c r="H195" s="284"/>
      <c r="I195" s="1337"/>
      <c r="J195" s="1338"/>
      <c r="K195" s="1339"/>
      <c r="L195" s="1340"/>
      <c r="M195" s="1340"/>
      <c r="N195" s="1326"/>
      <c r="O195" s="1307"/>
      <c r="P195" s="1308"/>
      <c r="Q195" s="1308"/>
      <c r="R195" s="1308"/>
      <c r="S195" s="1309"/>
      <c r="T195" s="283" t="s">
        <v>1100</v>
      </c>
      <c r="V195" s="282"/>
      <c r="W195" s="267"/>
      <c r="X195" s="266"/>
      <c r="Y195" s="266"/>
      <c r="Z195" s="266"/>
      <c r="AA195" s="266"/>
      <c r="AB195" s="266"/>
      <c r="AC195" s="268"/>
      <c r="AD195" s="267"/>
      <c r="AE195" s="266"/>
      <c r="AF195" s="266"/>
      <c r="AG195" s="266"/>
      <c r="AH195" s="266"/>
      <c r="AI195" s="266"/>
      <c r="AJ195" s="268"/>
      <c r="AK195" s="267"/>
      <c r="AL195" s="266"/>
      <c r="AM195" s="266"/>
      <c r="AN195" s="266"/>
      <c r="AO195" s="266"/>
      <c r="AP195" s="266"/>
      <c r="AQ195" s="268"/>
      <c r="AR195" s="267"/>
      <c r="AS195" s="266"/>
      <c r="AT195" s="266"/>
      <c r="AU195" s="266"/>
      <c r="AV195" s="266"/>
      <c r="AW195" s="266"/>
      <c r="AX195" s="268"/>
      <c r="AY195" s="267"/>
      <c r="AZ195" s="266"/>
      <c r="BA195" s="265"/>
      <c r="BB195" s="1314"/>
      <c r="BC195" s="1315"/>
      <c r="BD195" s="1316"/>
      <c r="BE195" s="1317"/>
      <c r="BF195" s="1318"/>
      <c r="BG195" s="1319"/>
      <c r="BH195" s="1319"/>
      <c r="BI195" s="1319"/>
      <c r="BJ195" s="1320"/>
    </row>
    <row r="196" spans="2:62" ht="20.25" customHeight="1">
      <c r="B196" s="1280"/>
      <c r="C196" s="1341"/>
      <c r="D196" s="1342"/>
      <c r="E196" s="281"/>
      <c r="F196" s="280">
        <f>C195</f>
        <v>0</v>
      </c>
      <c r="G196" s="281"/>
      <c r="H196" s="280">
        <f>I195</f>
        <v>0</v>
      </c>
      <c r="I196" s="1343"/>
      <c r="J196" s="1344"/>
      <c r="K196" s="1345"/>
      <c r="L196" s="1346"/>
      <c r="M196" s="1346"/>
      <c r="N196" s="1342"/>
      <c r="O196" s="1307"/>
      <c r="P196" s="1308"/>
      <c r="Q196" s="1308"/>
      <c r="R196" s="1308"/>
      <c r="S196" s="1309"/>
      <c r="T196" s="279" t="s">
        <v>1099</v>
      </c>
      <c r="U196" s="278"/>
      <c r="V196" s="277"/>
      <c r="W196" s="275" t="str">
        <f>IF(W195="","",VLOOKUP(W195,'シフト記号表（従来型・ユニット型共通）'!$C$6:$L$47,10,FALSE))</f>
        <v/>
      </c>
      <c r="X196" s="274" t="str">
        <f>IF(X195="","",VLOOKUP(X195,'シフト記号表（従来型・ユニット型共通）'!$C$6:$L$47,10,FALSE))</f>
        <v/>
      </c>
      <c r="Y196" s="274" t="str">
        <f>IF(Y195="","",VLOOKUP(Y195,'シフト記号表（従来型・ユニット型共通）'!$C$6:$L$47,10,FALSE))</f>
        <v/>
      </c>
      <c r="Z196" s="274" t="str">
        <f>IF(Z195="","",VLOOKUP(Z195,'シフト記号表（従来型・ユニット型共通）'!$C$6:$L$47,10,FALSE))</f>
        <v/>
      </c>
      <c r="AA196" s="274" t="str">
        <f>IF(AA195="","",VLOOKUP(AA195,'シフト記号表（従来型・ユニット型共通）'!$C$6:$L$47,10,FALSE))</f>
        <v/>
      </c>
      <c r="AB196" s="274" t="str">
        <f>IF(AB195="","",VLOOKUP(AB195,'シフト記号表（従来型・ユニット型共通）'!$C$6:$L$47,10,FALSE))</f>
        <v/>
      </c>
      <c r="AC196" s="276" t="str">
        <f>IF(AC195="","",VLOOKUP(AC195,'シフト記号表（従来型・ユニット型共通）'!$C$6:$L$47,10,FALSE))</f>
        <v/>
      </c>
      <c r="AD196" s="275" t="str">
        <f>IF(AD195="","",VLOOKUP(AD195,'シフト記号表（従来型・ユニット型共通）'!$C$6:$L$47,10,FALSE))</f>
        <v/>
      </c>
      <c r="AE196" s="274" t="str">
        <f>IF(AE195="","",VLOOKUP(AE195,'シフト記号表（従来型・ユニット型共通）'!$C$6:$L$47,10,FALSE))</f>
        <v/>
      </c>
      <c r="AF196" s="274" t="str">
        <f>IF(AF195="","",VLOOKUP(AF195,'シフト記号表（従来型・ユニット型共通）'!$C$6:$L$47,10,FALSE))</f>
        <v/>
      </c>
      <c r="AG196" s="274" t="str">
        <f>IF(AG195="","",VLOOKUP(AG195,'シフト記号表（従来型・ユニット型共通）'!$C$6:$L$47,10,FALSE))</f>
        <v/>
      </c>
      <c r="AH196" s="274" t="str">
        <f>IF(AH195="","",VLOOKUP(AH195,'シフト記号表（従来型・ユニット型共通）'!$C$6:$L$47,10,FALSE))</f>
        <v/>
      </c>
      <c r="AI196" s="274" t="str">
        <f>IF(AI195="","",VLOOKUP(AI195,'シフト記号表（従来型・ユニット型共通）'!$C$6:$L$47,10,FALSE))</f>
        <v/>
      </c>
      <c r="AJ196" s="276" t="str">
        <f>IF(AJ195="","",VLOOKUP(AJ195,'シフト記号表（従来型・ユニット型共通）'!$C$6:$L$47,10,FALSE))</f>
        <v/>
      </c>
      <c r="AK196" s="275" t="str">
        <f>IF(AK195="","",VLOOKUP(AK195,'シフト記号表（従来型・ユニット型共通）'!$C$6:$L$47,10,FALSE))</f>
        <v/>
      </c>
      <c r="AL196" s="274" t="str">
        <f>IF(AL195="","",VLOOKUP(AL195,'シフト記号表（従来型・ユニット型共通）'!$C$6:$L$47,10,FALSE))</f>
        <v/>
      </c>
      <c r="AM196" s="274" t="str">
        <f>IF(AM195="","",VLOOKUP(AM195,'シフト記号表（従来型・ユニット型共通）'!$C$6:$L$47,10,FALSE))</f>
        <v/>
      </c>
      <c r="AN196" s="274" t="str">
        <f>IF(AN195="","",VLOOKUP(AN195,'シフト記号表（従来型・ユニット型共通）'!$C$6:$L$47,10,FALSE))</f>
        <v/>
      </c>
      <c r="AO196" s="274" t="str">
        <f>IF(AO195="","",VLOOKUP(AO195,'シフト記号表（従来型・ユニット型共通）'!$C$6:$L$47,10,FALSE))</f>
        <v/>
      </c>
      <c r="AP196" s="274" t="str">
        <f>IF(AP195="","",VLOOKUP(AP195,'シフト記号表（従来型・ユニット型共通）'!$C$6:$L$47,10,FALSE))</f>
        <v/>
      </c>
      <c r="AQ196" s="276" t="str">
        <f>IF(AQ195="","",VLOOKUP(AQ195,'シフト記号表（従来型・ユニット型共通）'!$C$6:$L$47,10,FALSE))</f>
        <v/>
      </c>
      <c r="AR196" s="275" t="str">
        <f>IF(AR195="","",VLOOKUP(AR195,'シフト記号表（従来型・ユニット型共通）'!$C$6:$L$47,10,FALSE))</f>
        <v/>
      </c>
      <c r="AS196" s="274" t="str">
        <f>IF(AS195="","",VLOOKUP(AS195,'シフト記号表（従来型・ユニット型共通）'!$C$6:$L$47,10,FALSE))</f>
        <v/>
      </c>
      <c r="AT196" s="274" t="str">
        <f>IF(AT195="","",VLOOKUP(AT195,'シフト記号表（従来型・ユニット型共通）'!$C$6:$L$47,10,FALSE))</f>
        <v/>
      </c>
      <c r="AU196" s="274" t="str">
        <f>IF(AU195="","",VLOOKUP(AU195,'シフト記号表（従来型・ユニット型共通）'!$C$6:$L$47,10,FALSE))</f>
        <v/>
      </c>
      <c r="AV196" s="274" t="str">
        <f>IF(AV195="","",VLOOKUP(AV195,'シフト記号表（従来型・ユニット型共通）'!$C$6:$L$47,10,FALSE))</f>
        <v/>
      </c>
      <c r="AW196" s="274" t="str">
        <f>IF(AW195="","",VLOOKUP(AW195,'シフト記号表（従来型・ユニット型共通）'!$C$6:$L$47,10,FALSE))</f>
        <v/>
      </c>
      <c r="AX196" s="276" t="str">
        <f>IF(AX195="","",VLOOKUP(AX195,'シフト記号表（従来型・ユニット型共通）'!$C$6:$L$47,10,FALSE))</f>
        <v/>
      </c>
      <c r="AY196" s="275" t="str">
        <f>IF(AY195="","",VLOOKUP(AY195,'シフト記号表（従来型・ユニット型共通）'!$C$6:$L$47,10,FALSE))</f>
        <v/>
      </c>
      <c r="AZ196" s="274" t="str">
        <f>IF(AZ195="","",VLOOKUP(AZ195,'シフト記号表（従来型・ユニット型共通）'!$C$6:$L$47,10,FALSE))</f>
        <v/>
      </c>
      <c r="BA196" s="274" t="str">
        <f>IF(BA195="","",VLOOKUP(BA195,'シフト記号表（従来型・ユニット型共通）'!$C$6:$L$47,10,FALSE))</f>
        <v/>
      </c>
      <c r="BB196" s="1350">
        <f>IF($BE$3="４週",SUM(W196:AX196),IF($BE$3="暦月",SUM(W196:BA196),""))</f>
        <v>0</v>
      </c>
      <c r="BC196" s="1351"/>
      <c r="BD196" s="1352">
        <f>IF($BE$3="４週",BB196/4,IF($BE$3="暦月",(BB196/($BE$8/7)),""))</f>
        <v>0</v>
      </c>
      <c r="BE196" s="1351"/>
      <c r="BF196" s="1347"/>
      <c r="BG196" s="1348"/>
      <c r="BH196" s="1348"/>
      <c r="BI196" s="1348"/>
      <c r="BJ196" s="1349"/>
    </row>
    <row r="197" spans="2:62" ht="20.25" customHeight="1">
      <c r="B197" s="1279">
        <f>B195+1</f>
        <v>91</v>
      </c>
      <c r="C197" s="1325"/>
      <c r="D197" s="1326"/>
      <c r="E197" s="285"/>
      <c r="F197" s="284"/>
      <c r="G197" s="285"/>
      <c r="H197" s="284"/>
      <c r="I197" s="1337"/>
      <c r="J197" s="1338"/>
      <c r="K197" s="1339"/>
      <c r="L197" s="1340"/>
      <c r="M197" s="1340"/>
      <c r="N197" s="1326"/>
      <c r="O197" s="1307"/>
      <c r="P197" s="1308"/>
      <c r="Q197" s="1308"/>
      <c r="R197" s="1308"/>
      <c r="S197" s="1309"/>
      <c r="T197" s="283" t="s">
        <v>1100</v>
      </c>
      <c r="V197" s="282"/>
      <c r="W197" s="267"/>
      <c r="X197" s="266"/>
      <c r="Y197" s="266"/>
      <c r="Z197" s="266"/>
      <c r="AA197" s="266"/>
      <c r="AB197" s="266"/>
      <c r="AC197" s="268"/>
      <c r="AD197" s="267"/>
      <c r="AE197" s="266"/>
      <c r="AF197" s="266"/>
      <c r="AG197" s="266"/>
      <c r="AH197" s="266"/>
      <c r="AI197" s="266"/>
      <c r="AJ197" s="268"/>
      <c r="AK197" s="267"/>
      <c r="AL197" s="266"/>
      <c r="AM197" s="266"/>
      <c r="AN197" s="266"/>
      <c r="AO197" s="266"/>
      <c r="AP197" s="266"/>
      <c r="AQ197" s="268"/>
      <c r="AR197" s="267"/>
      <c r="AS197" s="266"/>
      <c r="AT197" s="266"/>
      <c r="AU197" s="266"/>
      <c r="AV197" s="266"/>
      <c r="AW197" s="266"/>
      <c r="AX197" s="268"/>
      <c r="AY197" s="267"/>
      <c r="AZ197" s="266"/>
      <c r="BA197" s="265"/>
      <c r="BB197" s="1314"/>
      <c r="BC197" s="1315"/>
      <c r="BD197" s="1316"/>
      <c r="BE197" s="1317"/>
      <c r="BF197" s="1318"/>
      <c r="BG197" s="1319"/>
      <c r="BH197" s="1319"/>
      <c r="BI197" s="1319"/>
      <c r="BJ197" s="1320"/>
    </row>
    <row r="198" spans="2:62" ht="20.25" customHeight="1">
      <c r="B198" s="1280"/>
      <c r="C198" s="1341"/>
      <c r="D198" s="1342"/>
      <c r="E198" s="281"/>
      <c r="F198" s="280">
        <f>C197</f>
        <v>0</v>
      </c>
      <c r="G198" s="281"/>
      <c r="H198" s="280">
        <f>I197</f>
        <v>0</v>
      </c>
      <c r="I198" s="1343"/>
      <c r="J198" s="1344"/>
      <c r="K198" s="1345"/>
      <c r="L198" s="1346"/>
      <c r="M198" s="1346"/>
      <c r="N198" s="1342"/>
      <c r="O198" s="1307"/>
      <c r="P198" s="1308"/>
      <c r="Q198" s="1308"/>
      <c r="R198" s="1308"/>
      <c r="S198" s="1309"/>
      <c r="T198" s="279" t="s">
        <v>1099</v>
      </c>
      <c r="U198" s="278"/>
      <c r="V198" s="277"/>
      <c r="W198" s="275" t="str">
        <f>IF(W197="","",VLOOKUP(W197,'シフト記号表（従来型・ユニット型共通）'!$C$6:$L$47,10,FALSE))</f>
        <v/>
      </c>
      <c r="X198" s="274" t="str">
        <f>IF(X197="","",VLOOKUP(X197,'シフト記号表（従来型・ユニット型共通）'!$C$6:$L$47,10,FALSE))</f>
        <v/>
      </c>
      <c r="Y198" s="274" t="str">
        <f>IF(Y197="","",VLOOKUP(Y197,'シフト記号表（従来型・ユニット型共通）'!$C$6:$L$47,10,FALSE))</f>
        <v/>
      </c>
      <c r="Z198" s="274" t="str">
        <f>IF(Z197="","",VLOOKUP(Z197,'シフト記号表（従来型・ユニット型共通）'!$C$6:$L$47,10,FALSE))</f>
        <v/>
      </c>
      <c r="AA198" s="274" t="str">
        <f>IF(AA197="","",VLOOKUP(AA197,'シフト記号表（従来型・ユニット型共通）'!$C$6:$L$47,10,FALSE))</f>
        <v/>
      </c>
      <c r="AB198" s="274" t="str">
        <f>IF(AB197="","",VLOOKUP(AB197,'シフト記号表（従来型・ユニット型共通）'!$C$6:$L$47,10,FALSE))</f>
        <v/>
      </c>
      <c r="AC198" s="276" t="str">
        <f>IF(AC197="","",VLOOKUP(AC197,'シフト記号表（従来型・ユニット型共通）'!$C$6:$L$47,10,FALSE))</f>
        <v/>
      </c>
      <c r="AD198" s="275" t="str">
        <f>IF(AD197="","",VLOOKUP(AD197,'シフト記号表（従来型・ユニット型共通）'!$C$6:$L$47,10,FALSE))</f>
        <v/>
      </c>
      <c r="AE198" s="274" t="str">
        <f>IF(AE197="","",VLOOKUP(AE197,'シフト記号表（従来型・ユニット型共通）'!$C$6:$L$47,10,FALSE))</f>
        <v/>
      </c>
      <c r="AF198" s="274" t="str">
        <f>IF(AF197="","",VLOOKUP(AF197,'シフト記号表（従来型・ユニット型共通）'!$C$6:$L$47,10,FALSE))</f>
        <v/>
      </c>
      <c r="AG198" s="274" t="str">
        <f>IF(AG197="","",VLOOKUP(AG197,'シフト記号表（従来型・ユニット型共通）'!$C$6:$L$47,10,FALSE))</f>
        <v/>
      </c>
      <c r="AH198" s="274" t="str">
        <f>IF(AH197="","",VLOOKUP(AH197,'シフト記号表（従来型・ユニット型共通）'!$C$6:$L$47,10,FALSE))</f>
        <v/>
      </c>
      <c r="AI198" s="274" t="str">
        <f>IF(AI197="","",VLOOKUP(AI197,'シフト記号表（従来型・ユニット型共通）'!$C$6:$L$47,10,FALSE))</f>
        <v/>
      </c>
      <c r="AJ198" s="276" t="str">
        <f>IF(AJ197="","",VLOOKUP(AJ197,'シフト記号表（従来型・ユニット型共通）'!$C$6:$L$47,10,FALSE))</f>
        <v/>
      </c>
      <c r="AK198" s="275" t="str">
        <f>IF(AK197="","",VLOOKUP(AK197,'シフト記号表（従来型・ユニット型共通）'!$C$6:$L$47,10,FALSE))</f>
        <v/>
      </c>
      <c r="AL198" s="274" t="str">
        <f>IF(AL197="","",VLOOKUP(AL197,'シフト記号表（従来型・ユニット型共通）'!$C$6:$L$47,10,FALSE))</f>
        <v/>
      </c>
      <c r="AM198" s="274" t="str">
        <f>IF(AM197="","",VLOOKUP(AM197,'シフト記号表（従来型・ユニット型共通）'!$C$6:$L$47,10,FALSE))</f>
        <v/>
      </c>
      <c r="AN198" s="274" t="str">
        <f>IF(AN197="","",VLOOKUP(AN197,'シフト記号表（従来型・ユニット型共通）'!$C$6:$L$47,10,FALSE))</f>
        <v/>
      </c>
      <c r="AO198" s="274" t="str">
        <f>IF(AO197="","",VLOOKUP(AO197,'シフト記号表（従来型・ユニット型共通）'!$C$6:$L$47,10,FALSE))</f>
        <v/>
      </c>
      <c r="AP198" s="274" t="str">
        <f>IF(AP197="","",VLOOKUP(AP197,'シフト記号表（従来型・ユニット型共通）'!$C$6:$L$47,10,FALSE))</f>
        <v/>
      </c>
      <c r="AQ198" s="276" t="str">
        <f>IF(AQ197="","",VLOOKUP(AQ197,'シフト記号表（従来型・ユニット型共通）'!$C$6:$L$47,10,FALSE))</f>
        <v/>
      </c>
      <c r="AR198" s="275" t="str">
        <f>IF(AR197="","",VLOOKUP(AR197,'シフト記号表（従来型・ユニット型共通）'!$C$6:$L$47,10,FALSE))</f>
        <v/>
      </c>
      <c r="AS198" s="274" t="str">
        <f>IF(AS197="","",VLOOKUP(AS197,'シフト記号表（従来型・ユニット型共通）'!$C$6:$L$47,10,FALSE))</f>
        <v/>
      </c>
      <c r="AT198" s="274" t="str">
        <f>IF(AT197="","",VLOOKUP(AT197,'シフト記号表（従来型・ユニット型共通）'!$C$6:$L$47,10,FALSE))</f>
        <v/>
      </c>
      <c r="AU198" s="274" t="str">
        <f>IF(AU197="","",VLOOKUP(AU197,'シフト記号表（従来型・ユニット型共通）'!$C$6:$L$47,10,FALSE))</f>
        <v/>
      </c>
      <c r="AV198" s="274" t="str">
        <f>IF(AV197="","",VLOOKUP(AV197,'シフト記号表（従来型・ユニット型共通）'!$C$6:$L$47,10,FALSE))</f>
        <v/>
      </c>
      <c r="AW198" s="274" t="str">
        <f>IF(AW197="","",VLOOKUP(AW197,'シフト記号表（従来型・ユニット型共通）'!$C$6:$L$47,10,FALSE))</f>
        <v/>
      </c>
      <c r="AX198" s="276" t="str">
        <f>IF(AX197="","",VLOOKUP(AX197,'シフト記号表（従来型・ユニット型共通）'!$C$6:$L$47,10,FALSE))</f>
        <v/>
      </c>
      <c r="AY198" s="275" t="str">
        <f>IF(AY197="","",VLOOKUP(AY197,'シフト記号表（従来型・ユニット型共通）'!$C$6:$L$47,10,FALSE))</f>
        <v/>
      </c>
      <c r="AZ198" s="274" t="str">
        <f>IF(AZ197="","",VLOOKUP(AZ197,'シフト記号表（従来型・ユニット型共通）'!$C$6:$L$47,10,FALSE))</f>
        <v/>
      </c>
      <c r="BA198" s="274" t="str">
        <f>IF(BA197="","",VLOOKUP(BA197,'シフト記号表（従来型・ユニット型共通）'!$C$6:$L$47,10,FALSE))</f>
        <v/>
      </c>
      <c r="BB198" s="1350">
        <f>IF($BE$3="４週",SUM(W198:AX198),IF($BE$3="暦月",SUM(W198:BA198),""))</f>
        <v>0</v>
      </c>
      <c r="BC198" s="1351"/>
      <c r="BD198" s="1352">
        <f>IF($BE$3="４週",BB198/4,IF($BE$3="暦月",(BB198/($BE$8/7)),""))</f>
        <v>0</v>
      </c>
      <c r="BE198" s="1351"/>
      <c r="BF198" s="1347"/>
      <c r="BG198" s="1348"/>
      <c r="BH198" s="1348"/>
      <c r="BI198" s="1348"/>
      <c r="BJ198" s="1349"/>
    </row>
    <row r="199" spans="2:62" ht="20.25" customHeight="1">
      <c r="B199" s="1279">
        <f>B197+1</f>
        <v>92</v>
      </c>
      <c r="C199" s="1325"/>
      <c r="D199" s="1326"/>
      <c r="E199" s="285"/>
      <c r="F199" s="284"/>
      <c r="G199" s="285"/>
      <c r="H199" s="284"/>
      <c r="I199" s="1337"/>
      <c r="J199" s="1338"/>
      <c r="K199" s="1339"/>
      <c r="L199" s="1340"/>
      <c r="M199" s="1340"/>
      <c r="N199" s="1326"/>
      <c r="O199" s="1307"/>
      <c r="P199" s="1308"/>
      <c r="Q199" s="1308"/>
      <c r="R199" s="1308"/>
      <c r="S199" s="1309"/>
      <c r="T199" s="283" t="s">
        <v>1100</v>
      </c>
      <c r="V199" s="282"/>
      <c r="W199" s="267"/>
      <c r="X199" s="266"/>
      <c r="Y199" s="266"/>
      <c r="Z199" s="266"/>
      <c r="AA199" s="266"/>
      <c r="AB199" s="266"/>
      <c r="AC199" s="268"/>
      <c r="AD199" s="267"/>
      <c r="AE199" s="266"/>
      <c r="AF199" s="266"/>
      <c r="AG199" s="266"/>
      <c r="AH199" s="266"/>
      <c r="AI199" s="266"/>
      <c r="AJ199" s="268"/>
      <c r="AK199" s="267"/>
      <c r="AL199" s="266"/>
      <c r="AM199" s="266"/>
      <c r="AN199" s="266"/>
      <c r="AO199" s="266"/>
      <c r="AP199" s="266"/>
      <c r="AQ199" s="268"/>
      <c r="AR199" s="267"/>
      <c r="AS199" s="266"/>
      <c r="AT199" s="266"/>
      <c r="AU199" s="266"/>
      <c r="AV199" s="266"/>
      <c r="AW199" s="266"/>
      <c r="AX199" s="268"/>
      <c r="AY199" s="267"/>
      <c r="AZ199" s="266"/>
      <c r="BA199" s="265"/>
      <c r="BB199" s="1314"/>
      <c r="BC199" s="1315"/>
      <c r="BD199" s="1316"/>
      <c r="BE199" s="1317"/>
      <c r="BF199" s="1318"/>
      <c r="BG199" s="1319"/>
      <c r="BH199" s="1319"/>
      <c r="BI199" s="1319"/>
      <c r="BJ199" s="1320"/>
    </row>
    <row r="200" spans="2:62" ht="20.25" customHeight="1">
      <c r="B200" s="1280"/>
      <c r="C200" s="1341"/>
      <c r="D200" s="1342"/>
      <c r="E200" s="281"/>
      <c r="F200" s="280">
        <f>C199</f>
        <v>0</v>
      </c>
      <c r="G200" s="281"/>
      <c r="H200" s="280">
        <f>I199</f>
        <v>0</v>
      </c>
      <c r="I200" s="1343"/>
      <c r="J200" s="1344"/>
      <c r="K200" s="1345"/>
      <c r="L200" s="1346"/>
      <c r="M200" s="1346"/>
      <c r="N200" s="1342"/>
      <c r="O200" s="1307"/>
      <c r="P200" s="1308"/>
      <c r="Q200" s="1308"/>
      <c r="R200" s="1308"/>
      <c r="S200" s="1309"/>
      <c r="T200" s="279" t="s">
        <v>1099</v>
      </c>
      <c r="U200" s="278"/>
      <c r="V200" s="277"/>
      <c r="W200" s="275" t="str">
        <f>IF(W199="","",VLOOKUP(W199,'シフト記号表（従来型・ユニット型共通）'!$C$6:$L$47,10,FALSE))</f>
        <v/>
      </c>
      <c r="X200" s="274" t="str">
        <f>IF(X199="","",VLOOKUP(X199,'シフト記号表（従来型・ユニット型共通）'!$C$6:$L$47,10,FALSE))</f>
        <v/>
      </c>
      <c r="Y200" s="274" t="str">
        <f>IF(Y199="","",VLOOKUP(Y199,'シフト記号表（従来型・ユニット型共通）'!$C$6:$L$47,10,FALSE))</f>
        <v/>
      </c>
      <c r="Z200" s="274" t="str">
        <f>IF(Z199="","",VLOOKUP(Z199,'シフト記号表（従来型・ユニット型共通）'!$C$6:$L$47,10,FALSE))</f>
        <v/>
      </c>
      <c r="AA200" s="274" t="str">
        <f>IF(AA199="","",VLOOKUP(AA199,'シフト記号表（従来型・ユニット型共通）'!$C$6:$L$47,10,FALSE))</f>
        <v/>
      </c>
      <c r="AB200" s="274" t="str">
        <f>IF(AB199="","",VLOOKUP(AB199,'シフト記号表（従来型・ユニット型共通）'!$C$6:$L$47,10,FALSE))</f>
        <v/>
      </c>
      <c r="AC200" s="276" t="str">
        <f>IF(AC199="","",VLOOKUP(AC199,'シフト記号表（従来型・ユニット型共通）'!$C$6:$L$47,10,FALSE))</f>
        <v/>
      </c>
      <c r="AD200" s="275" t="str">
        <f>IF(AD199="","",VLOOKUP(AD199,'シフト記号表（従来型・ユニット型共通）'!$C$6:$L$47,10,FALSE))</f>
        <v/>
      </c>
      <c r="AE200" s="274" t="str">
        <f>IF(AE199="","",VLOOKUP(AE199,'シフト記号表（従来型・ユニット型共通）'!$C$6:$L$47,10,FALSE))</f>
        <v/>
      </c>
      <c r="AF200" s="274" t="str">
        <f>IF(AF199="","",VLOOKUP(AF199,'シフト記号表（従来型・ユニット型共通）'!$C$6:$L$47,10,FALSE))</f>
        <v/>
      </c>
      <c r="AG200" s="274" t="str">
        <f>IF(AG199="","",VLOOKUP(AG199,'シフト記号表（従来型・ユニット型共通）'!$C$6:$L$47,10,FALSE))</f>
        <v/>
      </c>
      <c r="AH200" s="274" t="str">
        <f>IF(AH199="","",VLOOKUP(AH199,'シフト記号表（従来型・ユニット型共通）'!$C$6:$L$47,10,FALSE))</f>
        <v/>
      </c>
      <c r="AI200" s="274" t="str">
        <f>IF(AI199="","",VLOOKUP(AI199,'シフト記号表（従来型・ユニット型共通）'!$C$6:$L$47,10,FALSE))</f>
        <v/>
      </c>
      <c r="AJ200" s="276" t="str">
        <f>IF(AJ199="","",VLOOKUP(AJ199,'シフト記号表（従来型・ユニット型共通）'!$C$6:$L$47,10,FALSE))</f>
        <v/>
      </c>
      <c r="AK200" s="275" t="str">
        <f>IF(AK199="","",VLOOKUP(AK199,'シフト記号表（従来型・ユニット型共通）'!$C$6:$L$47,10,FALSE))</f>
        <v/>
      </c>
      <c r="AL200" s="274" t="str">
        <f>IF(AL199="","",VLOOKUP(AL199,'シフト記号表（従来型・ユニット型共通）'!$C$6:$L$47,10,FALSE))</f>
        <v/>
      </c>
      <c r="AM200" s="274" t="str">
        <f>IF(AM199="","",VLOOKUP(AM199,'シフト記号表（従来型・ユニット型共通）'!$C$6:$L$47,10,FALSE))</f>
        <v/>
      </c>
      <c r="AN200" s="274" t="str">
        <f>IF(AN199="","",VLOOKUP(AN199,'シフト記号表（従来型・ユニット型共通）'!$C$6:$L$47,10,FALSE))</f>
        <v/>
      </c>
      <c r="AO200" s="274" t="str">
        <f>IF(AO199="","",VLOOKUP(AO199,'シフト記号表（従来型・ユニット型共通）'!$C$6:$L$47,10,FALSE))</f>
        <v/>
      </c>
      <c r="AP200" s="274" t="str">
        <f>IF(AP199="","",VLOOKUP(AP199,'シフト記号表（従来型・ユニット型共通）'!$C$6:$L$47,10,FALSE))</f>
        <v/>
      </c>
      <c r="AQ200" s="276" t="str">
        <f>IF(AQ199="","",VLOOKUP(AQ199,'シフト記号表（従来型・ユニット型共通）'!$C$6:$L$47,10,FALSE))</f>
        <v/>
      </c>
      <c r="AR200" s="275" t="str">
        <f>IF(AR199="","",VLOOKUP(AR199,'シフト記号表（従来型・ユニット型共通）'!$C$6:$L$47,10,FALSE))</f>
        <v/>
      </c>
      <c r="AS200" s="274" t="str">
        <f>IF(AS199="","",VLOOKUP(AS199,'シフト記号表（従来型・ユニット型共通）'!$C$6:$L$47,10,FALSE))</f>
        <v/>
      </c>
      <c r="AT200" s="274" t="str">
        <f>IF(AT199="","",VLOOKUP(AT199,'シフト記号表（従来型・ユニット型共通）'!$C$6:$L$47,10,FALSE))</f>
        <v/>
      </c>
      <c r="AU200" s="274" t="str">
        <f>IF(AU199="","",VLOOKUP(AU199,'シフト記号表（従来型・ユニット型共通）'!$C$6:$L$47,10,FALSE))</f>
        <v/>
      </c>
      <c r="AV200" s="274" t="str">
        <f>IF(AV199="","",VLOOKUP(AV199,'シフト記号表（従来型・ユニット型共通）'!$C$6:$L$47,10,FALSE))</f>
        <v/>
      </c>
      <c r="AW200" s="274" t="str">
        <f>IF(AW199="","",VLOOKUP(AW199,'シフト記号表（従来型・ユニット型共通）'!$C$6:$L$47,10,FALSE))</f>
        <v/>
      </c>
      <c r="AX200" s="276" t="str">
        <f>IF(AX199="","",VLOOKUP(AX199,'シフト記号表（従来型・ユニット型共通）'!$C$6:$L$47,10,FALSE))</f>
        <v/>
      </c>
      <c r="AY200" s="275" t="str">
        <f>IF(AY199="","",VLOOKUP(AY199,'シフト記号表（従来型・ユニット型共通）'!$C$6:$L$47,10,FALSE))</f>
        <v/>
      </c>
      <c r="AZ200" s="274" t="str">
        <f>IF(AZ199="","",VLOOKUP(AZ199,'シフト記号表（従来型・ユニット型共通）'!$C$6:$L$47,10,FALSE))</f>
        <v/>
      </c>
      <c r="BA200" s="274" t="str">
        <f>IF(BA199="","",VLOOKUP(BA199,'シフト記号表（従来型・ユニット型共通）'!$C$6:$L$47,10,FALSE))</f>
        <v/>
      </c>
      <c r="BB200" s="1350">
        <f>IF($BE$3="４週",SUM(W200:AX200),IF($BE$3="暦月",SUM(W200:BA200),""))</f>
        <v>0</v>
      </c>
      <c r="BC200" s="1351"/>
      <c r="BD200" s="1352">
        <f>IF($BE$3="４週",BB200/4,IF($BE$3="暦月",(BB200/($BE$8/7)),""))</f>
        <v>0</v>
      </c>
      <c r="BE200" s="1351"/>
      <c r="BF200" s="1347"/>
      <c r="BG200" s="1348"/>
      <c r="BH200" s="1348"/>
      <c r="BI200" s="1348"/>
      <c r="BJ200" s="1349"/>
    </row>
    <row r="201" spans="2:62" ht="20.25" customHeight="1">
      <c r="B201" s="1279">
        <f>B199+1</f>
        <v>93</v>
      </c>
      <c r="C201" s="1325"/>
      <c r="D201" s="1326"/>
      <c r="E201" s="285"/>
      <c r="F201" s="284"/>
      <c r="G201" s="285"/>
      <c r="H201" s="284"/>
      <c r="I201" s="1337"/>
      <c r="J201" s="1338"/>
      <c r="K201" s="1339"/>
      <c r="L201" s="1340"/>
      <c r="M201" s="1340"/>
      <c r="N201" s="1326"/>
      <c r="O201" s="1307"/>
      <c r="P201" s="1308"/>
      <c r="Q201" s="1308"/>
      <c r="R201" s="1308"/>
      <c r="S201" s="1309"/>
      <c r="T201" s="283" t="s">
        <v>1100</v>
      </c>
      <c r="V201" s="282"/>
      <c r="W201" s="267"/>
      <c r="X201" s="266"/>
      <c r="Y201" s="266"/>
      <c r="Z201" s="266"/>
      <c r="AA201" s="266"/>
      <c r="AB201" s="266"/>
      <c r="AC201" s="268"/>
      <c r="AD201" s="267"/>
      <c r="AE201" s="266"/>
      <c r="AF201" s="266"/>
      <c r="AG201" s="266"/>
      <c r="AH201" s="266"/>
      <c r="AI201" s="266"/>
      <c r="AJ201" s="268"/>
      <c r="AK201" s="267"/>
      <c r="AL201" s="266"/>
      <c r="AM201" s="266"/>
      <c r="AN201" s="266"/>
      <c r="AO201" s="266"/>
      <c r="AP201" s="266"/>
      <c r="AQ201" s="268"/>
      <c r="AR201" s="267"/>
      <c r="AS201" s="266"/>
      <c r="AT201" s="266"/>
      <c r="AU201" s="266"/>
      <c r="AV201" s="266"/>
      <c r="AW201" s="266"/>
      <c r="AX201" s="268"/>
      <c r="AY201" s="267"/>
      <c r="AZ201" s="266"/>
      <c r="BA201" s="265"/>
      <c r="BB201" s="1314"/>
      <c r="BC201" s="1315"/>
      <c r="BD201" s="1316"/>
      <c r="BE201" s="1317"/>
      <c r="BF201" s="1318"/>
      <c r="BG201" s="1319"/>
      <c r="BH201" s="1319"/>
      <c r="BI201" s="1319"/>
      <c r="BJ201" s="1320"/>
    </row>
    <row r="202" spans="2:62" ht="20.25" customHeight="1">
      <c r="B202" s="1280"/>
      <c r="C202" s="1341"/>
      <c r="D202" s="1342"/>
      <c r="E202" s="281"/>
      <c r="F202" s="280">
        <f>C201</f>
        <v>0</v>
      </c>
      <c r="G202" s="281"/>
      <c r="H202" s="280">
        <f>I201</f>
        <v>0</v>
      </c>
      <c r="I202" s="1343"/>
      <c r="J202" s="1344"/>
      <c r="K202" s="1345"/>
      <c r="L202" s="1346"/>
      <c r="M202" s="1346"/>
      <c r="N202" s="1342"/>
      <c r="O202" s="1307"/>
      <c r="P202" s="1308"/>
      <c r="Q202" s="1308"/>
      <c r="R202" s="1308"/>
      <c r="S202" s="1309"/>
      <c r="T202" s="279" t="s">
        <v>1099</v>
      </c>
      <c r="U202" s="278"/>
      <c r="V202" s="277"/>
      <c r="W202" s="275" t="str">
        <f>IF(W201="","",VLOOKUP(W201,'シフト記号表（従来型・ユニット型共通）'!$C$6:$L$47,10,FALSE))</f>
        <v/>
      </c>
      <c r="X202" s="274" t="str">
        <f>IF(X201="","",VLOOKUP(X201,'シフト記号表（従来型・ユニット型共通）'!$C$6:$L$47,10,FALSE))</f>
        <v/>
      </c>
      <c r="Y202" s="274" t="str">
        <f>IF(Y201="","",VLOOKUP(Y201,'シフト記号表（従来型・ユニット型共通）'!$C$6:$L$47,10,FALSE))</f>
        <v/>
      </c>
      <c r="Z202" s="274" t="str">
        <f>IF(Z201="","",VLOOKUP(Z201,'シフト記号表（従来型・ユニット型共通）'!$C$6:$L$47,10,FALSE))</f>
        <v/>
      </c>
      <c r="AA202" s="274" t="str">
        <f>IF(AA201="","",VLOOKUP(AA201,'シフト記号表（従来型・ユニット型共通）'!$C$6:$L$47,10,FALSE))</f>
        <v/>
      </c>
      <c r="AB202" s="274" t="str">
        <f>IF(AB201="","",VLOOKUP(AB201,'シフト記号表（従来型・ユニット型共通）'!$C$6:$L$47,10,FALSE))</f>
        <v/>
      </c>
      <c r="AC202" s="276" t="str">
        <f>IF(AC201="","",VLOOKUP(AC201,'シフト記号表（従来型・ユニット型共通）'!$C$6:$L$47,10,FALSE))</f>
        <v/>
      </c>
      <c r="AD202" s="275" t="str">
        <f>IF(AD201="","",VLOOKUP(AD201,'シフト記号表（従来型・ユニット型共通）'!$C$6:$L$47,10,FALSE))</f>
        <v/>
      </c>
      <c r="AE202" s="274" t="str">
        <f>IF(AE201="","",VLOOKUP(AE201,'シフト記号表（従来型・ユニット型共通）'!$C$6:$L$47,10,FALSE))</f>
        <v/>
      </c>
      <c r="AF202" s="274" t="str">
        <f>IF(AF201="","",VLOOKUP(AF201,'シフト記号表（従来型・ユニット型共通）'!$C$6:$L$47,10,FALSE))</f>
        <v/>
      </c>
      <c r="AG202" s="274" t="str">
        <f>IF(AG201="","",VLOOKUP(AG201,'シフト記号表（従来型・ユニット型共通）'!$C$6:$L$47,10,FALSE))</f>
        <v/>
      </c>
      <c r="AH202" s="274" t="str">
        <f>IF(AH201="","",VLOOKUP(AH201,'シフト記号表（従来型・ユニット型共通）'!$C$6:$L$47,10,FALSE))</f>
        <v/>
      </c>
      <c r="AI202" s="274" t="str">
        <f>IF(AI201="","",VLOOKUP(AI201,'シフト記号表（従来型・ユニット型共通）'!$C$6:$L$47,10,FALSE))</f>
        <v/>
      </c>
      <c r="AJ202" s="276" t="str">
        <f>IF(AJ201="","",VLOOKUP(AJ201,'シフト記号表（従来型・ユニット型共通）'!$C$6:$L$47,10,FALSE))</f>
        <v/>
      </c>
      <c r="AK202" s="275" t="str">
        <f>IF(AK201="","",VLOOKUP(AK201,'シフト記号表（従来型・ユニット型共通）'!$C$6:$L$47,10,FALSE))</f>
        <v/>
      </c>
      <c r="AL202" s="274" t="str">
        <f>IF(AL201="","",VLOOKUP(AL201,'シフト記号表（従来型・ユニット型共通）'!$C$6:$L$47,10,FALSE))</f>
        <v/>
      </c>
      <c r="AM202" s="274" t="str">
        <f>IF(AM201="","",VLOOKUP(AM201,'シフト記号表（従来型・ユニット型共通）'!$C$6:$L$47,10,FALSE))</f>
        <v/>
      </c>
      <c r="AN202" s="274" t="str">
        <f>IF(AN201="","",VLOOKUP(AN201,'シフト記号表（従来型・ユニット型共通）'!$C$6:$L$47,10,FALSE))</f>
        <v/>
      </c>
      <c r="AO202" s="274" t="str">
        <f>IF(AO201="","",VLOOKUP(AO201,'シフト記号表（従来型・ユニット型共通）'!$C$6:$L$47,10,FALSE))</f>
        <v/>
      </c>
      <c r="AP202" s="274" t="str">
        <f>IF(AP201="","",VLOOKUP(AP201,'シフト記号表（従来型・ユニット型共通）'!$C$6:$L$47,10,FALSE))</f>
        <v/>
      </c>
      <c r="AQ202" s="276" t="str">
        <f>IF(AQ201="","",VLOOKUP(AQ201,'シフト記号表（従来型・ユニット型共通）'!$C$6:$L$47,10,FALSE))</f>
        <v/>
      </c>
      <c r="AR202" s="275" t="str">
        <f>IF(AR201="","",VLOOKUP(AR201,'シフト記号表（従来型・ユニット型共通）'!$C$6:$L$47,10,FALSE))</f>
        <v/>
      </c>
      <c r="AS202" s="274" t="str">
        <f>IF(AS201="","",VLOOKUP(AS201,'シフト記号表（従来型・ユニット型共通）'!$C$6:$L$47,10,FALSE))</f>
        <v/>
      </c>
      <c r="AT202" s="274" t="str">
        <f>IF(AT201="","",VLOOKUP(AT201,'シフト記号表（従来型・ユニット型共通）'!$C$6:$L$47,10,FALSE))</f>
        <v/>
      </c>
      <c r="AU202" s="274" t="str">
        <f>IF(AU201="","",VLOOKUP(AU201,'シフト記号表（従来型・ユニット型共通）'!$C$6:$L$47,10,FALSE))</f>
        <v/>
      </c>
      <c r="AV202" s="274" t="str">
        <f>IF(AV201="","",VLOOKUP(AV201,'シフト記号表（従来型・ユニット型共通）'!$C$6:$L$47,10,FALSE))</f>
        <v/>
      </c>
      <c r="AW202" s="274" t="str">
        <f>IF(AW201="","",VLOOKUP(AW201,'シフト記号表（従来型・ユニット型共通）'!$C$6:$L$47,10,FALSE))</f>
        <v/>
      </c>
      <c r="AX202" s="276" t="str">
        <f>IF(AX201="","",VLOOKUP(AX201,'シフト記号表（従来型・ユニット型共通）'!$C$6:$L$47,10,FALSE))</f>
        <v/>
      </c>
      <c r="AY202" s="275" t="str">
        <f>IF(AY201="","",VLOOKUP(AY201,'シフト記号表（従来型・ユニット型共通）'!$C$6:$L$47,10,FALSE))</f>
        <v/>
      </c>
      <c r="AZ202" s="274" t="str">
        <f>IF(AZ201="","",VLOOKUP(AZ201,'シフト記号表（従来型・ユニット型共通）'!$C$6:$L$47,10,FALSE))</f>
        <v/>
      </c>
      <c r="BA202" s="274" t="str">
        <f>IF(BA201="","",VLOOKUP(BA201,'シフト記号表（従来型・ユニット型共通）'!$C$6:$L$47,10,FALSE))</f>
        <v/>
      </c>
      <c r="BB202" s="1350">
        <f>IF($BE$3="４週",SUM(W202:AX202),IF($BE$3="暦月",SUM(W202:BA202),""))</f>
        <v>0</v>
      </c>
      <c r="BC202" s="1351"/>
      <c r="BD202" s="1352">
        <f>IF($BE$3="４週",BB202/4,IF($BE$3="暦月",(BB202/($BE$8/7)),""))</f>
        <v>0</v>
      </c>
      <c r="BE202" s="1351"/>
      <c r="BF202" s="1347"/>
      <c r="BG202" s="1348"/>
      <c r="BH202" s="1348"/>
      <c r="BI202" s="1348"/>
      <c r="BJ202" s="1349"/>
    </row>
    <row r="203" spans="2:62" ht="20.25" customHeight="1">
      <c r="B203" s="1279">
        <f>B201+1</f>
        <v>94</v>
      </c>
      <c r="C203" s="1325"/>
      <c r="D203" s="1326"/>
      <c r="E203" s="285"/>
      <c r="F203" s="284"/>
      <c r="G203" s="285"/>
      <c r="H203" s="284"/>
      <c r="I203" s="1337"/>
      <c r="J203" s="1338"/>
      <c r="K203" s="1339"/>
      <c r="L203" s="1340"/>
      <c r="M203" s="1340"/>
      <c r="N203" s="1326"/>
      <c r="O203" s="1307"/>
      <c r="P203" s="1308"/>
      <c r="Q203" s="1308"/>
      <c r="R203" s="1308"/>
      <c r="S203" s="1309"/>
      <c r="T203" s="283" t="s">
        <v>1100</v>
      </c>
      <c r="V203" s="282"/>
      <c r="W203" s="267"/>
      <c r="X203" s="266"/>
      <c r="Y203" s="266"/>
      <c r="Z203" s="266"/>
      <c r="AA203" s="266"/>
      <c r="AB203" s="266"/>
      <c r="AC203" s="268"/>
      <c r="AD203" s="267"/>
      <c r="AE203" s="266"/>
      <c r="AF203" s="266"/>
      <c r="AG203" s="266"/>
      <c r="AH203" s="266"/>
      <c r="AI203" s="266"/>
      <c r="AJ203" s="268"/>
      <c r="AK203" s="267"/>
      <c r="AL203" s="266"/>
      <c r="AM203" s="266"/>
      <c r="AN203" s="266"/>
      <c r="AO203" s="266"/>
      <c r="AP203" s="266"/>
      <c r="AQ203" s="268"/>
      <c r="AR203" s="267"/>
      <c r="AS203" s="266"/>
      <c r="AT203" s="266"/>
      <c r="AU203" s="266"/>
      <c r="AV203" s="266"/>
      <c r="AW203" s="266"/>
      <c r="AX203" s="268"/>
      <c r="AY203" s="267"/>
      <c r="AZ203" s="266"/>
      <c r="BA203" s="265"/>
      <c r="BB203" s="1314"/>
      <c r="BC203" s="1315"/>
      <c r="BD203" s="1316"/>
      <c r="BE203" s="1317"/>
      <c r="BF203" s="1318"/>
      <c r="BG203" s="1319"/>
      <c r="BH203" s="1319"/>
      <c r="BI203" s="1319"/>
      <c r="BJ203" s="1320"/>
    </row>
    <row r="204" spans="2:62" ht="20.25" customHeight="1">
      <c r="B204" s="1280"/>
      <c r="C204" s="1341"/>
      <c r="D204" s="1342"/>
      <c r="E204" s="281"/>
      <c r="F204" s="280">
        <f>C203</f>
        <v>0</v>
      </c>
      <c r="G204" s="281"/>
      <c r="H204" s="280">
        <f>I203</f>
        <v>0</v>
      </c>
      <c r="I204" s="1343"/>
      <c r="J204" s="1344"/>
      <c r="K204" s="1345"/>
      <c r="L204" s="1346"/>
      <c r="M204" s="1346"/>
      <c r="N204" s="1342"/>
      <c r="O204" s="1307"/>
      <c r="P204" s="1308"/>
      <c r="Q204" s="1308"/>
      <c r="R204" s="1308"/>
      <c r="S204" s="1309"/>
      <c r="T204" s="279" t="s">
        <v>1099</v>
      </c>
      <c r="U204" s="278"/>
      <c r="V204" s="277"/>
      <c r="W204" s="275" t="str">
        <f>IF(W203="","",VLOOKUP(W203,'シフト記号表（従来型・ユニット型共通）'!$C$6:$L$47,10,FALSE))</f>
        <v/>
      </c>
      <c r="X204" s="274" t="str">
        <f>IF(X203="","",VLOOKUP(X203,'シフト記号表（従来型・ユニット型共通）'!$C$6:$L$47,10,FALSE))</f>
        <v/>
      </c>
      <c r="Y204" s="274" t="str">
        <f>IF(Y203="","",VLOOKUP(Y203,'シフト記号表（従来型・ユニット型共通）'!$C$6:$L$47,10,FALSE))</f>
        <v/>
      </c>
      <c r="Z204" s="274" t="str">
        <f>IF(Z203="","",VLOOKUP(Z203,'シフト記号表（従来型・ユニット型共通）'!$C$6:$L$47,10,FALSE))</f>
        <v/>
      </c>
      <c r="AA204" s="274" t="str">
        <f>IF(AA203="","",VLOOKUP(AA203,'シフト記号表（従来型・ユニット型共通）'!$C$6:$L$47,10,FALSE))</f>
        <v/>
      </c>
      <c r="AB204" s="274" t="str">
        <f>IF(AB203="","",VLOOKUP(AB203,'シフト記号表（従来型・ユニット型共通）'!$C$6:$L$47,10,FALSE))</f>
        <v/>
      </c>
      <c r="AC204" s="276" t="str">
        <f>IF(AC203="","",VLOOKUP(AC203,'シフト記号表（従来型・ユニット型共通）'!$C$6:$L$47,10,FALSE))</f>
        <v/>
      </c>
      <c r="AD204" s="275" t="str">
        <f>IF(AD203="","",VLOOKUP(AD203,'シフト記号表（従来型・ユニット型共通）'!$C$6:$L$47,10,FALSE))</f>
        <v/>
      </c>
      <c r="AE204" s="274" t="str">
        <f>IF(AE203="","",VLOOKUP(AE203,'シフト記号表（従来型・ユニット型共通）'!$C$6:$L$47,10,FALSE))</f>
        <v/>
      </c>
      <c r="AF204" s="274" t="str">
        <f>IF(AF203="","",VLOOKUP(AF203,'シフト記号表（従来型・ユニット型共通）'!$C$6:$L$47,10,FALSE))</f>
        <v/>
      </c>
      <c r="AG204" s="274" t="str">
        <f>IF(AG203="","",VLOOKUP(AG203,'シフト記号表（従来型・ユニット型共通）'!$C$6:$L$47,10,FALSE))</f>
        <v/>
      </c>
      <c r="AH204" s="274" t="str">
        <f>IF(AH203="","",VLOOKUP(AH203,'シフト記号表（従来型・ユニット型共通）'!$C$6:$L$47,10,FALSE))</f>
        <v/>
      </c>
      <c r="AI204" s="274" t="str">
        <f>IF(AI203="","",VLOOKUP(AI203,'シフト記号表（従来型・ユニット型共通）'!$C$6:$L$47,10,FALSE))</f>
        <v/>
      </c>
      <c r="AJ204" s="276" t="str">
        <f>IF(AJ203="","",VLOOKUP(AJ203,'シフト記号表（従来型・ユニット型共通）'!$C$6:$L$47,10,FALSE))</f>
        <v/>
      </c>
      <c r="AK204" s="275" t="str">
        <f>IF(AK203="","",VLOOKUP(AK203,'シフト記号表（従来型・ユニット型共通）'!$C$6:$L$47,10,FALSE))</f>
        <v/>
      </c>
      <c r="AL204" s="274" t="str">
        <f>IF(AL203="","",VLOOKUP(AL203,'シフト記号表（従来型・ユニット型共通）'!$C$6:$L$47,10,FALSE))</f>
        <v/>
      </c>
      <c r="AM204" s="274" t="str">
        <f>IF(AM203="","",VLOOKUP(AM203,'シフト記号表（従来型・ユニット型共通）'!$C$6:$L$47,10,FALSE))</f>
        <v/>
      </c>
      <c r="AN204" s="274" t="str">
        <f>IF(AN203="","",VLOOKUP(AN203,'シフト記号表（従来型・ユニット型共通）'!$C$6:$L$47,10,FALSE))</f>
        <v/>
      </c>
      <c r="AO204" s="274" t="str">
        <f>IF(AO203="","",VLOOKUP(AO203,'シフト記号表（従来型・ユニット型共通）'!$C$6:$L$47,10,FALSE))</f>
        <v/>
      </c>
      <c r="AP204" s="274" t="str">
        <f>IF(AP203="","",VLOOKUP(AP203,'シフト記号表（従来型・ユニット型共通）'!$C$6:$L$47,10,FALSE))</f>
        <v/>
      </c>
      <c r="AQ204" s="276" t="str">
        <f>IF(AQ203="","",VLOOKUP(AQ203,'シフト記号表（従来型・ユニット型共通）'!$C$6:$L$47,10,FALSE))</f>
        <v/>
      </c>
      <c r="AR204" s="275" t="str">
        <f>IF(AR203="","",VLOOKUP(AR203,'シフト記号表（従来型・ユニット型共通）'!$C$6:$L$47,10,FALSE))</f>
        <v/>
      </c>
      <c r="AS204" s="274" t="str">
        <f>IF(AS203="","",VLOOKUP(AS203,'シフト記号表（従来型・ユニット型共通）'!$C$6:$L$47,10,FALSE))</f>
        <v/>
      </c>
      <c r="AT204" s="274" t="str">
        <f>IF(AT203="","",VLOOKUP(AT203,'シフト記号表（従来型・ユニット型共通）'!$C$6:$L$47,10,FALSE))</f>
        <v/>
      </c>
      <c r="AU204" s="274" t="str">
        <f>IF(AU203="","",VLOOKUP(AU203,'シフト記号表（従来型・ユニット型共通）'!$C$6:$L$47,10,FALSE))</f>
        <v/>
      </c>
      <c r="AV204" s="274" t="str">
        <f>IF(AV203="","",VLOOKUP(AV203,'シフト記号表（従来型・ユニット型共通）'!$C$6:$L$47,10,FALSE))</f>
        <v/>
      </c>
      <c r="AW204" s="274" t="str">
        <f>IF(AW203="","",VLOOKUP(AW203,'シフト記号表（従来型・ユニット型共通）'!$C$6:$L$47,10,FALSE))</f>
        <v/>
      </c>
      <c r="AX204" s="276" t="str">
        <f>IF(AX203="","",VLOOKUP(AX203,'シフト記号表（従来型・ユニット型共通）'!$C$6:$L$47,10,FALSE))</f>
        <v/>
      </c>
      <c r="AY204" s="275" t="str">
        <f>IF(AY203="","",VLOOKUP(AY203,'シフト記号表（従来型・ユニット型共通）'!$C$6:$L$47,10,FALSE))</f>
        <v/>
      </c>
      <c r="AZ204" s="274" t="str">
        <f>IF(AZ203="","",VLOOKUP(AZ203,'シフト記号表（従来型・ユニット型共通）'!$C$6:$L$47,10,FALSE))</f>
        <v/>
      </c>
      <c r="BA204" s="274" t="str">
        <f>IF(BA203="","",VLOOKUP(BA203,'シフト記号表（従来型・ユニット型共通）'!$C$6:$L$47,10,FALSE))</f>
        <v/>
      </c>
      <c r="BB204" s="1350">
        <f>IF($BE$3="４週",SUM(W204:AX204),IF($BE$3="暦月",SUM(W204:BA204),""))</f>
        <v>0</v>
      </c>
      <c r="BC204" s="1351"/>
      <c r="BD204" s="1352">
        <f>IF($BE$3="４週",BB204/4,IF($BE$3="暦月",(BB204/($BE$8/7)),""))</f>
        <v>0</v>
      </c>
      <c r="BE204" s="1351"/>
      <c r="BF204" s="1347"/>
      <c r="BG204" s="1348"/>
      <c r="BH204" s="1348"/>
      <c r="BI204" s="1348"/>
      <c r="BJ204" s="1349"/>
    </row>
    <row r="205" spans="2:62" ht="20.25" customHeight="1">
      <c r="B205" s="1279">
        <f>B203+1</f>
        <v>95</v>
      </c>
      <c r="C205" s="1325"/>
      <c r="D205" s="1326"/>
      <c r="E205" s="285"/>
      <c r="F205" s="284"/>
      <c r="G205" s="285"/>
      <c r="H205" s="284"/>
      <c r="I205" s="1337"/>
      <c r="J205" s="1338"/>
      <c r="K205" s="1339"/>
      <c r="L205" s="1340"/>
      <c r="M205" s="1340"/>
      <c r="N205" s="1326"/>
      <c r="O205" s="1307"/>
      <c r="P205" s="1308"/>
      <c r="Q205" s="1308"/>
      <c r="R205" s="1308"/>
      <c r="S205" s="1309"/>
      <c r="T205" s="283" t="s">
        <v>1100</v>
      </c>
      <c r="V205" s="282"/>
      <c r="W205" s="267"/>
      <c r="X205" s="266"/>
      <c r="Y205" s="266"/>
      <c r="Z205" s="266"/>
      <c r="AA205" s="266"/>
      <c r="AB205" s="266"/>
      <c r="AC205" s="268"/>
      <c r="AD205" s="267"/>
      <c r="AE205" s="266"/>
      <c r="AF205" s="266"/>
      <c r="AG205" s="266"/>
      <c r="AH205" s="266"/>
      <c r="AI205" s="266"/>
      <c r="AJ205" s="268"/>
      <c r="AK205" s="267"/>
      <c r="AL205" s="266"/>
      <c r="AM205" s="266"/>
      <c r="AN205" s="266"/>
      <c r="AO205" s="266"/>
      <c r="AP205" s="266"/>
      <c r="AQ205" s="268"/>
      <c r="AR205" s="267"/>
      <c r="AS205" s="266"/>
      <c r="AT205" s="266"/>
      <c r="AU205" s="266"/>
      <c r="AV205" s="266"/>
      <c r="AW205" s="266"/>
      <c r="AX205" s="268"/>
      <c r="AY205" s="267"/>
      <c r="AZ205" s="266"/>
      <c r="BA205" s="265"/>
      <c r="BB205" s="1314"/>
      <c r="BC205" s="1315"/>
      <c r="BD205" s="1316"/>
      <c r="BE205" s="1317"/>
      <c r="BF205" s="1318"/>
      <c r="BG205" s="1319"/>
      <c r="BH205" s="1319"/>
      <c r="BI205" s="1319"/>
      <c r="BJ205" s="1320"/>
    </row>
    <row r="206" spans="2:62" ht="20.25" customHeight="1">
      <c r="B206" s="1280"/>
      <c r="C206" s="1341"/>
      <c r="D206" s="1342"/>
      <c r="E206" s="281"/>
      <c r="F206" s="280">
        <f>C205</f>
        <v>0</v>
      </c>
      <c r="G206" s="281"/>
      <c r="H206" s="280">
        <f>I205</f>
        <v>0</v>
      </c>
      <c r="I206" s="1343"/>
      <c r="J206" s="1344"/>
      <c r="K206" s="1345"/>
      <c r="L206" s="1346"/>
      <c r="M206" s="1346"/>
      <c r="N206" s="1342"/>
      <c r="O206" s="1307"/>
      <c r="P206" s="1308"/>
      <c r="Q206" s="1308"/>
      <c r="R206" s="1308"/>
      <c r="S206" s="1309"/>
      <c r="T206" s="279" t="s">
        <v>1099</v>
      </c>
      <c r="U206" s="278"/>
      <c r="V206" s="277"/>
      <c r="W206" s="275" t="str">
        <f>IF(W205="","",VLOOKUP(W205,'シフト記号表（従来型・ユニット型共通）'!$C$6:$L$47,10,FALSE))</f>
        <v/>
      </c>
      <c r="X206" s="274" t="str">
        <f>IF(X205="","",VLOOKUP(X205,'シフト記号表（従来型・ユニット型共通）'!$C$6:$L$47,10,FALSE))</f>
        <v/>
      </c>
      <c r="Y206" s="274" t="str">
        <f>IF(Y205="","",VLOOKUP(Y205,'シフト記号表（従来型・ユニット型共通）'!$C$6:$L$47,10,FALSE))</f>
        <v/>
      </c>
      <c r="Z206" s="274" t="str">
        <f>IF(Z205="","",VLOOKUP(Z205,'シフト記号表（従来型・ユニット型共通）'!$C$6:$L$47,10,FALSE))</f>
        <v/>
      </c>
      <c r="AA206" s="274" t="str">
        <f>IF(AA205="","",VLOOKUP(AA205,'シフト記号表（従来型・ユニット型共通）'!$C$6:$L$47,10,FALSE))</f>
        <v/>
      </c>
      <c r="AB206" s="274" t="str">
        <f>IF(AB205="","",VLOOKUP(AB205,'シフト記号表（従来型・ユニット型共通）'!$C$6:$L$47,10,FALSE))</f>
        <v/>
      </c>
      <c r="AC206" s="276" t="str">
        <f>IF(AC205="","",VLOOKUP(AC205,'シフト記号表（従来型・ユニット型共通）'!$C$6:$L$47,10,FALSE))</f>
        <v/>
      </c>
      <c r="AD206" s="275" t="str">
        <f>IF(AD205="","",VLOOKUP(AD205,'シフト記号表（従来型・ユニット型共通）'!$C$6:$L$47,10,FALSE))</f>
        <v/>
      </c>
      <c r="AE206" s="274" t="str">
        <f>IF(AE205="","",VLOOKUP(AE205,'シフト記号表（従来型・ユニット型共通）'!$C$6:$L$47,10,FALSE))</f>
        <v/>
      </c>
      <c r="AF206" s="274" t="str">
        <f>IF(AF205="","",VLOOKUP(AF205,'シフト記号表（従来型・ユニット型共通）'!$C$6:$L$47,10,FALSE))</f>
        <v/>
      </c>
      <c r="AG206" s="274" t="str">
        <f>IF(AG205="","",VLOOKUP(AG205,'シフト記号表（従来型・ユニット型共通）'!$C$6:$L$47,10,FALSE))</f>
        <v/>
      </c>
      <c r="AH206" s="274" t="str">
        <f>IF(AH205="","",VLOOKUP(AH205,'シフト記号表（従来型・ユニット型共通）'!$C$6:$L$47,10,FALSE))</f>
        <v/>
      </c>
      <c r="AI206" s="274" t="str">
        <f>IF(AI205="","",VLOOKUP(AI205,'シフト記号表（従来型・ユニット型共通）'!$C$6:$L$47,10,FALSE))</f>
        <v/>
      </c>
      <c r="AJ206" s="276" t="str">
        <f>IF(AJ205="","",VLOOKUP(AJ205,'シフト記号表（従来型・ユニット型共通）'!$C$6:$L$47,10,FALSE))</f>
        <v/>
      </c>
      <c r="AK206" s="275" t="str">
        <f>IF(AK205="","",VLOOKUP(AK205,'シフト記号表（従来型・ユニット型共通）'!$C$6:$L$47,10,FALSE))</f>
        <v/>
      </c>
      <c r="AL206" s="274" t="str">
        <f>IF(AL205="","",VLOOKUP(AL205,'シフト記号表（従来型・ユニット型共通）'!$C$6:$L$47,10,FALSE))</f>
        <v/>
      </c>
      <c r="AM206" s="274" t="str">
        <f>IF(AM205="","",VLOOKUP(AM205,'シフト記号表（従来型・ユニット型共通）'!$C$6:$L$47,10,FALSE))</f>
        <v/>
      </c>
      <c r="AN206" s="274" t="str">
        <f>IF(AN205="","",VLOOKUP(AN205,'シフト記号表（従来型・ユニット型共通）'!$C$6:$L$47,10,FALSE))</f>
        <v/>
      </c>
      <c r="AO206" s="274" t="str">
        <f>IF(AO205="","",VLOOKUP(AO205,'シフト記号表（従来型・ユニット型共通）'!$C$6:$L$47,10,FALSE))</f>
        <v/>
      </c>
      <c r="AP206" s="274" t="str">
        <f>IF(AP205="","",VLOOKUP(AP205,'シフト記号表（従来型・ユニット型共通）'!$C$6:$L$47,10,FALSE))</f>
        <v/>
      </c>
      <c r="AQ206" s="276" t="str">
        <f>IF(AQ205="","",VLOOKUP(AQ205,'シフト記号表（従来型・ユニット型共通）'!$C$6:$L$47,10,FALSE))</f>
        <v/>
      </c>
      <c r="AR206" s="275" t="str">
        <f>IF(AR205="","",VLOOKUP(AR205,'シフト記号表（従来型・ユニット型共通）'!$C$6:$L$47,10,FALSE))</f>
        <v/>
      </c>
      <c r="AS206" s="274" t="str">
        <f>IF(AS205="","",VLOOKUP(AS205,'シフト記号表（従来型・ユニット型共通）'!$C$6:$L$47,10,FALSE))</f>
        <v/>
      </c>
      <c r="AT206" s="274" t="str">
        <f>IF(AT205="","",VLOOKUP(AT205,'シフト記号表（従来型・ユニット型共通）'!$C$6:$L$47,10,FALSE))</f>
        <v/>
      </c>
      <c r="AU206" s="274" t="str">
        <f>IF(AU205="","",VLOOKUP(AU205,'シフト記号表（従来型・ユニット型共通）'!$C$6:$L$47,10,FALSE))</f>
        <v/>
      </c>
      <c r="AV206" s="274" t="str">
        <f>IF(AV205="","",VLOOKUP(AV205,'シフト記号表（従来型・ユニット型共通）'!$C$6:$L$47,10,FALSE))</f>
        <v/>
      </c>
      <c r="AW206" s="274" t="str">
        <f>IF(AW205="","",VLOOKUP(AW205,'シフト記号表（従来型・ユニット型共通）'!$C$6:$L$47,10,FALSE))</f>
        <v/>
      </c>
      <c r="AX206" s="276" t="str">
        <f>IF(AX205="","",VLOOKUP(AX205,'シフト記号表（従来型・ユニット型共通）'!$C$6:$L$47,10,FALSE))</f>
        <v/>
      </c>
      <c r="AY206" s="275" t="str">
        <f>IF(AY205="","",VLOOKUP(AY205,'シフト記号表（従来型・ユニット型共通）'!$C$6:$L$47,10,FALSE))</f>
        <v/>
      </c>
      <c r="AZ206" s="274" t="str">
        <f>IF(AZ205="","",VLOOKUP(AZ205,'シフト記号表（従来型・ユニット型共通）'!$C$6:$L$47,10,FALSE))</f>
        <v/>
      </c>
      <c r="BA206" s="274" t="str">
        <f>IF(BA205="","",VLOOKUP(BA205,'シフト記号表（従来型・ユニット型共通）'!$C$6:$L$47,10,FALSE))</f>
        <v/>
      </c>
      <c r="BB206" s="1350">
        <f>IF($BE$3="４週",SUM(W206:AX206),IF($BE$3="暦月",SUM(W206:BA206),""))</f>
        <v>0</v>
      </c>
      <c r="BC206" s="1351"/>
      <c r="BD206" s="1352">
        <f>IF($BE$3="４週",BB206/4,IF($BE$3="暦月",(BB206/($BE$8/7)),""))</f>
        <v>0</v>
      </c>
      <c r="BE206" s="1351"/>
      <c r="BF206" s="1347"/>
      <c r="BG206" s="1348"/>
      <c r="BH206" s="1348"/>
      <c r="BI206" s="1348"/>
      <c r="BJ206" s="1349"/>
    </row>
    <row r="207" spans="2:62" ht="20.25" customHeight="1">
      <c r="B207" s="1279">
        <f>B205+1</f>
        <v>96</v>
      </c>
      <c r="C207" s="1325"/>
      <c r="D207" s="1326"/>
      <c r="E207" s="285"/>
      <c r="F207" s="284"/>
      <c r="G207" s="285"/>
      <c r="H207" s="284"/>
      <c r="I207" s="1337"/>
      <c r="J207" s="1338"/>
      <c r="K207" s="1339"/>
      <c r="L207" s="1340"/>
      <c r="M207" s="1340"/>
      <c r="N207" s="1326"/>
      <c r="O207" s="1307"/>
      <c r="P207" s="1308"/>
      <c r="Q207" s="1308"/>
      <c r="R207" s="1308"/>
      <c r="S207" s="1309"/>
      <c r="T207" s="283" t="s">
        <v>1100</v>
      </c>
      <c r="V207" s="282"/>
      <c r="W207" s="267"/>
      <c r="X207" s="266"/>
      <c r="Y207" s="266"/>
      <c r="Z207" s="266"/>
      <c r="AA207" s="266"/>
      <c r="AB207" s="266"/>
      <c r="AC207" s="268"/>
      <c r="AD207" s="267"/>
      <c r="AE207" s="266"/>
      <c r="AF207" s="266"/>
      <c r="AG207" s="266"/>
      <c r="AH207" s="266"/>
      <c r="AI207" s="266"/>
      <c r="AJ207" s="268"/>
      <c r="AK207" s="267"/>
      <c r="AL207" s="266"/>
      <c r="AM207" s="266"/>
      <c r="AN207" s="266"/>
      <c r="AO207" s="266"/>
      <c r="AP207" s="266"/>
      <c r="AQ207" s="268"/>
      <c r="AR207" s="267"/>
      <c r="AS207" s="266"/>
      <c r="AT207" s="266"/>
      <c r="AU207" s="266"/>
      <c r="AV207" s="266"/>
      <c r="AW207" s="266"/>
      <c r="AX207" s="268"/>
      <c r="AY207" s="267"/>
      <c r="AZ207" s="266"/>
      <c r="BA207" s="265"/>
      <c r="BB207" s="1314"/>
      <c r="BC207" s="1315"/>
      <c r="BD207" s="1316"/>
      <c r="BE207" s="1317"/>
      <c r="BF207" s="1318"/>
      <c r="BG207" s="1319"/>
      <c r="BH207" s="1319"/>
      <c r="BI207" s="1319"/>
      <c r="BJ207" s="1320"/>
    </row>
    <row r="208" spans="2:62" ht="20.25" customHeight="1">
      <c r="B208" s="1280"/>
      <c r="C208" s="1341"/>
      <c r="D208" s="1342"/>
      <c r="E208" s="281"/>
      <c r="F208" s="280">
        <f>C207</f>
        <v>0</v>
      </c>
      <c r="G208" s="281"/>
      <c r="H208" s="280">
        <f>I207</f>
        <v>0</v>
      </c>
      <c r="I208" s="1343"/>
      <c r="J208" s="1344"/>
      <c r="K208" s="1345"/>
      <c r="L208" s="1346"/>
      <c r="M208" s="1346"/>
      <c r="N208" s="1342"/>
      <c r="O208" s="1307"/>
      <c r="P208" s="1308"/>
      <c r="Q208" s="1308"/>
      <c r="R208" s="1308"/>
      <c r="S208" s="1309"/>
      <c r="T208" s="279" t="s">
        <v>1099</v>
      </c>
      <c r="U208" s="278"/>
      <c r="V208" s="277"/>
      <c r="W208" s="275" t="str">
        <f>IF(W207="","",VLOOKUP(W207,'シフト記号表（従来型・ユニット型共通）'!$C$6:$L$47,10,FALSE))</f>
        <v/>
      </c>
      <c r="X208" s="274" t="str">
        <f>IF(X207="","",VLOOKUP(X207,'シフト記号表（従来型・ユニット型共通）'!$C$6:$L$47,10,FALSE))</f>
        <v/>
      </c>
      <c r="Y208" s="274" t="str">
        <f>IF(Y207="","",VLOOKUP(Y207,'シフト記号表（従来型・ユニット型共通）'!$C$6:$L$47,10,FALSE))</f>
        <v/>
      </c>
      <c r="Z208" s="274" t="str">
        <f>IF(Z207="","",VLOOKUP(Z207,'シフト記号表（従来型・ユニット型共通）'!$C$6:$L$47,10,FALSE))</f>
        <v/>
      </c>
      <c r="AA208" s="274" t="str">
        <f>IF(AA207="","",VLOOKUP(AA207,'シフト記号表（従来型・ユニット型共通）'!$C$6:$L$47,10,FALSE))</f>
        <v/>
      </c>
      <c r="AB208" s="274" t="str">
        <f>IF(AB207="","",VLOOKUP(AB207,'シフト記号表（従来型・ユニット型共通）'!$C$6:$L$47,10,FALSE))</f>
        <v/>
      </c>
      <c r="AC208" s="276" t="str">
        <f>IF(AC207="","",VLOOKUP(AC207,'シフト記号表（従来型・ユニット型共通）'!$C$6:$L$47,10,FALSE))</f>
        <v/>
      </c>
      <c r="AD208" s="275" t="str">
        <f>IF(AD207="","",VLOOKUP(AD207,'シフト記号表（従来型・ユニット型共通）'!$C$6:$L$47,10,FALSE))</f>
        <v/>
      </c>
      <c r="AE208" s="274" t="str">
        <f>IF(AE207="","",VLOOKUP(AE207,'シフト記号表（従来型・ユニット型共通）'!$C$6:$L$47,10,FALSE))</f>
        <v/>
      </c>
      <c r="AF208" s="274" t="str">
        <f>IF(AF207="","",VLOOKUP(AF207,'シフト記号表（従来型・ユニット型共通）'!$C$6:$L$47,10,FALSE))</f>
        <v/>
      </c>
      <c r="AG208" s="274" t="str">
        <f>IF(AG207="","",VLOOKUP(AG207,'シフト記号表（従来型・ユニット型共通）'!$C$6:$L$47,10,FALSE))</f>
        <v/>
      </c>
      <c r="AH208" s="274" t="str">
        <f>IF(AH207="","",VLOOKUP(AH207,'シフト記号表（従来型・ユニット型共通）'!$C$6:$L$47,10,FALSE))</f>
        <v/>
      </c>
      <c r="AI208" s="274" t="str">
        <f>IF(AI207="","",VLOOKUP(AI207,'シフト記号表（従来型・ユニット型共通）'!$C$6:$L$47,10,FALSE))</f>
        <v/>
      </c>
      <c r="AJ208" s="276" t="str">
        <f>IF(AJ207="","",VLOOKUP(AJ207,'シフト記号表（従来型・ユニット型共通）'!$C$6:$L$47,10,FALSE))</f>
        <v/>
      </c>
      <c r="AK208" s="275" t="str">
        <f>IF(AK207="","",VLOOKUP(AK207,'シフト記号表（従来型・ユニット型共通）'!$C$6:$L$47,10,FALSE))</f>
        <v/>
      </c>
      <c r="AL208" s="274" t="str">
        <f>IF(AL207="","",VLOOKUP(AL207,'シフト記号表（従来型・ユニット型共通）'!$C$6:$L$47,10,FALSE))</f>
        <v/>
      </c>
      <c r="AM208" s="274" t="str">
        <f>IF(AM207="","",VLOOKUP(AM207,'シフト記号表（従来型・ユニット型共通）'!$C$6:$L$47,10,FALSE))</f>
        <v/>
      </c>
      <c r="AN208" s="274" t="str">
        <f>IF(AN207="","",VLOOKUP(AN207,'シフト記号表（従来型・ユニット型共通）'!$C$6:$L$47,10,FALSE))</f>
        <v/>
      </c>
      <c r="AO208" s="274" t="str">
        <f>IF(AO207="","",VLOOKUP(AO207,'シフト記号表（従来型・ユニット型共通）'!$C$6:$L$47,10,FALSE))</f>
        <v/>
      </c>
      <c r="AP208" s="274" t="str">
        <f>IF(AP207="","",VLOOKUP(AP207,'シフト記号表（従来型・ユニット型共通）'!$C$6:$L$47,10,FALSE))</f>
        <v/>
      </c>
      <c r="AQ208" s="276" t="str">
        <f>IF(AQ207="","",VLOOKUP(AQ207,'シフト記号表（従来型・ユニット型共通）'!$C$6:$L$47,10,FALSE))</f>
        <v/>
      </c>
      <c r="AR208" s="275" t="str">
        <f>IF(AR207="","",VLOOKUP(AR207,'シフト記号表（従来型・ユニット型共通）'!$C$6:$L$47,10,FALSE))</f>
        <v/>
      </c>
      <c r="AS208" s="274" t="str">
        <f>IF(AS207="","",VLOOKUP(AS207,'シフト記号表（従来型・ユニット型共通）'!$C$6:$L$47,10,FALSE))</f>
        <v/>
      </c>
      <c r="AT208" s="274" t="str">
        <f>IF(AT207="","",VLOOKUP(AT207,'シフト記号表（従来型・ユニット型共通）'!$C$6:$L$47,10,FALSE))</f>
        <v/>
      </c>
      <c r="AU208" s="274" t="str">
        <f>IF(AU207="","",VLOOKUP(AU207,'シフト記号表（従来型・ユニット型共通）'!$C$6:$L$47,10,FALSE))</f>
        <v/>
      </c>
      <c r="AV208" s="274" t="str">
        <f>IF(AV207="","",VLOOKUP(AV207,'シフト記号表（従来型・ユニット型共通）'!$C$6:$L$47,10,FALSE))</f>
        <v/>
      </c>
      <c r="AW208" s="274" t="str">
        <f>IF(AW207="","",VLOOKUP(AW207,'シフト記号表（従来型・ユニット型共通）'!$C$6:$L$47,10,FALSE))</f>
        <v/>
      </c>
      <c r="AX208" s="276" t="str">
        <f>IF(AX207="","",VLOOKUP(AX207,'シフト記号表（従来型・ユニット型共通）'!$C$6:$L$47,10,FALSE))</f>
        <v/>
      </c>
      <c r="AY208" s="275" t="str">
        <f>IF(AY207="","",VLOOKUP(AY207,'シフト記号表（従来型・ユニット型共通）'!$C$6:$L$47,10,FALSE))</f>
        <v/>
      </c>
      <c r="AZ208" s="274" t="str">
        <f>IF(AZ207="","",VLOOKUP(AZ207,'シフト記号表（従来型・ユニット型共通）'!$C$6:$L$47,10,FALSE))</f>
        <v/>
      </c>
      <c r="BA208" s="274" t="str">
        <f>IF(BA207="","",VLOOKUP(BA207,'シフト記号表（従来型・ユニット型共通）'!$C$6:$L$47,10,FALSE))</f>
        <v/>
      </c>
      <c r="BB208" s="1350">
        <f>IF($BE$3="４週",SUM(W208:AX208),IF($BE$3="暦月",SUM(W208:BA208),""))</f>
        <v>0</v>
      </c>
      <c r="BC208" s="1351"/>
      <c r="BD208" s="1352">
        <f>IF($BE$3="４週",BB208/4,IF($BE$3="暦月",(BB208/($BE$8/7)),""))</f>
        <v>0</v>
      </c>
      <c r="BE208" s="1351"/>
      <c r="BF208" s="1347"/>
      <c r="BG208" s="1348"/>
      <c r="BH208" s="1348"/>
      <c r="BI208" s="1348"/>
      <c r="BJ208" s="1349"/>
    </row>
    <row r="209" spans="2:62" ht="20.25" customHeight="1">
      <c r="B209" s="1279">
        <f>B207+1</f>
        <v>97</v>
      </c>
      <c r="C209" s="1325"/>
      <c r="D209" s="1326"/>
      <c r="E209" s="285"/>
      <c r="F209" s="284"/>
      <c r="G209" s="285"/>
      <c r="H209" s="284"/>
      <c r="I209" s="1337"/>
      <c r="J209" s="1338"/>
      <c r="K209" s="1339"/>
      <c r="L209" s="1340"/>
      <c r="M209" s="1340"/>
      <c r="N209" s="1326"/>
      <c r="O209" s="1307"/>
      <c r="P209" s="1308"/>
      <c r="Q209" s="1308"/>
      <c r="R209" s="1308"/>
      <c r="S209" s="1309"/>
      <c r="T209" s="283" t="s">
        <v>1100</v>
      </c>
      <c r="V209" s="282"/>
      <c r="W209" s="267"/>
      <c r="X209" s="266"/>
      <c r="Y209" s="266"/>
      <c r="Z209" s="266"/>
      <c r="AA209" s="266"/>
      <c r="AB209" s="266"/>
      <c r="AC209" s="268"/>
      <c r="AD209" s="267"/>
      <c r="AE209" s="266"/>
      <c r="AF209" s="266"/>
      <c r="AG209" s="266"/>
      <c r="AH209" s="266"/>
      <c r="AI209" s="266"/>
      <c r="AJ209" s="268"/>
      <c r="AK209" s="267"/>
      <c r="AL209" s="266"/>
      <c r="AM209" s="266"/>
      <c r="AN209" s="266"/>
      <c r="AO209" s="266"/>
      <c r="AP209" s="266"/>
      <c r="AQ209" s="268"/>
      <c r="AR209" s="267"/>
      <c r="AS209" s="266"/>
      <c r="AT209" s="266"/>
      <c r="AU209" s="266"/>
      <c r="AV209" s="266"/>
      <c r="AW209" s="266"/>
      <c r="AX209" s="268"/>
      <c r="AY209" s="267"/>
      <c r="AZ209" s="266"/>
      <c r="BA209" s="265"/>
      <c r="BB209" s="1314"/>
      <c r="BC209" s="1315"/>
      <c r="BD209" s="1316"/>
      <c r="BE209" s="1317"/>
      <c r="BF209" s="1318"/>
      <c r="BG209" s="1319"/>
      <c r="BH209" s="1319"/>
      <c r="BI209" s="1319"/>
      <c r="BJ209" s="1320"/>
    </row>
    <row r="210" spans="2:62" ht="20.25" customHeight="1">
      <c r="B210" s="1280"/>
      <c r="C210" s="1341"/>
      <c r="D210" s="1342"/>
      <c r="E210" s="281"/>
      <c r="F210" s="280">
        <f>C209</f>
        <v>0</v>
      </c>
      <c r="G210" s="281"/>
      <c r="H210" s="280">
        <f>I209</f>
        <v>0</v>
      </c>
      <c r="I210" s="1343"/>
      <c r="J210" s="1344"/>
      <c r="K210" s="1345"/>
      <c r="L210" s="1346"/>
      <c r="M210" s="1346"/>
      <c r="N210" s="1342"/>
      <c r="O210" s="1307"/>
      <c r="P210" s="1308"/>
      <c r="Q210" s="1308"/>
      <c r="R210" s="1308"/>
      <c r="S210" s="1309"/>
      <c r="T210" s="279" t="s">
        <v>1099</v>
      </c>
      <c r="U210" s="278"/>
      <c r="V210" s="277"/>
      <c r="W210" s="275" t="str">
        <f>IF(W209="","",VLOOKUP(W209,'シフト記号表（従来型・ユニット型共通）'!$C$6:$L$47,10,FALSE))</f>
        <v/>
      </c>
      <c r="X210" s="274" t="str">
        <f>IF(X209="","",VLOOKUP(X209,'シフト記号表（従来型・ユニット型共通）'!$C$6:$L$47,10,FALSE))</f>
        <v/>
      </c>
      <c r="Y210" s="274" t="str">
        <f>IF(Y209="","",VLOOKUP(Y209,'シフト記号表（従来型・ユニット型共通）'!$C$6:$L$47,10,FALSE))</f>
        <v/>
      </c>
      <c r="Z210" s="274" t="str">
        <f>IF(Z209="","",VLOOKUP(Z209,'シフト記号表（従来型・ユニット型共通）'!$C$6:$L$47,10,FALSE))</f>
        <v/>
      </c>
      <c r="AA210" s="274" t="str">
        <f>IF(AA209="","",VLOOKUP(AA209,'シフト記号表（従来型・ユニット型共通）'!$C$6:$L$47,10,FALSE))</f>
        <v/>
      </c>
      <c r="AB210" s="274" t="str">
        <f>IF(AB209="","",VLOOKUP(AB209,'シフト記号表（従来型・ユニット型共通）'!$C$6:$L$47,10,FALSE))</f>
        <v/>
      </c>
      <c r="AC210" s="276" t="str">
        <f>IF(AC209="","",VLOOKUP(AC209,'シフト記号表（従来型・ユニット型共通）'!$C$6:$L$47,10,FALSE))</f>
        <v/>
      </c>
      <c r="AD210" s="275" t="str">
        <f>IF(AD209="","",VLOOKUP(AD209,'シフト記号表（従来型・ユニット型共通）'!$C$6:$L$47,10,FALSE))</f>
        <v/>
      </c>
      <c r="AE210" s="274" t="str">
        <f>IF(AE209="","",VLOOKUP(AE209,'シフト記号表（従来型・ユニット型共通）'!$C$6:$L$47,10,FALSE))</f>
        <v/>
      </c>
      <c r="AF210" s="274" t="str">
        <f>IF(AF209="","",VLOOKUP(AF209,'シフト記号表（従来型・ユニット型共通）'!$C$6:$L$47,10,FALSE))</f>
        <v/>
      </c>
      <c r="AG210" s="274" t="str">
        <f>IF(AG209="","",VLOOKUP(AG209,'シフト記号表（従来型・ユニット型共通）'!$C$6:$L$47,10,FALSE))</f>
        <v/>
      </c>
      <c r="AH210" s="274" t="str">
        <f>IF(AH209="","",VLOOKUP(AH209,'シフト記号表（従来型・ユニット型共通）'!$C$6:$L$47,10,FALSE))</f>
        <v/>
      </c>
      <c r="AI210" s="274" t="str">
        <f>IF(AI209="","",VLOOKUP(AI209,'シフト記号表（従来型・ユニット型共通）'!$C$6:$L$47,10,FALSE))</f>
        <v/>
      </c>
      <c r="AJ210" s="276" t="str">
        <f>IF(AJ209="","",VLOOKUP(AJ209,'シフト記号表（従来型・ユニット型共通）'!$C$6:$L$47,10,FALSE))</f>
        <v/>
      </c>
      <c r="AK210" s="275" t="str">
        <f>IF(AK209="","",VLOOKUP(AK209,'シフト記号表（従来型・ユニット型共通）'!$C$6:$L$47,10,FALSE))</f>
        <v/>
      </c>
      <c r="AL210" s="274" t="str">
        <f>IF(AL209="","",VLOOKUP(AL209,'シフト記号表（従来型・ユニット型共通）'!$C$6:$L$47,10,FALSE))</f>
        <v/>
      </c>
      <c r="AM210" s="274" t="str">
        <f>IF(AM209="","",VLOOKUP(AM209,'シフト記号表（従来型・ユニット型共通）'!$C$6:$L$47,10,FALSE))</f>
        <v/>
      </c>
      <c r="AN210" s="274" t="str">
        <f>IF(AN209="","",VLOOKUP(AN209,'シフト記号表（従来型・ユニット型共通）'!$C$6:$L$47,10,FALSE))</f>
        <v/>
      </c>
      <c r="AO210" s="274" t="str">
        <f>IF(AO209="","",VLOOKUP(AO209,'シフト記号表（従来型・ユニット型共通）'!$C$6:$L$47,10,FALSE))</f>
        <v/>
      </c>
      <c r="AP210" s="274" t="str">
        <f>IF(AP209="","",VLOOKUP(AP209,'シフト記号表（従来型・ユニット型共通）'!$C$6:$L$47,10,FALSE))</f>
        <v/>
      </c>
      <c r="AQ210" s="276" t="str">
        <f>IF(AQ209="","",VLOOKUP(AQ209,'シフト記号表（従来型・ユニット型共通）'!$C$6:$L$47,10,FALSE))</f>
        <v/>
      </c>
      <c r="AR210" s="275" t="str">
        <f>IF(AR209="","",VLOOKUP(AR209,'シフト記号表（従来型・ユニット型共通）'!$C$6:$L$47,10,FALSE))</f>
        <v/>
      </c>
      <c r="AS210" s="274" t="str">
        <f>IF(AS209="","",VLOOKUP(AS209,'シフト記号表（従来型・ユニット型共通）'!$C$6:$L$47,10,FALSE))</f>
        <v/>
      </c>
      <c r="AT210" s="274" t="str">
        <f>IF(AT209="","",VLOOKUP(AT209,'シフト記号表（従来型・ユニット型共通）'!$C$6:$L$47,10,FALSE))</f>
        <v/>
      </c>
      <c r="AU210" s="274" t="str">
        <f>IF(AU209="","",VLOOKUP(AU209,'シフト記号表（従来型・ユニット型共通）'!$C$6:$L$47,10,FALSE))</f>
        <v/>
      </c>
      <c r="AV210" s="274" t="str">
        <f>IF(AV209="","",VLOOKUP(AV209,'シフト記号表（従来型・ユニット型共通）'!$C$6:$L$47,10,FALSE))</f>
        <v/>
      </c>
      <c r="AW210" s="274" t="str">
        <f>IF(AW209="","",VLOOKUP(AW209,'シフト記号表（従来型・ユニット型共通）'!$C$6:$L$47,10,FALSE))</f>
        <v/>
      </c>
      <c r="AX210" s="276" t="str">
        <f>IF(AX209="","",VLOOKUP(AX209,'シフト記号表（従来型・ユニット型共通）'!$C$6:$L$47,10,FALSE))</f>
        <v/>
      </c>
      <c r="AY210" s="275" t="str">
        <f>IF(AY209="","",VLOOKUP(AY209,'シフト記号表（従来型・ユニット型共通）'!$C$6:$L$47,10,FALSE))</f>
        <v/>
      </c>
      <c r="AZ210" s="274" t="str">
        <f>IF(AZ209="","",VLOOKUP(AZ209,'シフト記号表（従来型・ユニット型共通）'!$C$6:$L$47,10,FALSE))</f>
        <v/>
      </c>
      <c r="BA210" s="274" t="str">
        <f>IF(BA209="","",VLOOKUP(BA209,'シフト記号表（従来型・ユニット型共通）'!$C$6:$L$47,10,FALSE))</f>
        <v/>
      </c>
      <c r="BB210" s="1350">
        <f>IF($BE$3="４週",SUM(W210:AX210),IF($BE$3="暦月",SUM(W210:BA210),""))</f>
        <v>0</v>
      </c>
      <c r="BC210" s="1351"/>
      <c r="BD210" s="1352">
        <f>IF($BE$3="４週",BB210/4,IF($BE$3="暦月",(BB210/($BE$8/7)),""))</f>
        <v>0</v>
      </c>
      <c r="BE210" s="1351"/>
      <c r="BF210" s="1347"/>
      <c r="BG210" s="1348"/>
      <c r="BH210" s="1348"/>
      <c r="BI210" s="1348"/>
      <c r="BJ210" s="1349"/>
    </row>
    <row r="211" spans="2:62" ht="20.25" customHeight="1">
      <c r="B211" s="1279">
        <f>B209+1</f>
        <v>98</v>
      </c>
      <c r="C211" s="1325"/>
      <c r="D211" s="1326"/>
      <c r="E211" s="285"/>
      <c r="F211" s="284"/>
      <c r="G211" s="285"/>
      <c r="H211" s="284"/>
      <c r="I211" s="1337"/>
      <c r="J211" s="1338"/>
      <c r="K211" s="1339"/>
      <c r="L211" s="1340"/>
      <c r="M211" s="1340"/>
      <c r="N211" s="1326"/>
      <c r="O211" s="1307"/>
      <c r="P211" s="1308"/>
      <c r="Q211" s="1308"/>
      <c r="R211" s="1308"/>
      <c r="S211" s="1309"/>
      <c r="T211" s="283" t="s">
        <v>1100</v>
      </c>
      <c r="V211" s="282"/>
      <c r="W211" s="267"/>
      <c r="X211" s="266"/>
      <c r="Y211" s="266"/>
      <c r="Z211" s="266"/>
      <c r="AA211" s="266"/>
      <c r="AB211" s="266"/>
      <c r="AC211" s="268"/>
      <c r="AD211" s="267"/>
      <c r="AE211" s="266"/>
      <c r="AF211" s="266"/>
      <c r="AG211" s="266"/>
      <c r="AH211" s="266"/>
      <c r="AI211" s="266"/>
      <c r="AJ211" s="268"/>
      <c r="AK211" s="267"/>
      <c r="AL211" s="266"/>
      <c r="AM211" s="266"/>
      <c r="AN211" s="266"/>
      <c r="AO211" s="266"/>
      <c r="AP211" s="266"/>
      <c r="AQ211" s="268"/>
      <c r="AR211" s="267"/>
      <c r="AS211" s="266"/>
      <c r="AT211" s="266"/>
      <c r="AU211" s="266"/>
      <c r="AV211" s="266"/>
      <c r="AW211" s="266"/>
      <c r="AX211" s="268"/>
      <c r="AY211" s="267"/>
      <c r="AZ211" s="266"/>
      <c r="BA211" s="265"/>
      <c r="BB211" s="1314"/>
      <c r="BC211" s="1315"/>
      <c r="BD211" s="1316"/>
      <c r="BE211" s="1317"/>
      <c r="BF211" s="1318"/>
      <c r="BG211" s="1319"/>
      <c r="BH211" s="1319"/>
      <c r="BI211" s="1319"/>
      <c r="BJ211" s="1320"/>
    </row>
    <row r="212" spans="2:62" ht="20.25" customHeight="1">
      <c r="B212" s="1280"/>
      <c r="C212" s="1341"/>
      <c r="D212" s="1342"/>
      <c r="E212" s="281"/>
      <c r="F212" s="280">
        <f>C211</f>
        <v>0</v>
      </c>
      <c r="G212" s="281"/>
      <c r="H212" s="280">
        <f>I211</f>
        <v>0</v>
      </c>
      <c r="I212" s="1343"/>
      <c r="J212" s="1344"/>
      <c r="K212" s="1345"/>
      <c r="L212" s="1346"/>
      <c r="M212" s="1346"/>
      <c r="N212" s="1342"/>
      <c r="O212" s="1307"/>
      <c r="P212" s="1308"/>
      <c r="Q212" s="1308"/>
      <c r="R212" s="1308"/>
      <c r="S212" s="1309"/>
      <c r="T212" s="279" t="s">
        <v>1099</v>
      </c>
      <c r="U212" s="278"/>
      <c r="V212" s="277"/>
      <c r="W212" s="275" t="str">
        <f>IF(W211="","",VLOOKUP(W211,'シフト記号表（従来型・ユニット型共通）'!$C$6:$L$47,10,FALSE))</f>
        <v/>
      </c>
      <c r="X212" s="274" t="str">
        <f>IF(X211="","",VLOOKUP(X211,'シフト記号表（従来型・ユニット型共通）'!$C$6:$L$47,10,FALSE))</f>
        <v/>
      </c>
      <c r="Y212" s="274" t="str">
        <f>IF(Y211="","",VLOOKUP(Y211,'シフト記号表（従来型・ユニット型共通）'!$C$6:$L$47,10,FALSE))</f>
        <v/>
      </c>
      <c r="Z212" s="274" t="str">
        <f>IF(Z211="","",VLOOKUP(Z211,'シフト記号表（従来型・ユニット型共通）'!$C$6:$L$47,10,FALSE))</f>
        <v/>
      </c>
      <c r="AA212" s="274" t="str">
        <f>IF(AA211="","",VLOOKUP(AA211,'シフト記号表（従来型・ユニット型共通）'!$C$6:$L$47,10,FALSE))</f>
        <v/>
      </c>
      <c r="AB212" s="274" t="str">
        <f>IF(AB211="","",VLOOKUP(AB211,'シフト記号表（従来型・ユニット型共通）'!$C$6:$L$47,10,FALSE))</f>
        <v/>
      </c>
      <c r="AC212" s="276" t="str">
        <f>IF(AC211="","",VLOOKUP(AC211,'シフト記号表（従来型・ユニット型共通）'!$C$6:$L$47,10,FALSE))</f>
        <v/>
      </c>
      <c r="AD212" s="275" t="str">
        <f>IF(AD211="","",VLOOKUP(AD211,'シフト記号表（従来型・ユニット型共通）'!$C$6:$L$47,10,FALSE))</f>
        <v/>
      </c>
      <c r="AE212" s="274" t="str">
        <f>IF(AE211="","",VLOOKUP(AE211,'シフト記号表（従来型・ユニット型共通）'!$C$6:$L$47,10,FALSE))</f>
        <v/>
      </c>
      <c r="AF212" s="274" t="str">
        <f>IF(AF211="","",VLOOKUP(AF211,'シフト記号表（従来型・ユニット型共通）'!$C$6:$L$47,10,FALSE))</f>
        <v/>
      </c>
      <c r="AG212" s="274" t="str">
        <f>IF(AG211="","",VLOOKUP(AG211,'シフト記号表（従来型・ユニット型共通）'!$C$6:$L$47,10,FALSE))</f>
        <v/>
      </c>
      <c r="AH212" s="274" t="str">
        <f>IF(AH211="","",VLOOKUP(AH211,'シフト記号表（従来型・ユニット型共通）'!$C$6:$L$47,10,FALSE))</f>
        <v/>
      </c>
      <c r="AI212" s="274" t="str">
        <f>IF(AI211="","",VLOOKUP(AI211,'シフト記号表（従来型・ユニット型共通）'!$C$6:$L$47,10,FALSE))</f>
        <v/>
      </c>
      <c r="AJ212" s="276" t="str">
        <f>IF(AJ211="","",VLOOKUP(AJ211,'シフト記号表（従来型・ユニット型共通）'!$C$6:$L$47,10,FALSE))</f>
        <v/>
      </c>
      <c r="AK212" s="275" t="str">
        <f>IF(AK211="","",VLOOKUP(AK211,'シフト記号表（従来型・ユニット型共通）'!$C$6:$L$47,10,FALSE))</f>
        <v/>
      </c>
      <c r="AL212" s="274" t="str">
        <f>IF(AL211="","",VLOOKUP(AL211,'シフト記号表（従来型・ユニット型共通）'!$C$6:$L$47,10,FALSE))</f>
        <v/>
      </c>
      <c r="AM212" s="274" t="str">
        <f>IF(AM211="","",VLOOKUP(AM211,'シフト記号表（従来型・ユニット型共通）'!$C$6:$L$47,10,FALSE))</f>
        <v/>
      </c>
      <c r="AN212" s="274" t="str">
        <f>IF(AN211="","",VLOOKUP(AN211,'シフト記号表（従来型・ユニット型共通）'!$C$6:$L$47,10,FALSE))</f>
        <v/>
      </c>
      <c r="AO212" s="274" t="str">
        <f>IF(AO211="","",VLOOKUP(AO211,'シフト記号表（従来型・ユニット型共通）'!$C$6:$L$47,10,FALSE))</f>
        <v/>
      </c>
      <c r="AP212" s="274" t="str">
        <f>IF(AP211="","",VLOOKUP(AP211,'シフト記号表（従来型・ユニット型共通）'!$C$6:$L$47,10,FALSE))</f>
        <v/>
      </c>
      <c r="AQ212" s="276" t="str">
        <f>IF(AQ211="","",VLOOKUP(AQ211,'シフト記号表（従来型・ユニット型共通）'!$C$6:$L$47,10,FALSE))</f>
        <v/>
      </c>
      <c r="AR212" s="275" t="str">
        <f>IF(AR211="","",VLOOKUP(AR211,'シフト記号表（従来型・ユニット型共通）'!$C$6:$L$47,10,FALSE))</f>
        <v/>
      </c>
      <c r="AS212" s="274" t="str">
        <f>IF(AS211="","",VLOOKUP(AS211,'シフト記号表（従来型・ユニット型共通）'!$C$6:$L$47,10,FALSE))</f>
        <v/>
      </c>
      <c r="AT212" s="274" t="str">
        <f>IF(AT211="","",VLOOKUP(AT211,'シフト記号表（従来型・ユニット型共通）'!$C$6:$L$47,10,FALSE))</f>
        <v/>
      </c>
      <c r="AU212" s="274" t="str">
        <f>IF(AU211="","",VLOOKUP(AU211,'シフト記号表（従来型・ユニット型共通）'!$C$6:$L$47,10,FALSE))</f>
        <v/>
      </c>
      <c r="AV212" s="274" t="str">
        <f>IF(AV211="","",VLOOKUP(AV211,'シフト記号表（従来型・ユニット型共通）'!$C$6:$L$47,10,FALSE))</f>
        <v/>
      </c>
      <c r="AW212" s="274" t="str">
        <f>IF(AW211="","",VLOOKUP(AW211,'シフト記号表（従来型・ユニット型共通）'!$C$6:$L$47,10,FALSE))</f>
        <v/>
      </c>
      <c r="AX212" s="276" t="str">
        <f>IF(AX211="","",VLOOKUP(AX211,'シフト記号表（従来型・ユニット型共通）'!$C$6:$L$47,10,FALSE))</f>
        <v/>
      </c>
      <c r="AY212" s="275" t="str">
        <f>IF(AY211="","",VLOOKUP(AY211,'シフト記号表（従来型・ユニット型共通）'!$C$6:$L$47,10,FALSE))</f>
        <v/>
      </c>
      <c r="AZ212" s="274" t="str">
        <f>IF(AZ211="","",VLOOKUP(AZ211,'シフト記号表（従来型・ユニット型共通）'!$C$6:$L$47,10,FALSE))</f>
        <v/>
      </c>
      <c r="BA212" s="274" t="str">
        <f>IF(BA211="","",VLOOKUP(BA211,'シフト記号表（従来型・ユニット型共通）'!$C$6:$L$47,10,FALSE))</f>
        <v/>
      </c>
      <c r="BB212" s="1350">
        <f>IF($BE$3="４週",SUM(W212:AX212),IF($BE$3="暦月",SUM(W212:BA212),""))</f>
        <v>0</v>
      </c>
      <c r="BC212" s="1351"/>
      <c r="BD212" s="1352">
        <f>IF($BE$3="４週",BB212/4,IF($BE$3="暦月",(BB212/($BE$8/7)),""))</f>
        <v>0</v>
      </c>
      <c r="BE212" s="1351"/>
      <c r="BF212" s="1347"/>
      <c r="BG212" s="1348"/>
      <c r="BH212" s="1348"/>
      <c r="BI212" s="1348"/>
      <c r="BJ212" s="1349"/>
    </row>
    <row r="213" spans="2:62" ht="20.25" customHeight="1">
      <c r="B213" s="1279">
        <f>B211+1</f>
        <v>99</v>
      </c>
      <c r="C213" s="1325"/>
      <c r="D213" s="1326"/>
      <c r="E213" s="285"/>
      <c r="F213" s="284"/>
      <c r="G213" s="285"/>
      <c r="H213" s="284"/>
      <c r="I213" s="1337"/>
      <c r="J213" s="1338"/>
      <c r="K213" s="1339"/>
      <c r="L213" s="1340"/>
      <c r="M213" s="1340"/>
      <c r="N213" s="1326"/>
      <c r="O213" s="1307"/>
      <c r="P213" s="1308"/>
      <c r="Q213" s="1308"/>
      <c r="R213" s="1308"/>
      <c r="S213" s="1309"/>
      <c r="T213" s="283" t="s">
        <v>1100</v>
      </c>
      <c r="V213" s="282"/>
      <c r="W213" s="267"/>
      <c r="X213" s="266"/>
      <c r="Y213" s="266"/>
      <c r="Z213" s="266"/>
      <c r="AA213" s="266"/>
      <c r="AB213" s="266"/>
      <c r="AC213" s="268"/>
      <c r="AD213" s="267"/>
      <c r="AE213" s="266"/>
      <c r="AF213" s="266"/>
      <c r="AG213" s="266"/>
      <c r="AH213" s="266"/>
      <c r="AI213" s="266"/>
      <c r="AJ213" s="268"/>
      <c r="AK213" s="267"/>
      <c r="AL213" s="266"/>
      <c r="AM213" s="266"/>
      <c r="AN213" s="266"/>
      <c r="AO213" s="266"/>
      <c r="AP213" s="266"/>
      <c r="AQ213" s="268"/>
      <c r="AR213" s="267"/>
      <c r="AS213" s="266"/>
      <c r="AT213" s="266"/>
      <c r="AU213" s="266"/>
      <c r="AV213" s="266"/>
      <c r="AW213" s="266"/>
      <c r="AX213" s="268"/>
      <c r="AY213" s="267"/>
      <c r="AZ213" s="266"/>
      <c r="BA213" s="265"/>
      <c r="BB213" s="1314"/>
      <c r="BC213" s="1315"/>
      <c r="BD213" s="1316"/>
      <c r="BE213" s="1317"/>
      <c r="BF213" s="1318"/>
      <c r="BG213" s="1319"/>
      <c r="BH213" s="1319"/>
      <c r="BI213" s="1319"/>
      <c r="BJ213" s="1320"/>
    </row>
    <row r="214" spans="2:62" ht="20.25" customHeight="1">
      <c r="B214" s="1280"/>
      <c r="C214" s="1341"/>
      <c r="D214" s="1342"/>
      <c r="E214" s="281"/>
      <c r="F214" s="280">
        <f>C213</f>
        <v>0</v>
      </c>
      <c r="G214" s="281"/>
      <c r="H214" s="280">
        <f>I213</f>
        <v>0</v>
      </c>
      <c r="I214" s="1343"/>
      <c r="J214" s="1344"/>
      <c r="K214" s="1345"/>
      <c r="L214" s="1346"/>
      <c r="M214" s="1346"/>
      <c r="N214" s="1342"/>
      <c r="O214" s="1307"/>
      <c r="P214" s="1308"/>
      <c r="Q214" s="1308"/>
      <c r="R214" s="1308"/>
      <c r="S214" s="1309"/>
      <c r="T214" s="279" t="s">
        <v>1099</v>
      </c>
      <c r="U214" s="278"/>
      <c r="V214" s="277"/>
      <c r="W214" s="275" t="str">
        <f>IF(W213="","",VLOOKUP(W213,'シフト記号表（従来型・ユニット型共通）'!$C$6:$L$47,10,FALSE))</f>
        <v/>
      </c>
      <c r="X214" s="274" t="str">
        <f>IF(X213="","",VLOOKUP(X213,'シフト記号表（従来型・ユニット型共通）'!$C$6:$L$47,10,FALSE))</f>
        <v/>
      </c>
      <c r="Y214" s="274" t="str">
        <f>IF(Y213="","",VLOOKUP(Y213,'シフト記号表（従来型・ユニット型共通）'!$C$6:$L$47,10,FALSE))</f>
        <v/>
      </c>
      <c r="Z214" s="274" t="str">
        <f>IF(Z213="","",VLOOKUP(Z213,'シフト記号表（従来型・ユニット型共通）'!$C$6:$L$47,10,FALSE))</f>
        <v/>
      </c>
      <c r="AA214" s="274" t="str">
        <f>IF(AA213="","",VLOOKUP(AA213,'シフト記号表（従来型・ユニット型共通）'!$C$6:$L$47,10,FALSE))</f>
        <v/>
      </c>
      <c r="AB214" s="274" t="str">
        <f>IF(AB213="","",VLOOKUP(AB213,'シフト記号表（従来型・ユニット型共通）'!$C$6:$L$47,10,FALSE))</f>
        <v/>
      </c>
      <c r="AC214" s="276" t="str">
        <f>IF(AC213="","",VLOOKUP(AC213,'シフト記号表（従来型・ユニット型共通）'!$C$6:$L$47,10,FALSE))</f>
        <v/>
      </c>
      <c r="AD214" s="275" t="str">
        <f>IF(AD213="","",VLOOKUP(AD213,'シフト記号表（従来型・ユニット型共通）'!$C$6:$L$47,10,FALSE))</f>
        <v/>
      </c>
      <c r="AE214" s="274" t="str">
        <f>IF(AE213="","",VLOOKUP(AE213,'シフト記号表（従来型・ユニット型共通）'!$C$6:$L$47,10,FALSE))</f>
        <v/>
      </c>
      <c r="AF214" s="274" t="str">
        <f>IF(AF213="","",VLOOKUP(AF213,'シフト記号表（従来型・ユニット型共通）'!$C$6:$L$47,10,FALSE))</f>
        <v/>
      </c>
      <c r="AG214" s="274" t="str">
        <f>IF(AG213="","",VLOOKUP(AG213,'シフト記号表（従来型・ユニット型共通）'!$C$6:$L$47,10,FALSE))</f>
        <v/>
      </c>
      <c r="AH214" s="274" t="str">
        <f>IF(AH213="","",VLOOKUP(AH213,'シフト記号表（従来型・ユニット型共通）'!$C$6:$L$47,10,FALSE))</f>
        <v/>
      </c>
      <c r="AI214" s="274" t="str">
        <f>IF(AI213="","",VLOOKUP(AI213,'シフト記号表（従来型・ユニット型共通）'!$C$6:$L$47,10,FALSE))</f>
        <v/>
      </c>
      <c r="AJ214" s="276" t="str">
        <f>IF(AJ213="","",VLOOKUP(AJ213,'シフト記号表（従来型・ユニット型共通）'!$C$6:$L$47,10,FALSE))</f>
        <v/>
      </c>
      <c r="AK214" s="275" t="str">
        <f>IF(AK213="","",VLOOKUP(AK213,'シフト記号表（従来型・ユニット型共通）'!$C$6:$L$47,10,FALSE))</f>
        <v/>
      </c>
      <c r="AL214" s="274" t="str">
        <f>IF(AL213="","",VLOOKUP(AL213,'シフト記号表（従来型・ユニット型共通）'!$C$6:$L$47,10,FALSE))</f>
        <v/>
      </c>
      <c r="AM214" s="274" t="str">
        <f>IF(AM213="","",VLOOKUP(AM213,'シフト記号表（従来型・ユニット型共通）'!$C$6:$L$47,10,FALSE))</f>
        <v/>
      </c>
      <c r="AN214" s="274" t="str">
        <f>IF(AN213="","",VLOOKUP(AN213,'シフト記号表（従来型・ユニット型共通）'!$C$6:$L$47,10,FALSE))</f>
        <v/>
      </c>
      <c r="AO214" s="274" t="str">
        <f>IF(AO213="","",VLOOKUP(AO213,'シフト記号表（従来型・ユニット型共通）'!$C$6:$L$47,10,FALSE))</f>
        <v/>
      </c>
      <c r="AP214" s="274" t="str">
        <f>IF(AP213="","",VLOOKUP(AP213,'シフト記号表（従来型・ユニット型共通）'!$C$6:$L$47,10,FALSE))</f>
        <v/>
      </c>
      <c r="AQ214" s="276" t="str">
        <f>IF(AQ213="","",VLOOKUP(AQ213,'シフト記号表（従来型・ユニット型共通）'!$C$6:$L$47,10,FALSE))</f>
        <v/>
      </c>
      <c r="AR214" s="275" t="str">
        <f>IF(AR213="","",VLOOKUP(AR213,'シフト記号表（従来型・ユニット型共通）'!$C$6:$L$47,10,FALSE))</f>
        <v/>
      </c>
      <c r="AS214" s="274" t="str">
        <f>IF(AS213="","",VLOOKUP(AS213,'シフト記号表（従来型・ユニット型共通）'!$C$6:$L$47,10,FALSE))</f>
        <v/>
      </c>
      <c r="AT214" s="274" t="str">
        <f>IF(AT213="","",VLOOKUP(AT213,'シフト記号表（従来型・ユニット型共通）'!$C$6:$L$47,10,FALSE))</f>
        <v/>
      </c>
      <c r="AU214" s="274" t="str">
        <f>IF(AU213="","",VLOOKUP(AU213,'シフト記号表（従来型・ユニット型共通）'!$C$6:$L$47,10,FALSE))</f>
        <v/>
      </c>
      <c r="AV214" s="274" t="str">
        <f>IF(AV213="","",VLOOKUP(AV213,'シフト記号表（従来型・ユニット型共通）'!$C$6:$L$47,10,FALSE))</f>
        <v/>
      </c>
      <c r="AW214" s="274" t="str">
        <f>IF(AW213="","",VLOOKUP(AW213,'シフト記号表（従来型・ユニット型共通）'!$C$6:$L$47,10,FALSE))</f>
        <v/>
      </c>
      <c r="AX214" s="276" t="str">
        <f>IF(AX213="","",VLOOKUP(AX213,'シフト記号表（従来型・ユニット型共通）'!$C$6:$L$47,10,FALSE))</f>
        <v/>
      </c>
      <c r="AY214" s="275" t="str">
        <f>IF(AY213="","",VLOOKUP(AY213,'シフト記号表（従来型・ユニット型共通）'!$C$6:$L$47,10,FALSE))</f>
        <v/>
      </c>
      <c r="AZ214" s="274" t="str">
        <f>IF(AZ213="","",VLOOKUP(AZ213,'シフト記号表（従来型・ユニット型共通）'!$C$6:$L$47,10,FALSE))</f>
        <v/>
      </c>
      <c r="BA214" s="274" t="str">
        <f>IF(BA213="","",VLOOKUP(BA213,'シフト記号表（従来型・ユニット型共通）'!$C$6:$L$47,10,FALSE))</f>
        <v/>
      </c>
      <c r="BB214" s="1350">
        <f>IF($BE$3="４週",SUM(W214:AX214),IF($BE$3="暦月",SUM(W214:BA214),""))</f>
        <v>0</v>
      </c>
      <c r="BC214" s="1351"/>
      <c r="BD214" s="1352">
        <f>IF($BE$3="４週",BB214/4,IF($BE$3="暦月",(BB214/($BE$8/7)),""))</f>
        <v>0</v>
      </c>
      <c r="BE214" s="1351"/>
      <c r="BF214" s="1347"/>
      <c r="BG214" s="1348"/>
      <c r="BH214" s="1348"/>
      <c r="BI214" s="1348"/>
      <c r="BJ214" s="1349"/>
    </row>
    <row r="215" spans="2:62" ht="20.25" customHeight="1">
      <c r="B215" s="1279">
        <f>B213+1</f>
        <v>100</v>
      </c>
      <c r="C215" s="1325"/>
      <c r="D215" s="1326"/>
      <c r="E215" s="273"/>
      <c r="F215" s="272"/>
      <c r="G215" s="273"/>
      <c r="H215" s="272"/>
      <c r="I215" s="1337"/>
      <c r="J215" s="1338"/>
      <c r="K215" s="1339"/>
      <c r="L215" s="1340"/>
      <c r="M215" s="1340"/>
      <c r="N215" s="1326"/>
      <c r="O215" s="1307"/>
      <c r="P215" s="1308"/>
      <c r="Q215" s="1308"/>
      <c r="R215" s="1308"/>
      <c r="S215" s="1309"/>
      <c r="T215" s="288" t="s">
        <v>1100</v>
      </c>
      <c r="U215" s="287"/>
      <c r="V215" s="286"/>
      <c r="W215" s="267"/>
      <c r="X215" s="266"/>
      <c r="Y215" s="266"/>
      <c r="Z215" s="266"/>
      <c r="AA215" s="266"/>
      <c r="AB215" s="266"/>
      <c r="AC215" s="268"/>
      <c r="AD215" s="267"/>
      <c r="AE215" s="266"/>
      <c r="AF215" s="266"/>
      <c r="AG215" s="266"/>
      <c r="AH215" s="266"/>
      <c r="AI215" s="266"/>
      <c r="AJ215" s="268"/>
      <c r="AK215" s="267"/>
      <c r="AL215" s="266"/>
      <c r="AM215" s="266"/>
      <c r="AN215" s="266"/>
      <c r="AO215" s="266"/>
      <c r="AP215" s="266"/>
      <c r="AQ215" s="268"/>
      <c r="AR215" s="267"/>
      <c r="AS215" s="266"/>
      <c r="AT215" s="266"/>
      <c r="AU215" s="266"/>
      <c r="AV215" s="266"/>
      <c r="AW215" s="266"/>
      <c r="AX215" s="268"/>
      <c r="AY215" s="267"/>
      <c r="AZ215" s="266"/>
      <c r="BA215" s="265"/>
      <c r="BB215" s="1314"/>
      <c r="BC215" s="1315"/>
      <c r="BD215" s="1316"/>
      <c r="BE215" s="1317"/>
      <c r="BF215" s="1318"/>
      <c r="BG215" s="1319"/>
      <c r="BH215" s="1319"/>
      <c r="BI215" s="1319"/>
      <c r="BJ215" s="1320"/>
    </row>
    <row r="216" spans="2:62" ht="20.25" customHeight="1" thickBot="1">
      <c r="B216" s="1353"/>
      <c r="C216" s="1354"/>
      <c r="D216" s="1355"/>
      <c r="E216" s="264"/>
      <c r="F216" s="263">
        <f>C215</f>
        <v>0</v>
      </c>
      <c r="G216" s="264"/>
      <c r="H216" s="263">
        <f>I215</f>
        <v>0</v>
      </c>
      <c r="I216" s="1356"/>
      <c r="J216" s="1357"/>
      <c r="K216" s="1358"/>
      <c r="L216" s="1359"/>
      <c r="M216" s="1359"/>
      <c r="N216" s="1355"/>
      <c r="O216" s="1364"/>
      <c r="P216" s="1365"/>
      <c r="Q216" s="1365"/>
      <c r="R216" s="1365"/>
      <c r="S216" s="1366"/>
      <c r="T216" s="262" t="s">
        <v>1099</v>
      </c>
      <c r="U216" s="261"/>
      <c r="V216" s="260"/>
      <c r="W216" s="258" t="str">
        <f>IF(W215="","",VLOOKUP(W215,'シフト記号表（従来型・ユニット型共通）'!$C$6:$L$47,10,FALSE))</f>
        <v/>
      </c>
      <c r="X216" s="257" t="str">
        <f>IF(X215="","",VLOOKUP(X215,'シフト記号表（従来型・ユニット型共通）'!$C$6:$L$47,10,FALSE))</f>
        <v/>
      </c>
      <c r="Y216" s="257" t="str">
        <f>IF(Y215="","",VLOOKUP(Y215,'シフト記号表（従来型・ユニット型共通）'!$C$6:$L$47,10,FALSE))</f>
        <v/>
      </c>
      <c r="Z216" s="257" t="str">
        <f>IF(Z215="","",VLOOKUP(Z215,'シフト記号表（従来型・ユニット型共通）'!$C$6:$L$47,10,FALSE))</f>
        <v/>
      </c>
      <c r="AA216" s="257" t="str">
        <f>IF(AA215="","",VLOOKUP(AA215,'シフト記号表（従来型・ユニット型共通）'!$C$6:$L$47,10,FALSE))</f>
        <v/>
      </c>
      <c r="AB216" s="257" t="str">
        <f>IF(AB215="","",VLOOKUP(AB215,'シフト記号表（従来型・ユニット型共通）'!$C$6:$L$47,10,FALSE))</f>
        <v/>
      </c>
      <c r="AC216" s="259" t="str">
        <f>IF(AC215="","",VLOOKUP(AC215,'シフト記号表（従来型・ユニット型共通）'!$C$6:$L$47,10,FALSE))</f>
        <v/>
      </c>
      <c r="AD216" s="258" t="str">
        <f>IF(AD215="","",VLOOKUP(AD215,'シフト記号表（従来型・ユニット型共通）'!$C$6:$L$47,10,FALSE))</f>
        <v/>
      </c>
      <c r="AE216" s="257" t="str">
        <f>IF(AE215="","",VLOOKUP(AE215,'シフト記号表（従来型・ユニット型共通）'!$C$6:$L$47,10,FALSE))</f>
        <v/>
      </c>
      <c r="AF216" s="257" t="str">
        <f>IF(AF215="","",VLOOKUP(AF215,'シフト記号表（従来型・ユニット型共通）'!$C$6:$L$47,10,FALSE))</f>
        <v/>
      </c>
      <c r="AG216" s="257" t="str">
        <f>IF(AG215="","",VLOOKUP(AG215,'シフト記号表（従来型・ユニット型共通）'!$C$6:$L$47,10,FALSE))</f>
        <v/>
      </c>
      <c r="AH216" s="257" t="str">
        <f>IF(AH215="","",VLOOKUP(AH215,'シフト記号表（従来型・ユニット型共通）'!$C$6:$L$47,10,FALSE))</f>
        <v/>
      </c>
      <c r="AI216" s="257" t="str">
        <f>IF(AI215="","",VLOOKUP(AI215,'シフト記号表（従来型・ユニット型共通）'!$C$6:$L$47,10,FALSE))</f>
        <v/>
      </c>
      <c r="AJ216" s="259" t="str">
        <f>IF(AJ215="","",VLOOKUP(AJ215,'シフト記号表（従来型・ユニット型共通）'!$C$6:$L$47,10,FALSE))</f>
        <v/>
      </c>
      <c r="AK216" s="258" t="str">
        <f>IF(AK215="","",VLOOKUP(AK215,'シフト記号表（従来型・ユニット型共通）'!$C$6:$L$47,10,FALSE))</f>
        <v/>
      </c>
      <c r="AL216" s="257" t="str">
        <f>IF(AL215="","",VLOOKUP(AL215,'シフト記号表（従来型・ユニット型共通）'!$C$6:$L$47,10,FALSE))</f>
        <v/>
      </c>
      <c r="AM216" s="257" t="str">
        <f>IF(AM215="","",VLOOKUP(AM215,'シフト記号表（従来型・ユニット型共通）'!$C$6:$L$47,10,FALSE))</f>
        <v/>
      </c>
      <c r="AN216" s="257" t="str">
        <f>IF(AN215="","",VLOOKUP(AN215,'シフト記号表（従来型・ユニット型共通）'!$C$6:$L$47,10,FALSE))</f>
        <v/>
      </c>
      <c r="AO216" s="257" t="str">
        <f>IF(AO215="","",VLOOKUP(AO215,'シフト記号表（従来型・ユニット型共通）'!$C$6:$L$47,10,FALSE))</f>
        <v/>
      </c>
      <c r="AP216" s="257" t="str">
        <f>IF(AP215="","",VLOOKUP(AP215,'シフト記号表（従来型・ユニット型共通）'!$C$6:$L$47,10,FALSE))</f>
        <v/>
      </c>
      <c r="AQ216" s="259" t="str">
        <f>IF(AQ215="","",VLOOKUP(AQ215,'シフト記号表（従来型・ユニット型共通）'!$C$6:$L$47,10,FALSE))</f>
        <v/>
      </c>
      <c r="AR216" s="258" t="str">
        <f>IF(AR215="","",VLOOKUP(AR215,'シフト記号表（従来型・ユニット型共通）'!$C$6:$L$47,10,FALSE))</f>
        <v/>
      </c>
      <c r="AS216" s="257" t="str">
        <f>IF(AS215="","",VLOOKUP(AS215,'シフト記号表（従来型・ユニット型共通）'!$C$6:$L$47,10,FALSE))</f>
        <v/>
      </c>
      <c r="AT216" s="257" t="str">
        <f>IF(AT215="","",VLOOKUP(AT215,'シフト記号表（従来型・ユニット型共通）'!$C$6:$L$47,10,FALSE))</f>
        <v/>
      </c>
      <c r="AU216" s="257" t="str">
        <f>IF(AU215="","",VLOOKUP(AU215,'シフト記号表（従来型・ユニット型共通）'!$C$6:$L$47,10,FALSE))</f>
        <v/>
      </c>
      <c r="AV216" s="257" t="str">
        <f>IF(AV215="","",VLOOKUP(AV215,'シフト記号表（従来型・ユニット型共通）'!$C$6:$L$47,10,FALSE))</f>
        <v/>
      </c>
      <c r="AW216" s="257" t="str">
        <f>IF(AW215="","",VLOOKUP(AW215,'シフト記号表（従来型・ユニット型共通）'!$C$6:$L$47,10,FALSE))</f>
        <v/>
      </c>
      <c r="AX216" s="259" t="str">
        <f>IF(AX215="","",VLOOKUP(AX215,'シフト記号表（従来型・ユニット型共通）'!$C$6:$L$47,10,FALSE))</f>
        <v/>
      </c>
      <c r="AY216" s="258" t="str">
        <f>IF(AY215="","",VLOOKUP(AY215,'シフト記号表（従来型・ユニット型共通）'!$C$6:$L$47,10,FALSE))</f>
        <v/>
      </c>
      <c r="AZ216" s="257" t="str">
        <f>IF(AZ215="","",VLOOKUP(AZ215,'シフト記号表（従来型・ユニット型共通）'!$C$6:$L$47,10,FALSE))</f>
        <v/>
      </c>
      <c r="BA216" s="257" t="str">
        <f>IF(BA215="","",VLOOKUP(BA215,'シフト記号表（従来型・ユニット型共通）'!$C$6:$L$47,10,FALSE))</f>
        <v/>
      </c>
      <c r="BB216" s="1370">
        <f>IF($BE$3="４週",SUM(W216:AX216),IF($BE$3="暦月",SUM(W216:BA216),""))</f>
        <v>0</v>
      </c>
      <c r="BC216" s="1371"/>
      <c r="BD216" s="1382">
        <f>IF($BE$3="４週",BB216/4,IF($BE$3="暦月",(BB216/($BE$8/7)),""))</f>
        <v>0</v>
      </c>
      <c r="BE216" s="1371"/>
      <c r="BF216" s="1367"/>
      <c r="BG216" s="1368"/>
      <c r="BH216" s="1368"/>
      <c r="BI216" s="1368"/>
      <c r="BJ216" s="1369"/>
    </row>
    <row r="217" spans="2:62" ht="20.25" customHeight="1">
      <c r="B217" s="244"/>
      <c r="C217" s="243"/>
      <c r="D217" s="243"/>
      <c r="E217" s="243"/>
      <c r="F217" s="243"/>
      <c r="G217" s="243"/>
      <c r="H217" s="243"/>
      <c r="I217" s="255"/>
      <c r="J217" s="255"/>
      <c r="K217" s="243"/>
      <c r="L217" s="243"/>
      <c r="M217" s="243"/>
      <c r="N217" s="243"/>
      <c r="O217" s="238"/>
      <c r="P217" s="238"/>
      <c r="Q217" s="238"/>
      <c r="R217" s="254"/>
      <c r="S217" s="254"/>
      <c r="T217" s="254"/>
      <c r="U217" s="253"/>
      <c r="V217" s="252"/>
      <c r="W217" s="251"/>
      <c r="X217" s="251"/>
      <c r="Y217" s="251"/>
      <c r="Z217" s="251"/>
      <c r="AA217" s="251"/>
      <c r="AB217" s="251"/>
      <c r="AC217" s="251"/>
      <c r="AD217" s="251"/>
      <c r="AE217" s="251"/>
      <c r="AF217" s="251"/>
      <c r="AG217" s="251"/>
      <c r="AH217" s="251"/>
      <c r="AI217" s="251"/>
      <c r="AJ217" s="251"/>
      <c r="AK217" s="251"/>
      <c r="AL217" s="251"/>
      <c r="AM217" s="251"/>
      <c r="AN217" s="251"/>
      <c r="AO217" s="251"/>
      <c r="AP217" s="251"/>
      <c r="AQ217" s="251"/>
      <c r="AR217" s="251"/>
      <c r="AS217" s="251"/>
      <c r="AT217" s="251"/>
      <c r="AU217" s="251"/>
      <c r="AV217" s="251"/>
      <c r="AW217" s="251"/>
      <c r="AX217" s="251"/>
      <c r="AY217" s="251"/>
      <c r="AZ217" s="251"/>
      <c r="BA217" s="251"/>
      <c r="BB217" s="251"/>
      <c r="BC217" s="251"/>
      <c r="BD217" s="239"/>
      <c r="BE217" s="239"/>
      <c r="BF217" s="238"/>
      <c r="BG217" s="238"/>
      <c r="BH217" s="238"/>
      <c r="BI217" s="238"/>
      <c r="BJ217" s="238"/>
    </row>
    <row r="218" spans="2:62" ht="20.25" customHeight="1">
      <c r="B218" s="244"/>
      <c r="C218" s="243"/>
      <c r="D218" s="243"/>
      <c r="E218" s="243"/>
      <c r="F218" s="243"/>
      <c r="G218" s="243"/>
      <c r="H218" s="243"/>
      <c r="I218" s="242"/>
      <c r="J218" s="233" t="s">
        <v>1249</v>
      </c>
      <c r="K218" s="233"/>
      <c r="L218" s="233"/>
      <c r="M218" s="233"/>
      <c r="N218" s="233"/>
      <c r="O218" s="233"/>
      <c r="P218" s="233"/>
      <c r="Q218" s="233"/>
      <c r="R218" s="233"/>
      <c r="S218" s="233"/>
      <c r="T218" s="237"/>
      <c r="U218" s="233"/>
      <c r="V218" s="233"/>
      <c r="W218" s="233"/>
      <c r="X218" s="233"/>
      <c r="Y218" s="233"/>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0"/>
      <c r="BE218" s="239"/>
      <c r="BF218" s="238"/>
      <c r="BG218" s="238"/>
      <c r="BH218" s="238"/>
      <c r="BI218" s="238"/>
      <c r="BJ218" s="238"/>
    </row>
    <row r="219" spans="2:62" ht="20.25" customHeight="1">
      <c r="B219" s="244"/>
      <c r="C219" s="243"/>
      <c r="D219" s="243"/>
      <c r="E219" s="243"/>
      <c r="F219" s="243"/>
      <c r="G219" s="243"/>
      <c r="H219" s="243"/>
      <c r="I219" s="242"/>
      <c r="J219" s="233"/>
      <c r="K219" s="233" t="s">
        <v>1097</v>
      </c>
      <c r="L219" s="233"/>
      <c r="M219" s="233"/>
      <c r="N219" s="233"/>
      <c r="O219" s="233"/>
      <c r="P219" s="233"/>
      <c r="Q219" s="233"/>
      <c r="R219" s="233"/>
      <c r="S219" s="233"/>
      <c r="T219" s="237"/>
      <c r="U219" s="233"/>
      <c r="V219" s="233"/>
      <c r="W219" s="233"/>
      <c r="X219" s="233"/>
      <c r="Y219" s="233"/>
      <c r="Z219" s="241"/>
      <c r="AA219" s="233" t="s">
        <v>1096</v>
      </c>
      <c r="AB219" s="233"/>
      <c r="AC219" s="233"/>
      <c r="AD219" s="233"/>
      <c r="AE219" s="233"/>
      <c r="AF219" s="233"/>
      <c r="AG219" s="233"/>
      <c r="AH219" s="233"/>
      <c r="AI219" s="233"/>
      <c r="AJ219" s="237"/>
      <c r="AK219" s="233"/>
      <c r="AL219" s="233"/>
      <c r="AM219" s="233"/>
      <c r="AN219" s="233"/>
      <c r="AO219" s="241"/>
      <c r="AP219" s="241"/>
      <c r="AQ219" s="233" t="s">
        <v>1095</v>
      </c>
      <c r="AR219" s="241"/>
      <c r="AS219" s="241"/>
      <c r="AT219" s="241"/>
      <c r="AU219" s="241"/>
      <c r="AV219" s="241"/>
      <c r="AW219" s="241"/>
      <c r="AX219" s="241"/>
      <c r="AY219" s="241"/>
      <c r="AZ219" s="241"/>
      <c r="BA219" s="241"/>
      <c r="BB219" s="241"/>
      <c r="BC219" s="241"/>
      <c r="BD219" s="240"/>
      <c r="BE219" s="239"/>
      <c r="BF219" s="1376"/>
      <c r="BG219" s="1376"/>
      <c r="BH219" s="1376"/>
      <c r="BI219" s="1376"/>
      <c r="BJ219" s="238"/>
    </row>
    <row r="220" spans="2:62" ht="20.25" customHeight="1">
      <c r="B220" s="244"/>
      <c r="C220" s="243"/>
      <c r="D220" s="243"/>
      <c r="E220" s="243"/>
      <c r="F220" s="243"/>
      <c r="G220" s="243"/>
      <c r="H220" s="243"/>
      <c r="I220" s="242"/>
      <c r="J220" s="233"/>
      <c r="K220" s="1377" t="s">
        <v>1094</v>
      </c>
      <c r="L220" s="1377"/>
      <c r="M220" s="1377" t="s">
        <v>1093</v>
      </c>
      <c r="N220" s="1377"/>
      <c r="O220" s="1377"/>
      <c r="P220" s="1377"/>
      <c r="Q220" s="233"/>
      <c r="R220" s="1378" t="s">
        <v>1092</v>
      </c>
      <c r="S220" s="1378"/>
      <c r="T220" s="1378"/>
      <c r="U220" s="1378"/>
      <c r="V220" s="233"/>
      <c r="W220" s="250" t="s">
        <v>1061</v>
      </c>
      <c r="X220" s="250"/>
      <c r="Y220" s="233"/>
      <c r="Z220" s="241"/>
      <c r="AA220" s="1377" t="s">
        <v>1094</v>
      </c>
      <c r="AB220" s="1377"/>
      <c r="AC220" s="1377" t="s">
        <v>1093</v>
      </c>
      <c r="AD220" s="1377"/>
      <c r="AE220" s="1377"/>
      <c r="AF220" s="1377"/>
      <c r="AG220" s="233"/>
      <c r="AH220" s="1378" t="s">
        <v>1092</v>
      </c>
      <c r="AI220" s="1378"/>
      <c r="AJ220" s="1378"/>
      <c r="AK220" s="1378"/>
      <c r="AL220" s="233"/>
      <c r="AM220" s="250" t="s">
        <v>1061</v>
      </c>
      <c r="AN220" s="250"/>
      <c r="AO220" s="241"/>
      <c r="AP220" s="241"/>
      <c r="AQ220" s="241"/>
      <c r="AR220" s="241"/>
      <c r="AS220" s="241"/>
      <c r="AT220" s="241"/>
      <c r="AU220" s="241"/>
      <c r="AV220" s="241"/>
      <c r="AW220" s="241"/>
      <c r="AX220" s="241"/>
      <c r="AY220" s="241"/>
      <c r="AZ220" s="241"/>
      <c r="BA220" s="241"/>
      <c r="BB220" s="241"/>
      <c r="BC220" s="241"/>
      <c r="BD220" s="240"/>
      <c r="BE220" s="239"/>
      <c r="BF220" s="1362"/>
      <c r="BG220" s="1362"/>
      <c r="BH220" s="1362"/>
      <c r="BI220" s="1362"/>
      <c r="BJ220" s="238"/>
    </row>
    <row r="221" spans="2:62" ht="20.25" customHeight="1">
      <c r="B221" s="244"/>
      <c r="C221" s="243"/>
      <c r="D221" s="243"/>
      <c r="E221" s="243"/>
      <c r="F221" s="243"/>
      <c r="G221" s="243"/>
      <c r="H221" s="243"/>
      <c r="I221" s="242"/>
      <c r="J221" s="233"/>
      <c r="K221" s="1361"/>
      <c r="L221" s="1361"/>
      <c r="M221" s="1361" t="s">
        <v>1091</v>
      </c>
      <c r="N221" s="1361"/>
      <c r="O221" s="1361" t="s">
        <v>1090</v>
      </c>
      <c r="P221" s="1361"/>
      <c r="Q221" s="233"/>
      <c r="R221" s="1361" t="s">
        <v>1091</v>
      </c>
      <c r="S221" s="1361"/>
      <c r="T221" s="1361" t="s">
        <v>1090</v>
      </c>
      <c r="U221" s="1361"/>
      <c r="V221" s="233"/>
      <c r="W221" s="250" t="s">
        <v>1089</v>
      </c>
      <c r="X221" s="250"/>
      <c r="Y221" s="233"/>
      <c r="Z221" s="241"/>
      <c r="AA221" s="1361"/>
      <c r="AB221" s="1361"/>
      <c r="AC221" s="1361" t="s">
        <v>1091</v>
      </c>
      <c r="AD221" s="1361"/>
      <c r="AE221" s="1361" t="s">
        <v>1090</v>
      </c>
      <c r="AF221" s="1361"/>
      <c r="AG221" s="233"/>
      <c r="AH221" s="1361" t="s">
        <v>1091</v>
      </c>
      <c r="AI221" s="1361"/>
      <c r="AJ221" s="1361" t="s">
        <v>1090</v>
      </c>
      <c r="AK221" s="1361"/>
      <c r="AL221" s="233"/>
      <c r="AM221" s="250" t="s">
        <v>1089</v>
      </c>
      <c r="AN221" s="250"/>
      <c r="AO221" s="241"/>
      <c r="AP221" s="241"/>
      <c r="AQ221" s="250" t="s">
        <v>883</v>
      </c>
      <c r="AR221" s="250"/>
      <c r="AS221" s="250"/>
      <c r="AT221" s="250"/>
      <c r="AU221" s="233"/>
      <c r="AV221" s="250" t="s">
        <v>885</v>
      </c>
      <c r="AW221" s="250"/>
      <c r="AX221" s="250"/>
      <c r="AY221" s="250"/>
      <c r="AZ221" s="233"/>
      <c r="BA221" s="1361" t="s">
        <v>1058</v>
      </c>
      <c r="BB221" s="1361"/>
      <c r="BC221" s="1361"/>
      <c r="BD221" s="1361"/>
      <c r="BE221" s="239"/>
      <c r="BF221" s="1360"/>
      <c r="BG221" s="1360"/>
      <c r="BH221" s="1360"/>
      <c r="BI221" s="1360"/>
      <c r="BJ221" s="238"/>
    </row>
    <row r="222" spans="2:62" ht="20.25" customHeight="1">
      <c r="B222" s="244"/>
      <c r="C222" s="243"/>
      <c r="D222" s="243"/>
      <c r="E222" s="243"/>
      <c r="F222" s="243"/>
      <c r="G222" s="243"/>
      <c r="H222" s="243"/>
      <c r="I222" s="242"/>
      <c r="J222" s="233"/>
      <c r="K222" s="1372" t="s">
        <v>1081</v>
      </c>
      <c r="L222" s="1372"/>
      <c r="M222" s="1373">
        <f>SUMIFS($BB$17:$BB$216,$F$17:$F$216,"看護職員",$H$17:$H$216,"A")</f>
        <v>0</v>
      </c>
      <c r="N222" s="1373"/>
      <c r="O222" s="1383">
        <f>SUMIFS($BD$17:$BD$216,$F$17:$F$216,"看護職員",$H$17:$H$216,"A")</f>
        <v>0</v>
      </c>
      <c r="P222" s="1383"/>
      <c r="Q222" s="248"/>
      <c r="R222" s="1384">
        <v>0</v>
      </c>
      <c r="S222" s="1384"/>
      <c r="T222" s="1384">
        <v>0</v>
      </c>
      <c r="U222" s="1384"/>
      <c r="V222" s="248"/>
      <c r="W222" s="1374">
        <v>0</v>
      </c>
      <c r="X222" s="1375"/>
      <c r="Y222" s="233"/>
      <c r="Z222" s="241"/>
      <c r="AA222" s="1372" t="s">
        <v>1081</v>
      </c>
      <c r="AB222" s="1372"/>
      <c r="AC222" s="1373">
        <f>SUMIFS($BB$17:$BB$216,$F$17:$F$216,"介護職員",$H$17:$H$216,"A")</f>
        <v>0</v>
      </c>
      <c r="AD222" s="1373"/>
      <c r="AE222" s="1383">
        <f>SUMIFS($BD$17:$BD$216,$F$17:$F$216,"介護職員",$H$17:$H$216,"A")</f>
        <v>0</v>
      </c>
      <c r="AF222" s="1383"/>
      <c r="AG222" s="248"/>
      <c r="AH222" s="1384">
        <v>0</v>
      </c>
      <c r="AI222" s="1384"/>
      <c r="AJ222" s="1384">
        <v>0</v>
      </c>
      <c r="AK222" s="1384"/>
      <c r="AL222" s="248"/>
      <c r="AM222" s="1374">
        <v>0</v>
      </c>
      <c r="AN222" s="1375"/>
      <c r="AO222" s="241"/>
      <c r="AP222" s="241"/>
      <c r="AQ222" s="1385">
        <f>U236</f>
        <v>0</v>
      </c>
      <c r="AR222" s="1372"/>
      <c r="AS222" s="1372"/>
      <c r="AT222" s="1372"/>
      <c r="AU222" s="236" t="s">
        <v>1248</v>
      </c>
      <c r="AV222" s="1385">
        <f>AK236</f>
        <v>0</v>
      </c>
      <c r="AW222" s="1372"/>
      <c r="AX222" s="1372"/>
      <c r="AY222" s="1372"/>
      <c r="AZ222" s="236" t="s">
        <v>1247</v>
      </c>
      <c r="BA222" s="1363">
        <f>ROUNDDOWN(AQ222+AV222,1)</f>
        <v>0</v>
      </c>
      <c r="BB222" s="1363"/>
      <c r="BC222" s="1363"/>
      <c r="BD222" s="1363"/>
      <c r="BE222" s="239"/>
      <c r="BF222" s="249"/>
      <c r="BG222" s="249"/>
      <c r="BH222" s="249"/>
      <c r="BI222" s="249"/>
      <c r="BJ222" s="238"/>
    </row>
    <row r="223" spans="2:62" ht="20.25" customHeight="1">
      <c r="B223" s="244"/>
      <c r="C223" s="243"/>
      <c r="D223" s="243"/>
      <c r="E223" s="243"/>
      <c r="F223" s="243"/>
      <c r="G223" s="243"/>
      <c r="H223" s="243"/>
      <c r="I223" s="242"/>
      <c r="J223" s="233"/>
      <c r="K223" s="1372" t="s">
        <v>1246</v>
      </c>
      <c r="L223" s="1372"/>
      <c r="M223" s="1373">
        <f>SUMIFS($BB$17:$BB$216,$F$17:$F$216,"看護職員",$H$17:$H$216,"B")</f>
        <v>0</v>
      </c>
      <c r="N223" s="1373"/>
      <c r="O223" s="1383">
        <f>SUMIFS($BD$17:$BD$216,$F$17:$F$216,"看護職員",$H$17:$H$216,"B")</f>
        <v>0</v>
      </c>
      <c r="P223" s="1383"/>
      <c r="Q223" s="248"/>
      <c r="R223" s="1384">
        <v>0</v>
      </c>
      <c r="S223" s="1384"/>
      <c r="T223" s="1384">
        <v>0</v>
      </c>
      <c r="U223" s="1384"/>
      <c r="V223" s="248"/>
      <c r="W223" s="1374">
        <v>0</v>
      </c>
      <c r="X223" s="1375"/>
      <c r="Y223" s="233"/>
      <c r="Z223" s="241"/>
      <c r="AA223" s="1372" t="s">
        <v>1246</v>
      </c>
      <c r="AB223" s="1372"/>
      <c r="AC223" s="1373">
        <f>SUMIFS($BB$17:$BB$216,$F$17:$F$216,"介護職員",$H$17:$H$216,"B")</f>
        <v>0</v>
      </c>
      <c r="AD223" s="1373"/>
      <c r="AE223" s="1383">
        <f>SUMIFS($BD$17:$BD$216,$F$17:$F$216,"介護職員",$H$17:$H$216,"B")</f>
        <v>0</v>
      </c>
      <c r="AF223" s="1383"/>
      <c r="AG223" s="248"/>
      <c r="AH223" s="1384">
        <v>0</v>
      </c>
      <c r="AI223" s="1384"/>
      <c r="AJ223" s="1384">
        <v>0</v>
      </c>
      <c r="AK223" s="1384"/>
      <c r="AL223" s="248"/>
      <c r="AM223" s="1374">
        <v>0</v>
      </c>
      <c r="AN223" s="1375"/>
      <c r="AO223" s="241"/>
      <c r="AP223" s="241"/>
      <c r="AQ223" s="241"/>
      <c r="AR223" s="241"/>
      <c r="AS223" s="241"/>
      <c r="AT223" s="241"/>
      <c r="AU223" s="241"/>
      <c r="AV223" s="241"/>
      <c r="AW223" s="241"/>
      <c r="AX223" s="241"/>
      <c r="AY223" s="241"/>
      <c r="AZ223" s="241"/>
      <c r="BA223" s="241"/>
      <c r="BB223" s="241"/>
      <c r="BC223" s="241"/>
      <c r="BD223" s="240"/>
      <c r="BE223" s="239"/>
      <c r="BF223" s="238"/>
      <c r="BG223" s="238"/>
      <c r="BH223" s="238"/>
      <c r="BI223" s="238"/>
      <c r="BJ223" s="238"/>
    </row>
    <row r="224" spans="2:62" ht="20.25" customHeight="1">
      <c r="B224" s="244"/>
      <c r="C224" s="243"/>
      <c r="D224" s="243"/>
      <c r="E224" s="243"/>
      <c r="F224" s="243"/>
      <c r="G224" s="243"/>
      <c r="H224" s="243"/>
      <c r="I224" s="242"/>
      <c r="J224" s="233"/>
      <c r="K224" s="1372" t="s">
        <v>1245</v>
      </c>
      <c r="L224" s="1372"/>
      <c r="M224" s="1373">
        <f>SUMIFS($BB$17:$BB$216,$F$17:$F$216,"看護職員",$H$17:$H$216,"C")</f>
        <v>0</v>
      </c>
      <c r="N224" s="1373"/>
      <c r="O224" s="1383">
        <f>SUMIFS($BD$17:$BD$216,$F$17:$F$216,"看護職員",$H$17:$H$216,"C")</f>
        <v>0</v>
      </c>
      <c r="P224" s="1383"/>
      <c r="Q224" s="248"/>
      <c r="R224" s="1384">
        <v>0</v>
      </c>
      <c r="S224" s="1384"/>
      <c r="T224" s="1386">
        <v>0</v>
      </c>
      <c r="U224" s="1386"/>
      <c r="V224" s="248"/>
      <c r="W224" s="1387" t="s">
        <v>1085</v>
      </c>
      <c r="X224" s="1388"/>
      <c r="Y224" s="233"/>
      <c r="Z224" s="241"/>
      <c r="AA224" s="1372" t="s">
        <v>1072</v>
      </c>
      <c r="AB224" s="1372"/>
      <c r="AC224" s="1373">
        <f>SUMIFS($BB$17:$BB$216,$F$17:$F$216,"介護職員",$H$17:$H$216,"C")</f>
        <v>0</v>
      </c>
      <c r="AD224" s="1373"/>
      <c r="AE224" s="1383">
        <f>SUMIFS($BD$17:$BD$216,$F$17:$F$216,"介護職員",$H$17:$H$216,"C")</f>
        <v>0</v>
      </c>
      <c r="AF224" s="1383"/>
      <c r="AG224" s="248"/>
      <c r="AH224" s="1384">
        <v>0</v>
      </c>
      <c r="AI224" s="1384"/>
      <c r="AJ224" s="1386">
        <v>0</v>
      </c>
      <c r="AK224" s="1386"/>
      <c r="AL224" s="248"/>
      <c r="AM224" s="1387" t="s">
        <v>1241</v>
      </c>
      <c r="AN224" s="1388"/>
      <c r="AO224" s="241"/>
      <c r="AP224" s="241"/>
      <c r="AQ224" s="241"/>
      <c r="AR224" s="241"/>
      <c r="AS224" s="241"/>
      <c r="AT224" s="241"/>
      <c r="AU224" s="241"/>
      <c r="AV224" s="241"/>
      <c r="AW224" s="241"/>
      <c r="AX224" s="241"/>
      <c r="AY224" s="241"/>
      <c r="AZ224" s="241"/>
      <c r="BA224" s="241"/>
      <c r="BB224" s="241"/>
      <c r="BC224" s="241"/>
      <c r="BD224" s="240"/>
      <c r="BE224" s="239"/>
      <c r="BF224" s="238"/>
      <c r="BG224" s="238"/>
      <c r="BH224" s="238"/>
      <c r="BI224" s="238"/>
      <c r="BJ224" s="238"/>
    </row>
    <row r="225" spans="2:62" ht="20.25" customHeight="1">
      <c r="B225" s="244"/>
      <c r="C225" s="243"/>
      <c r="D225" s="243"/>
      <c r="E225" s="243"/>
      <c r="F225" s="243"/>
      <c r="G225" s="243"/>
      <c r="H225" s="243"/>
      <c r="I225" s="242"/>
      <c r="J225" s="233"/>
      <c r="K225" s="1372" t="s">
        <v>1244</v>
      </c>
      <c r="L225" s="1372"/>
      <c r="M225" s="1373">
        <f>SUMIFS($BB$17:$BB$216,$F$17:$F$216,"看護職員",$H$17:$H$216,"D")</f>
        <v>0</v>
      </c>
      <c r="N225" s="1373"/>
      <c r="O225" s="1383">
        <f>SUMIFS($BD$17:$BD$216,$F$17:$F$216,"看護職員",$H$17:$H$216,"D")</f>
        <v>0</v>
      </c>
      <c r="P225" s="1383"/>
      <c r="Q225" s="248"/>
      <c r="R225" s="1384">
        <v>0</v>
      </c>
      <c r="S225" s="1384"/>
      <c r="T225" s="1386">
        <v>0</v>
      </c>
      <c r="U225" s="1386"/>
      <c r="V225" s="248"/>
      <c r="W225" s="1387" t="s">
        <v>1243</v>
      </c>
      <c r="X225" s="1388"/>
      <c r="Y225" s="233"/>
      <c r="Z225" s="241"/>
      <c r="AA225" s="1372" t="s">
        <v>1242</v>
      </c>
      <c r="AB225" s="1372"/>
      <c r="AC225" s="1373">
        <f>SUMIFS($BB$17:$BB$216,$F$17:$F$216,"介護職員",$H$17:$H$216,"D")</f>
        <v>0</v>
      </c>
      <c r="AD225" s="1373"/>
      <c r="AE225" s="1383">
        <f>SUMIFS($BD$17:$BD$216,$F$17:$F$216,"介護職員",$H$17:$H$216,"D")</f>
        <v>0</v>
      </c>
      <c r="AF225" s="1383"/>
      <c r="AG225" s="248"/>
      <c r="AH225" s="1384">
        <v>0</v>
      </c>
      <c r="AI225" s="1384"/>
      <c r="AJ225" s="1386">
        <v>0</v>
      </c>
      <c r="AK225" s="1386"/>
      <c r="AL225" s="248"/>
      <c r="AM225" s="1387" t="s">
        <v>1241</v>
      </c>
      <c r="AN225" s="1388"/>
      <c r="AO225" s="241"/>
      <c r="AP225" s="241"/>
      <c r="AQ225" s="233" t="s">
        <v>1084</v>
      </c>
      <c r="AR225" s="233"/>
      <c r="AS225" s="233"/>
      <c r="AT225" s="233"/>
      <c r="AU225" s="233"/>
      <c r="AV225" s="233"/>
      <c r="AW225" s="241"/>
      <c r="AX225" s="241"/>
      <c r="AY225" s="241"/>
      <c r="AZ225" s="241"/>
      <c r="BA225" s="241"/>
      <c r="BB225" s="241"/>
      <c r="BC225" s="241"/>
      <c r="BD225" s="240"/>
      <c r="BE225" s="239"/>
      <c r="BF225" s="238"/>
      <c r="BG225" s="238"/>
      <c r="BH225" s="238"/>
      <c r="BI225" s="238"/>
      <c r="BJ225" s="238"/>
    </row>
    <row r="226" spans="2:62" ht="20.25" customHeight="1">
      <c r="B226" s="244"/>
      <c r="C226" s="243"/>
      <c r="D226" s="243"/>
      <c r="E226" s="243"/>
      <c r="F226" s="243"/>
      <c r="G226" s="243"/>
      <c r="H226" s="243"/>
      <c r="I226" s="242"/>
      <c r="J226" s="233"/>
      <c r="K226" s="1372" t="s">
        <v>1058</v>
      </c>
      <c r="L226" s="1372"/>
      <c r="M226" s="1373">
        <f>SUM(M222:N225)</f>
        <v>0</v>
      </c>
      <c r="N226" s="1373"/>
      <c r="O226" s="1383">
        <f>SUM(O222:P225)</f>
        <v>0</v>
      </c>
      <c r="P226" s="1383"/>
      <c r="Q226" s="248"/>
      <c r="R226" s="1373">
        <f>SUM(R222:S225)</f>
        <v>0</v>
      </c>
      <c r="S226" s="1373"/>
      <c r="T226" s="1383">
        <f>SUM(T222:U225)</f>
        <v>0</v>
      </c>
      <c r="U226" s="1383"/>
      <c r="V226" s="248"/>
      <c r="W226" s="1390">
        <f>SUM(W222:X223)</f>
        <v>0</v>
      </c>
      <c r="X226" s="1391"/>
      <c r="Y226" s="233"/>
      <c r="Z226" s="241"/>
      <c r="AA226" s="1372" t="s">
        <v>1058</v>
      </c>
      <c r="AB226" s="1372"/>
      <c r="AC226" s="1373">
        <f>SUM(AC222:AD225)</f>
        <v>0</v>
      </c>
      <c r="AD226" s="1373"/>
      <c r="AE226" s="1383">
        <f>SUM(AE222:AF225)</f>
        <v>0</v>
      </c>
      <c r="AF226" s="1383"/>
      <c r="AG226" s="248"/>
      <c r="AH226" s="1373">
        <f>SUM(AH222:AI225)</f>
        <v>0</v>
      </c>
      <c r="AI226" s="1373"/>
      <c r="AJ226" s="1383">
        <f>SUM(AJ222:AK225)</f>
        <v>0</v>
      </c>
      <c r="AK226" s="1383"/>
      <c r="AL226" s="248"/>
      <c r="AM226" s="1390">
        <f>SUM(AM222:AN223)</f>
        <v>0</v>
      </c>
      <c r="AN226" s="1391"/>
      <c r="AO226" s="241"/>
      <c r="AP226" s="241"/>
      <c r="AQ226" s="1372" t="s">
        <v>1083</v>
      </c>
      <c r="AR226" s="1372"/>
      <c r="AS226" s="1372" t="s">
        <v>1082</v>
      </c>
      <c r="AT226" s="1372"/>
      <c r="AU226" s="1372"/>
      <c r="AV226" s="1372"/>
      <c r="AW226" s="241"/>
      <c r="AX226" s="241"/>
      <c r="AY226" s="241"/>
      <c r="AZ226" s="241"/>
      <c r="BA226" s="241"/>
      <c r="BB226" s="241"/>
      <c r="BC226" s="241"/>
      <c r="BD226" s="240"/>
      <c r="BE226" s="239"/>
      <c r="BF226" s="238"/>
      <c r="BG226" s="238"/>
      <c r="BH226" s="238"/>
      <c r="BI226" s="238"/>
      <c r="BJ226" s="238"/>
    </row>
    <row r="227" spans="2:62" ht="20.25" customHeight="1">
      <c r="B227" s="244"/>
      <c r="C227" s="243"/>
      <c r="D227" s="243"/>
      <c r="E227" s="243"/>
      <c r="F227" s="243"/>
      <c r="G227" s="243"/>
      <c r="H227" s="243"/>
      <c r="I227" s="242"/>
      <c r="J227" s="242"/>
      <c r="K227" s="247"/>
      <c r="L227" s="247"/>
      <c r="M227" s="247"/>
      <c r="N227" s="247"/>
      <c r="O227" s="246"/>
      <c r="P227" s="246"/>
      <c r="Q227" s="246"/>
      <c r="R227" s="235"/>
      <c r="S227" s="235"/>
      <c r="T227" s="235"/>
      <c r="U227" s="235"/>
      <c r="V227" s="234"/>
      <c r="W227" s="241"/>
      <c r="X227" s="241"/>
      <c r="Y227" s="241"/>
      <c r="Z227" s="241"/>
      <c r="AA227" s="247"/>
      <c r="AB227" s="247"/>
      <c r="AC227" s="247"/>
      <c r="AD227" s="247"/>
      <c r="AE227" s="246"/>
      <c r="AF227" s="246"/>
      <c r="AG227" s="246"/>
      <c r="AH227" s="235"/>
      <c r="AI227" s="235"/>
      <c r="AJ227" s="235"/>
      <c r="AK227" s="235"/>
      <c r="AL227" s="234"/>
      <c r="AM227" s="241"/>
      <c r="AN227" s="241"/>
      <c r="AO227" s="241"/>
      <c r="AP227" s="241"/>
      <c r="AQ227" s="1372" t="s">
        <v>1240</v>
      </c>
      <c r="AR227" s="1372"/>
      <c r="AS227" s="1372" t="s">
        <v>1080</v>
      </c>
      <c r="AT227" s="1372"/>
      <c r="AU227" s="1372"/>
      <c r="AV227" s="1372"/>
      <c r="AW227" s="241"/>
      <c r="AX227" s="241"/>
      <c r="AY227" s="241"/>
      <c r="AZ227" s="241"/>
      <c r="BA227" s="241"/>
      <c r="BB227" s="241"/>
      <c r="BC227" s="241"/>
      <c r="BD227" s="240"/>
      <c r="BE227" s="239"/>
      <c r="BF227" s="238"/>
      <c r="BG227" s="238"/>
      <c r="BH227" s="238"/>
      <c r="BI227" s="238"/>
      <c r="BJ227" s="238"/>
    </row>
    <row r="228" spans="2:62" ht="20.25" customHeight="1">
      <c r="B228" s="244"/>
      <c r="C228" s="243"/>
      <c r="D228" s="243"/>
      <c r="E228" s="243"/>
      <c r="F228" s="243"/>
      <c r="G228" s="243"/>
      <c r="H228" s="243"/>
      <c r="I228" s="242"/>
      <c r="J228" s="242"/>
      <c r="K228" s="237" t="s">
        <v>1078</v>
      </c>
      <c r="L228" s="233"/>
      <c r="M228" s="233"/>
      <c r="N228" s="233"/>
      <c r="O228" s="233"/>
      <c r="P228" s="233"/>
      <c r="Q228" s="245" t="s">
        <v>1077</v>
      </c>
      <c r="R228" s="1392" t="s">
        <v>1079</v>
      </c>
      <c r="S228" s="1393"/>
      <c r="T228" s="245"/>
      <c r="U228" s="245"/>
      <c r="V228" s="233"/>
      <c r="W228" s="233"/>
      <c r="X228" s="233"/>
      <c r="Y228" s="241"/>
      <c r="Z228" s="241"/>
      <c r="AA228" s="237" t="s">
        <v>1078</v>
      </c>
      <c r="AB228" s="233"/>
      <c r="AC228" s="233"/>
      <c r="AD228" s="233"/>
      <c r="AE228" s="233"/>
      <c r="AF228" s="233"/>
      <c r="AG228" s="245" t="s">
        <v>1077</v>
      </c>
      <c r="AH228" s="1394" t="str">
        <f>R228</f>
        <v>週</v>
      </c>
      <c r="AI228" s="1395"/>
      <c r="AJ228" s="245"/>
      <c r="AK228" s="245"/>
      <c r="AL228" s="233"/>
      <c r="AM228" s="233"/>
      <c r="AN228" s="233"/>
      <c r="AO228" s="241"/>
      <c r="AP228" s="241"/>
      <c r="AQ228" s="1372" t="s">
        <v>1076</v>
      </c>
      <c r="AR228" s="1372"/>
      <c r="AS228" s="1372" t="s">
        <v>1075</v>
      </c>
      <c r="AT228" s="1372"/>
      <c r="AU228" s="1372"/>
      <c r="AV228" s="1372"/>
      <c r="AW228" s="241"/>
      <c r="AX228" s="241"/>
      <c r="AY228" s="241"/>
      <c r="AZ228" s="241"/>
      <c r="BA228" s="241"/>
      <c r="BB228" s="241"/>
      <c r="BC228" s="241"/>
      <c r="BD228" s="240"/>
      <c r="BE228" s="239"/>
      <c r="BF228" s="238"/>
      <c r="BG228" s="238"/>
      <c r="BH228" s="238"/>
      <c r="BI228" s="238"/>
      <c r="BJ228" s="238"/>
    </row>
    <row r="229" spans="2:62" ht="20.25" customHeight="1">
      <c r="B229" s="244"/>
      <c r="C229" s="243"/>
      <c r="D229" s="243"/>
      <c r="E229" s="243"/>
      <c r="F229" s="243"/>
      <c r="G229" s="243"/>
      <c r="H229" s="243"/>
      <c r="I229" s="242"/>
      <c r="J229" s="242"/>
      <c r="K229" s="233" t="s">
        <v>1074</v>
      </c>
      <c r="L229" s="233"/>
      <c r="M229" s="233"/>
      <c r="N229" s="233"/>
      <c r="O229" s="233"/>
      <c r="P229" s="233" t="s">
        <v>1073</v>
      </c>
      <c r="Q229" s="233"/>
      <c r="R229" s="233"/>
      <c r="S229" s="233"/>
      <c r="T229" s="237"/>
      <c r="U229" s="233"/>
      <c r="V229" s="233"/>
      <c r="W229" s="233"/>
      <c r="X229" s="233"/>
      <c r="Y229" s="241"/>
      <c r="Z229" s="241"/>
      <c r="AA229" s="233" t="s">
        <v>1074</v>
      </c>
      <c r="AB229" s="233"/>
      <c r="AC229" s="233"/>
      <c r="AD229" s="233"/>
      <c r="AE229" s="233"/>
      <c r="AF229" s="233" t="s">
        <v>1073</v>
      </c>
      <c r="AG229" s="233"/>
      <c r="AH229" s="233"/>
      <c r="AI229" s="233"/>
      <c r="AJ229" s="237"/>
      <c r="AK229" s="233"/>
      <c r="AL229" s="233"/>
      <c r="AM229" s="233"/>
      <c r="AN229" s="233"/>
      <c r="AO229" s="241"/>
      <c r="AP229" s="241"/>
      <c r="AQ229" s="1372" t="s">
        <v>1239</v>
      </c>
      <c r="AR229" s="1372"/>
      <c r="AS229" s="1372" t="s">
        <v>1071</v>
      </c>
      <c r="AT229" s="1372"/>
      <c r="AU229" s="1372"/>
      <c r="AV229" s="1372"/>
      <c r="AW229" s="241"/>
      <c r="AX229" s="241"/>
      <c r="AY229" s="241"/>
      <c r="AZ229" s="241"/>
      <c r="BA229" s="241"/>
      <c r="BB229" s="241"/>
      <c r="BC229" s="241"/>
      <c r="BD229" s="240"/>
      <c r="BE229" s="239"/>
      <c r="BF229" s="238"/>
      <c r="BG229" s="238"/>
      <c r="BH229" s="238"/>
      <c r="BI229" s="238"/>
      <c r="BJ229" s="238"/>
    </row>
    <row r="230" spans="2:62" ht="20.25" customHeight="1">
      <c r="B230" s="244"/>
      <c r="C230" s="243"/>
      <c r="D230" s="243"/>
      <c r="E230" s="243"/>
      <c r="F230" s="243"/>
      <c r="G230" s="243"/>
      <c r="H230" s="243"/>
      <c r="I230" s="242"/>
      <c r="J230" s="242"/>
      <c r="K230" s="233" t="str">
        <f>IF($R$228="週","対象時間数（週平均）","対象時間数（当月合計）")</f>
        <v>対象時間数（週平均）</v>
      </c>
      <c r="L230" s="233"/>
      <c r="M230" s="233"/>
      <c r="N230" s="233"/>
      <c r="O230" s="233"/>
      <c r="P230" s="233" t="str">
        <f>IF($R$228="週","週に勤務すべき時間数","当月に勤務すべき時間数")</f>
        <v>週に勤務すべき時間数</v>
      </c>
      <c r="Q230" s="233"/>
      <c r="R230" s="233"/>
      <c r="S230" s="233"/>
      <c r="T230" s="237"/>
      <c r="U230" s="233" t="s">
        <v>1070</v>
      </c>
      <c r="V230" s="233"/>
      <c r="W230" s="233"/>
      <c r="X230" s="233"/>
      <c r="Y230" s="241"/>
      <c r="Z230" s="241"/>
      <c r="AA230" s="233" t="str">
        <f>IF(AH228="週","対象時間数（週平均）","対象時間数（当月合計）")</f>
        <v>対象時間数（週平均）</v>
      </c>
      <c r="AB230" s="233"/>
      <c r="AC230" s="233"/>
      <c r="AD230" s="233"/>
      <c r="AE230" s="233"/>
      <c r="AF230" s="233" t="str">
        <f>IF($AH$228="週","週に勤務すべき時間数","当月に勤務すべき時間数")</f>
        <v>週に勤務すべき時間数</v>
      </c>
      <c r="AG230" s="233"/>
      <c r="AH230" s="233"/>
      <c r="AI230" s="233"/>
      <c r="AJ230" s="237"/>
      <c r="AK230" s="233" t="s">
        <v>1070</v>
      </c>
      <c r="AL230" s="233"/>
      <c r="AM230" s="233"/>
      <c r="AN230" s="233"/>
      <c r="AO230" s="241"/>
      <c r="AP230" s="241"/>
      <c r="AQ230" s="1372" t="s">
        <v>1069</v>
      </c>
      <c r="AR230" s="1372"/>
      <c r="AS230" s="1372" t="s">
        <v>1068</v>
      </c>
      <c r="AT230" s="1372"/>
      <c r="AU230" s="1372"/>
      <c r="AV230" s="1372"/>
      <c r="AW230" s="241"/>
      <c r="AX230" s="241"/>
      <c r="AY230" s="241"/>
      <c r="AZ230" s="241"/>
      <c r="BA230" s="241"/>
      <c r="BB230" s="241"/>
      <c r="BC230" s="241"/>
      <c r="BD230" s="240"/>
      <c r="BE230" s="239"/>
      <c r="BF230" s="238"/>
      <c r="BG230" s="238"/>
      <c r="BH230" s="238"/>
      <c r="BI230" s="238"/>
      <c r="BJ230" s="238"/>
    </row>
    <row r="231" spans="2:62" ht="20.25" customHeight="1">
      <c r="I231" s="233"/>
      <c r="J231" s="233"/>
      <c r="K231" s="1389">
        <f>IF($R$228="週",T226,R226)</f>
        <v>0</v>
      </c>
      <c r="L231" s="1389"/>
      <c r="M231" s="1389"/>
      <c r="N231" s="1389"/>
      <c r="O231" s="236" t="s">
        <v>1238</v>
      </c>
      <c r="P231" s="1372">
        <f>IF($R$228="週",$BA$6,$BE$6)</f>
        <v>40</v>
      </c>
      <c r="Q231" s="1372"/>
      <c r="R231" s="1372"/>
      <c r="S231" s="1372"/>
      <c r="T231" s="236" t="s">
        <v>1056</v>
      </c>
      <c r="U231" s="1379">
        <f>ROUNDDOWN(K231/P231,1)</f>
        <v>0</v>
      </c>
      <c r="V231" s="1379"/>
      <c r="W231" s="1379"/>
      <c r="X231" s="1379"/>
      <c r="Y231" s="233"/>
      <c r="Z231" s="233"/>
      <c r="AA231" s="1389">
        <f>IF($AH$228="週",AJ226,AH226)</f>
        <v>0</v>
      </c>
      <c r="AB231" s="1389"/>
      <c r="AC231" s="1389"/>
      <c r="AD231" s="1389"/>
      <c r="AE231" s="236" t="s">
        <v>1067</v>
      </c>
      <c r="AF231" s="1372">
        <f>IF($AH$228="週",$BA$6,$BE$6)</f>
        <v>40</v>
      </c>
      <c r="AG231" s="1372"/>
      <c r="AH231" s="1372"/>
      <c r="AI231" s="1372"/>
      <c r="AJ231" s="236" t="s">
        <v>1056</v>
      </c>
      <c r="AK231" s="1379">
        <f>ROUNDDOWN(AA231/AF231,1)</f>
        <v>0</v>
      </c>
      <c r="AL231" s="1379"/>
      <c r="AM231" s="1379"/>
      <c r="AN231" s="1379"/>
      <c r="AO231" s="233"/>
      <c r="AP231" s="233"/>
      <c r="AQ231" s="233"/>
      <c r="AR231" s="233"/>
      <c r="AS231" s="233"/>
      <c r="AT231" s="233"/>
      <c r="AU231" s="233"/>
      <c r="AV231" s="233"/>
      <c r="AW231" s="233"/>
      <c r="AX231" s="233"/>
      <c r="AY231" s="233"/>
      <c r="AZ231" s="233"/>
      <c r="BA231" s="233"/>
      <c r="BB231" s="233"/>
      <c r="BC231" s="233"/>
      <c r="BD231" s="233"/>
    </row>
    <row r="232" spans="2:62" ht="20.25" customHeight="1">
      <c r="I232" s="233"/>
      <c r="J232" s="233"/>
      <c r="K232" s="233"/>
      <c r="L232" s="233"/>
      <c r="M232" s="233"/>
      <c r="N232" s="233"/>
      <c r="O232" s="233"/>
      <c r="P232" s="233"/>
      <c r="Q232" s="233"/>
      <c r="R232" s="233"/>
      <c r="S232" s="233"/>
      <c r="T232" s="237"/>
      <c r="U232" s="233" t="s">
        <v>1064</v>
      </c>
      <c r="V232" s="233"/>
      <c r="W232" s="233"/>
      <c r="X232" s="233"/>
      <c r="Y232" s="233"/>
      <c r="Z232" s="233"/>
      <c r="AA232" s="233"/>
      <c r="AB232" s="233"/>
      <c r="AC232" s="233"/>
      <c r="AD232" s="233"/>
      <c r="AE232" s="233"/>
      <c r="AF232" s="233"/>
      <c r="AG232" s="233"/>
      <c r="AH232" s="233"/>
      <c r="AI232" s="233"/>
      <c r="AJ232" s="237"/>
      <c r="AK232" s="233" t="s">
        <v>1064</v>
      </c>
      <c r="AL232" s="233"/>
      <c r="AM232" s="233"/>
      <c r="AN232" s="233"/>
      <c r="AO232" s="233"/>
      <c r="AP232" s="233"/>
      <c r="AQ232" s="233"/>
      <c r="AR232" s="233"/>
      <c r="AS232" s="233"/>
      <c r="AT232" s="233"/>
      <c r="AU232" s="233"/>
      <c r="AV232" s="233"/>
      <c r="AW232" s="233"/>
      <c r="AX232" s="233"/>
      <c r="AY232" s="233"/>
      <c r="AZ232" s="233"/>
      <c r="BA232" s="233"/>
      <c r="BB232" s="233"/>
      <c r="BC232" s="233"/>
      <c r="BD232" s="233"/>
    </row>
    <row r="233" spans="2:62" ht="20.25" customHeight="1">
      <c r="I233" s="233"/>
      <c r="J233" s="233"/>
      <c r="K233" s="233" t="s">
        <v>1063</v>
      </c>
      <c r="L233" s="233"/>
      <c r="M233" s="233"/>
      <c r="N233" s="233"/>
      <c r="O233" s="233"/>
      <c r="P233" s="233"/>
      <c r="Q233" s="233"/>
      <c r="R233" s="233"/>
      <c r="S233" s="233"/>
      <c r="T233" s="237"/>
      <c r="U233" s="233"/>
      <c r="V233" s="233"/>
      <c r="W233" s="233"/>
      <c r="X233" s="233"/>
      <c r="Y233" s="233"/>
      <c r="Z233" s="233"/>
      <c r="AA233" s="233" t="s">
        <v>1062</v>
      </c>
      <c r="AB233" s="233"/>
      <c r="AC233" s="233"/>
      <c r="AD233" s="233"/>
      <c r="AE233" s="233"/>
      <c r="AF233" s="233"/>
      <c r="AG233" s="233"/>
      <c r="AH233" s="233"/>
      <c r="AI233" s="233"/>
      <c r="AJ233" s="237"/>
      <c r="AK233" s="233"/>
      <c r="AL233" s="233"/>
      <c r="AM233" s="233"/>
      <c r="AN233" s="233"/>
      <c r="AO233" s="233"/>
      <c r="AP233" s="233"/>
      <c r="AQ233" s="233"/>
      <c r="AR233" s="233"/>
      <c r="AS233" s="233"/>
      <c r="AT233" s="233"/>
      <c r="AU233" s="233"/>
      <c r="AV233" s="233"/>
      <c r="AW233" s="233"/>
      <c r="AX233" s="233"/>
      <c r="AY233" s="233"/>
      <c r="AZ233" s="233"/>
      <c r="BA233" s="233"/>
      <c r="BB233" s="233"/>
      <c r="BC233" s="233"/>
      <c r="BD233" s="233"/>
    </row>
    <row r="234" spans="2:62" ht="20.25" customHeight="1">
      <c r="I234" s="233"/>
      <c r="J234" s="233"/>
      <c r="K234" s="233" t="s">
        <v>1061</v>
      </c>
      <c r="L234" s="233"/>
      <c r="M234" s="233"/>
      <c r="N234" s="233"/>
      <c r="O234" s="233"/>
      <c r="P234" s="233"/>
      <c r="Q234" s="233"/>
      <c r="R234" s="233"/>
      <c r="S234" s="233"/>
      <c r="T234" s="237"/>
      <c r="U234" s="1377"/>
      <c r="V234" s="1377"/>
      <c r="W234" s="1377"/>
      <c r="X234" s="1377"/>
      <c r="Y234" s="233"/>
      <c r="Z234" s="233"/>
      <c r="AA234" s="233" t="s">
        <v>1061</v>
      </c>
      <c r="AB234" s="233"/>
      <c r="AC234" s="233"/>
      <c r="AD234" s="233"/>
      <c r="AE234" s="233"/>
      <c r="AF234" s="233"/>
      <c r="AG234" s="233"/>
      <c r="AH234" s="233"/>
      <c r="AI234" s="233"/>
      <c r="AJ234" s="237"/>
      <c r="AK234" s="1377"/>
      <c r="AL234" s="1377"/>
      <c r="AM234" s="1377"/>
      <c r="AN234" s="1377"/>
      <c r="AO234" s="233"/>
      <c r="AP234" s="233"/>
      <c r="AQ234" s="233"/>
      <c r="AR234" s="233"/>
      <c r="AS234" s="233"/>
      <c r="AT234" s="233"/>
      <c r="AU234" s="233"/>
      <c r="AV234" s="233"/>
      <c r="AW234" s="233"/>
      <c r="AX234" s="233"/>
      <c r="AY234" s="233"/>
      <c r="AZ234" s="233"/>
      <c r="BA234" s="233"/>
      <c r="BB234" s="233"/>
      <c r="BC234" s="233"/>
      <c r="BD234" s="233"/>
    </row>
    <row r="235" spans="2:62" ht="20.25" customHeight="1">
      <c r="I235" s="233"/>
      <c r="J235" s="233"/>
      <c r="K235" s="233" t="s">
        <v>1060</v>
      </c>
      <c r="L235" s="233"/>
      <c r="M235" s="233"/>
      <c r="N235" s="233"/>
      <c r="O235" s="233"/>
      <c r="P235" s="233" t="s">
        <v>1059</v>
      </c>
      <c r="Q235" s="233"/>
      <c r="R235" s="233"/>
      <c r="S235" s="233"/>
      <c r="T235" s="233"/>
      <c r="U235" s="1361" t="s">
        <v>1058</v>
      </c>
      <c r="V235" s="1361"/>
      <c r="W235" s="1361"/>
      <c r="X235" s="1361"/>
      <c r="Y235" s="233"/>
      <c r="Z235" s="233"/>
      <c r="AA235" s="233" t="s">
        <v>1060</v>
      </c>
      <c r="AB235" s="233"/>
      <c r="AC235" s="233"/>
      <c r="AD235" s="233"/>
      <c r="AE235" s="233"/>
      <c r="AF235" s="233" t="s">
        <v>1059</v>
      </c>
      <c r="AG235" s="233"/>
      <c r="AH235" s="233"/>
      <c r="AI235" s="233"/>
      <c r="AJ235" s="233"/>
      <c r="AK235" s="1361" t="s">
        <v>1058</v>
      </c>
      <c r="AL235" s="1361"/>
      <c r="AM235" s="1361"/>
      <c r="AN235" s="1361"/>
      <c r="AO235" s="233"/>
      <c r="AP235" s="233"/>
      <c r="AQ235" s="233"/>
      <c r="AR235" s="233"/>
      <c r="AS235" s="233"/>
      <c r="AT235" s="233"/>
      <c r="AU235" s="233"/>
      <c r="AV235" s="233"/>
      <c r="AW235" s="233"/>
      <c r="AX235" s="233"/>
      <c r="AY235" s="233"/>
      <c r="AZ235" s="233"/>
      <c r="BA235" s="233"/>
      <c r="BB235" s="233"/>
      <c r="BC235" s="233"/>
      <c r="BD235" s="233"/>
    </row>
    <row r="236" spans="2:62" ht="20.25" customHeight="1">
      <c r="I236" s="233"/>
      <c r="J236" s="233"/>
      <c r="K236" s="1372">
        <f>W226</f>
        <v>0</v>
      </c>
      <c r="L236" s="1372"/>
      <c r="M236" s="1372"/>
      <c r="N236" s="1372"/>
      <c r="O236" s="236" t="s">
        <v>1057</v>
      </c>
      <c r="P236" s="1379">
        <f>U231</f>
        <v>0</v>
      </c>
      <c r="Q236" s="1379"/>
      <c r="R236" s="1379"/>
      <c r="S236" s="1379"/>
      <c r="T236" s="236" t="s">
        <v>1056</v>
      </c>
      <c r="U236" s="1363">
        <f>ROUNDDOWN(K236+P236,1)</f>
        <v>0</v>
      </c>
      <c r="V236" s="1363"/>
      <c r="W236" s="1363"/>
      <c r="X236" s="1363"/>
      <c r="Y236" s="235"/>
      <c r="Z236" s="235"/>
      <c r="AA236" s="1380">
        <f>AM226</f>
        <v>0</v>
      </c>
      <c r="AB236" s="1380"/>
      <c r="AC236" s="1380"/>
      <c r="AD236" s="1380"/>
      <c r="AE236" s="234" t="s">
        <v>1057</v>
      </c>
      <c r="AF236" s="1381">
        <f>AK231</f>
        <v>0</v>
      </c>
      <c r="AG236" s="1381"/>
      <c r="AH236" s="1381"/>
      <c r="AI236" s="1381"/>
      <c r="AJ236" s="234" t="s">
        <v>1066</v>
      </c>
      <c r="AK236" s="1363">
        <f>ROUNDDOWN(AA236+AF236,1)</f>
        <v>0</v>
      </c>
      <c r="AL236" s="1363"/>
      <c r="AM236" s="1363"/>
      <c r="AN236" s="1363"/>
      <c r="AO236" s="233"/>
      <c r="AP236" s="233"/>
      <c r="AQ236" s="233"/>
      <c r="AR236" s="233"/>
      <c r="AS236" s="233"/>
      <c r="AT236" s="233"/>
      <c r="AU236" s="233"/>
      <c r="AV236" s="233"/>
      <c r="AW236" s="233"/>
      <c r="AX236" s="233"/>
      <c r="AY236" s="233"/>
      <c r="AZ236" s="233"/>
      <c r="BA236" s="233"/>
      <c r="BB236" s="233"/>
      <c r="BC236" s="233"/>
      <c r="BD236" s="233"/>
    </row>
    <row r="237" spans="2:62" ht="20.25" customHeight="1"/>
    <row r="238" spans="2:62" ht="20.25" customHeight="1"/>
    <row r="239" spans="2:62" ht="20.25" customHeight="1"/>
    <row r="240" spans="2:62"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3:59">
      <c r="C283" s="230"/>
      <c r="D283" s="230"/>
      <c r="E283" s="230"/>
      <c r="F283" s="230"/>
      <c r="G283" s="230"/>
      <c r="H283" s="230"/>
      <c r="I283" s="230"/>
      <c r="J283" s="230"/>
      <c r="K283" s="232"/>
      <c r="L283" s="232"/>
      <c r="M283" s="232"/>
      <c r="N283" s="232"/>
      <c r="O283" s="232"/>
      <c r="P283" s="232"/>
      <c r="Q283" s="232"/>
      <c r="R283" s="232"/>
      <c r="S283" s="232"/>
      <c r="T283" s="232"/>
      <c r="U283" s="232"/>
      <c r="V283" s="232"/>
      <c r="W283" s="232"/>
      <c r="X283" s="232"/>
      <c r="Y283" s="232"/>
      <c r="Z283" s="232"/>
      <c r="AA283" s="232"/>
      <c r="AB283" s="232"/>
      <c r="AC283" s="232"/>
      <c r="AD283" s="232"/>
      <c r="AE283" s="232"/>
      <c r="AF283" s="232"/>
      <c r="AG283" s="232"/>
      <c r="AH283" s="232"/>
      <c r="AI283" s="232"/>
      <c r="AJ283" s="232"/>
      <c r="AK283" s="232"/>
      <c r="AL283" s="232"/>
      <c r="AM283" s="232"/>
      <c r="AN283" s="232"/>
      <c r="AO283" s="232"/>
      <c r="AP283" s="232"/>
      <c r="AQ283" s="232"/>
      <c r="AR283" s="232"/>
      <c r="AS283" s="232"/>
      <c r="AT283" s="232"/>
      <c r="AU283" s="232"/>
      <c r="AV283" s="232"/>
      <c r="AW283" s="232"/>
      <c r="AX283" s="232"/>
      <c r="AY283" s="232"/>
      <c r="AZ283" s="232"/>
      <c r="BA283" s="232"/>
      <c r="BB283" s="232"/>
      <c r="BC283" s="232"/>
      <c r="BD283" s="232"/>
      <c r="BE283" s="232"/>
      <c r="BF283" s="232"/>
      <c r="BG283" s="232"/>
    </row>
    <row r="284" spans="3:59">
      <c r="C284" s="230"/>
      <c r="D284" s="230"/>
      <c r="E284" s="230"/>
      <c r="F284" s="230"/>
      <c r="G284" s="230"/>
      <c r="H284" s="230"/>
      <c r="I284" s="230"/>
      <c r="J284" s="230"/>
      <c r="K284" s="232"/>
      <c r="L284" s="232"/>
      <c r="M284" s="232"/>
      <c r="N284" s="232"/>
      <c r="O284" s="232"/>
      <c r="P284" s="232"/>
      <c r="Q284" s="232"/>
      <c r="R284" s="232"/>
      <c r="S284" s="232"/>
      <c r="T284" s="232"/>
      <c r="U284" s="232"/>
      <c r="V284" s="232"/>
      <c r="W284" s="232"/>
      <c r="X284" s="232"/>
      <c r="Y284" s="232"/>
      <c r="Z284" s="232"/>
      <c r="AA284" s="232"/>
      <c r="AB284" s="232"/>
      <c r="AC284" s="232"/>
      <c r="AD284" s="232"/>
      <c r="AE284" s="232"/>
      <c r="AF284" s="232"/>
      <c r="AG284" s="232"/>
      <c r="AH284" s="232"/>
      <c r="AI284" s="232"/>
      <c r="AJ284" s="232"/>
      <c r="AK284" s="232"/>
      <c r="AL284" s="232"/>
      <c r="AM284" s="232"/>
      <c r="AN284" s="232"/>
      <c r="AO284" s="232"/>
      <c r="AP284" s="232"/>
      <c r="AQ284" s="232"/>
      <c r="AR284" s="232"/>
      <c r="AS284" s="232"/>
      <c r="AT284" s="232"/>
      <c r="AU284" s="232"/>
      <c r="AV284" s="232"/>
      <c r="AW284" s="232"/>
      <c r="AX284" s="232"/>
      <c r="AY284" s="232"/>
      <c r="AZ284" s="232"/>
      <c r="BA284" s="232"/>
      <c r="BB284" s="232"/>
      <c r="BC284" s="232"/>
      <c r="BD284" s="232"/>
      <c r="BE284" s="232"/>
      <c r="BF284" s="232"/>
      <c r="BG284" s="232"/>
    </row>
    <row r="285" spans="3:59">
      <c r="C285" s="231"/>
      <c r="D285" s="231"/>
      <c r="E285" s="231"/>
      <c r="F285" s="231"/>
      <c r="G285" s="231"/>
      <c r="H285" s="231"/>
      <c r="I285" s="231"/>
      <c r="J285" s="231"/>
      <c r="K285" s="230"/>
      <c r="L285" s="230"/>
    </row>
    <row r="286" spans="3:59">
      <c r="C286" s="231"/>
      <c r="D286" s="231"/>
      <c r="E286" s="231"/>
      <c r="F286" s="231"/>
      <c r="G286" s="231"/>
      <c r="H286" s="231"/>
      <c r="I286" s="231"/>
      <c r="J286" s="231"/>
      <c r="K286" s="230"/>
      <c r="L286" s="230"/>
    </row>
    <row r="287" spans="3:59">
      <c r="C287" s="230"/>
      <c r="D287" s="230"/>
      <c r="E287" s="230"/>
      <c r="F287" s="230"/>
      <c r="G287" s="230"/>
      <c r="H287" s="230"/>
      <c r="I287" s="230"/>
      <c r="J287" s="230"/>
    </row>
    <row r="288" spans="3:59">
      <c r="C288" s="230"/>
      <c r="D288" s="230"/>
      <c r="E288" s="230"/>
      <c r="F288" s="230"/>
      <c r="G288" s="230"/>
      <c r="H288" s="230"/>
      <c r="I288" s="230"/>
      <c r="J288" s="230"/>
    </row>
    <row r="289" spans="3:10">
      <c r="C289" s="230"/>
      <c r="D289" s="230"/>
      <c r="E289" s="230"/>
      <c r="F289" s="230"/>
      <c r="G289" s="230"/>
      <c r="H289" s="230"/>
      <c r="I289" s="230"/>
      <c r="J289" s="230"/>
    </row>
    <row r="290" spans="3:10">
      <c r="C290" s="230"/>
      <c r="D290" s="230"/>
      <c r="E290" s="230"/>
      <c r="F290" s="230"/>
      <c r="G290" s="230"/>
      <c r="H290" s="230"/>
      <c r="I290" s="230"/>
      <c r="J290" s="230"/>
    </row>
  </sheetData>
  <sheetProtection insertRows="0" deleteRows="0"/>
  <mergeCells count="1134">
    <mergeCell ref="AS230:AV230"/>
    <mergeCell ref="K231:N231"/>
    <mergeCell ref="P231:S231"/>
    <mergeCell ref="U231:X231"/>
    <mergeCell ref="AA231:AD231"/>
    <mergeCell ref="AF231:AI231"/>
    <mergeCell ref="AK231:AN231"/>
    <mergeCell ref="AS228:AV228"/>
    <mergeCell ref="AH226:AI226"/>
    <mergeCell ref="AJ226:AK226"/>
    <mergeCell ref="AM226:AN226"/>
    <mergeCell ref="AM225:AN225"/>
    <mergeCell ref="K226:L226"/>
    <mergeCell ref="M226:N226"/>
    <mergeCell ref="O226:P226"/>
    <mergeCell ref="R226:S226"/>
    <mergeCell ref="T226:U226"/>
    <mergeCell ref="W226:X226"/>
    <mergeCell ref="R228:S228"/>
    <mergeCell ref="AH228:AI228"/>
    <mergeCell ref="AQ229:AR229"/>
    <mergeCell ref="AS229:AV229"/>
    <mergeCell ref="AS226:AV226"/>
    <mergeCell ref="AS227:AV227"/>
    <mergeCell ref="AQ228:AR228"/>
    <mergeCell ref="AC226:AD226"/>
    <mergeCell ref="AE226:AF226"/>
    <mergeCell ref="W225:X225"/>
    <mergeCell ref="AA225:AB225"/>
    <mergeCell ref="AC225:AD225"/>
    <mergeCell ref="AE225:AF225"/>
    <mergeCell ref="AH225:AI225"/>
    <mergeCell ref="AJ225:AK225"/>
    <mergeCell ref="AA226:AB226"/>
    <mergeCell ref="AQ230:AR230"/>
    <mergeCell ref="AQ226:AR226"/>
    <mergeCell ref="AQ227:AR227"/>
    <mergeCell ref="K225:L225"/>
    <mergeCell ref="M225:N225"/>
    <mergeCell ref="O225:P225"/>
    <mergeCell ref="R225:S225"/>
    <mergeCell ref="T225:U225"/>
    <mergeCell ref="W222:X222"/>
    <mergeCell ref="AC224:AD224"/>
    <mergeCell ref="AE224:AF224"/>
    <mergeCell ref="AH224:AI224"/>
    <mergeCell ref="AJ221:AK221"/>
    <mergeCell ref="AH223:AI223"/>
    <mergeCell ref="AJ223:AK223"/>
    <mergeCell ref="O224:P224"/>
    <mergeCell ref="R224:S224"/>
    <mergeCell ref="T224:U224"/>
    <mergeCell ref="W224:X224"/>
    <mergeCell ref="AA224:AB224"/>
    <mergeCell ref="K222:L222"/>
    <mergeCell ref="M222:N222"/>
    <mergeCell ref="O222:P222"/>
    <mergeCell ref="R222:S222"/>
    <mergeCell ref="T222:U222"/>
    <mergeCell ref="U234:X234"/>
    <mergeCell ref="AK234:AN234"/>
    <mergeCell ref="U235:X235"/>
    <mergeCell ref="AK235:AN235"/>
    <mergeCell ref="K236:N236"/>
    <mergeCell ref="P236:S236"/>
    <mergeCell ref="U236:X236"/>
    <mergeCell ref="AA236:AD236"/>
    <mergeCell ref="AF236:AI236"/>
    <mergeCell ref="AK236:AN236"/>
    <mergeCell ref="BD216:BE216"/>
    <mergeCell ref="AE222:AF222"/>
    <mergeCell ref="AH222:AI222"/>
    <mergeCell ref="AJ222:AK222"/>
    <mergeCell ref="AM222:AN222"/>
    <mergeCell ref="AQ222:AT222"/>
    <mergeCell ref="AV222:AY222"/>
    <mergeCell ref="BA221:BD221"/>
    <mergeCell ref="AH220:AK220"/>
    <mergeCell ref="AJ224:AK224"/>
    <mergeCell ref="AM224:AN224"/>
    <mergeCell ref="K223:L223"/>
    <mergeCell ref="M223:N223"/>
    <mergeCell ref="O223:P223"/>
    <mergeCell ref="R223:S223"/>
    <mergeCell ref="T223:U223"/>
    <mergeCell ref="W223:X223"/>
    <mergeCell ref="AA223:AB223"/>
    <mergeCell ref="AC223:AD223"/>
    <mergeCell ref="AE223:AF223"/>
    <mergeCell ref="K224:L224"/>
    <mergeCell ref="M224:N224"/>
    <mergeCell ref="BF220:BI220"/>
    <mergeCell ref="M221:N221"/>
    <mergeCell ref="O221:P221"/>
    <mergeCell ref="BA222:BD222"/>
    <mergeCell ref="O215:S216"/>
    <mergeCell ref="BB215:BC215"/>
    <mergeCell ref="BD215:BE215"/>
    <mergeCell ref="BF215:BJ216"/>
    <mergeCell ref="BB216:BC216"/>
    <mergeCell ref="AA222:AB222"/>
    <mergeCell ref="AC222:AD222"/>
    <mergeCell ref="R221:S221"/>
    <mergeCell ref="T221:U221"/>
    <mergeCell ref="AC221:AD221"/>
    <mergeCell ref="AE221:AF221"/>
    <mergeCell ref="AM223:AN223"/>
    <mergeCell ref="B211:B212"/>
    <mergeCell ref="C211:D212"/>
    <mergeCell ref="I211:J212"/>
    <mergeCell ref="K211:N212"/>
    <mergeCell ref="BF219:BI219"/>
    <mergeCell ref="K220:L221"/>
    <mergeCell ref="M220:P220"/>
    <mergeCell ref="R220:U220"/>
    <mergeCell ref="AA220:AB221"/>
    <mergeCell ref="AC220:AF220"/>
    <mergeCell ref="O211:S212"/>
    <mergeCell ref="BB211:BC211"/>
    <mergeCell ref="BD211:BE211"/>
    <mergeCell ref="BF211:BJ212"/>
    <mergeCell ref="BB212:BC212"/>
    <mergeCell ref="BD212:BE212"/>
    <mergeCell ref="BD213:BE213"/>
    <mergeCell ref="BF213:BJ214"/>
    <mergeCell ref="BB214:BC214"/>
    <mergeCell ref="BD214:BE214"/>
    <mergeCell ref="B213:B214"/>
    <mergeCell ref="C213:D214"/>
    <mergeCell ref="I213:J214"/>
    <mergeCell ref="K213:N214"/>
    <mergeCell ref="B215:B216"/>
    <mergeCell ref="C215:D216"/>
    <mergeCell ref="I215:J216"/>
    <mergeCell ref="K215:N216"/>
    <mergeCell ref="O213:S214"/>
    <mergeCell ref="BB213:BC213"/>
    <mergeCell ref="BF221:BI221"/>
    <mergeCell ref="AH221:AI221"/>
    <mergeCell ref="BD207:BE207"/>
    <mergeCell ref="BF207:BJ208"/>
    <mergeCell ref="BB208:BC208"/>
    <mergeCell ref="BD208:BE208"/>
    <mergeCell ref="B207:B208"/>
    <mergeCell ref="C207:D208"/>
    <mergeCell ref="I207:J208"/>
    <mergeCell ref="K207:N208"/>
    <mergeCell ref="B209:B210"/>
    <mergeCell ref="C209:D210"/>
    <mergeCell ref="I209:J210"/>
    <mergeCell ref="K209:N210"/>
    <mergeCell ref="O207:S208"/>
    <mergeCell ref="BB207:BC207"/>
    <mergeCell ref="O209:S210"/>
    <mergeCell ref="BB209:BC209"/>
    <mergeCell ref="BD209:BE209"/>
    <mergeCell ref="BF209:BJ210"/>
    <mergeCell ref="BB210:BC210"/>
    <mergeCell ref="BD210:BE210"/>
    <mergeCell ref="BD203:BE203"/>
    <mergeCell ref="BF203:BJ204"/>
    <mergeCell ref="BB204:BC204"/>
    <mergeCell ref="BD204:BE204"/>
    <mergeCell ref="B203:B204"/>
    <mergeCell ref="C203:D204"/>
    <mergeCell ref="I203:J204"/>
    <mergeCell ref="K203:N204"/>
    <mergeCell ref="B205:B206"/>
    <mergeCell ref="C205:D206"/>
    <mergeCell ref="I205:J206"/>
    <mergeCell ref="K205:N206"/>
    <mergeCell ref="O203:S204"/>
    <mergeCell ref="BB203:BC203"/>
    <mergeCell ref="O205:S206"/>
    <mergeCell ref="BB205:BC205"/>
    <mergeCell ref="BD205:BE205"/>
    <mergeCell ref="BF205:BJ206"/>
    <mergeCell ref="BB206:BC206"/>
    <mergeCell ref="BD206:BE206"/>
    <mergeCell ref="BD199:BE199"/>
    <mergeCell ref="BF199:BJ200"/>
    <mergeCell ref="BB200:BC200"/>
    <mergeCell ref="BD200:BE200"/>
    <mergeCell ref="B199:B200"/>
    <mergeCell ref="C199:D200"/>
    <mergeCell ref="I199:J200"/>
    <mergeCell ref="K199:N200"/>
    <mergeCell ref="B201:B202"/>
    <mergeCell ref="C201:D202"/>
    <mergeCell ref="I201:J202"/>
    <mergeCell ref="K201:N202"/>
    <mergeCell ref="O199:S200"/>
    <mergeCell ref="BB199:BC199"/>
    <mergeCell ref="O201:S202"/>
    <mergeCell ref="BB201:BC201"/>
    <mergeCell ref="BD201:BE201"/>
    <mergeCell ref="BF201:BJ202"/>
    <mergeCell ref="BB202:BC202"/>
    <mergeCell ref="BD202:BE202"/>
    <mergeCell ref="BD195:BE195"/>
    <mergeCell ref="BF195:BJ196"/>
    <mergeCell ref="BB196:BC196"/>
    <mergeCell ref="BD196:BE196"/>
    <mergeCell ref="B195:B196"/>
    <mergeCell ref="C195:D196"/>
    <mergeCell ref="I195:J196"/>
    <mergeCell ref="K195:N196"/>
    <mergeCell ref="B197:B198"/>
    <mergeCell ref="C197:D198"/>
    <mergeCell ref="I197:J198"/>
    <mergeCell ref="K197:N198"/>
    <mergeCell ref="O195:S196"/>
    <mergeCell ref="BB195:BC195"/>
    <mergeCell ref="O197:S198"/>
    <mergeCell ref="BB197:BC197"/>
    <mergeCell ref="BD197:BE197"/>
    <mergeCell ref="BF197:BJ198"/>
    <mergeCell ref="BB198:BC198"/>
    <mergeCell ref="BD198:BE198"/>
    <mergeCell ref="BD191:BE191"/>
    <mergeCell ref="BF191:BJ192"/>
    <mergeCell ref="BB192:BC192"/>
    <mergeCell ref="BD192:BE192"/>
    <mergeCell ref="B191:B192"/>
    <mergeCell ref="C191:D192"/>
    <mergeCell ref="I191:J192"/>
    <mergeCell ref="K191:N192"/>
    <mergeCell ref="B193:B194"/>
    <mergeCell ref="C193:D194"/>
    <mergeCell ref="I193:J194"/>
    <mergeCell ref="K193:N194"/>
    <mergeCell ref="O191:S192"/>
    <mergeCell ref="BB191:BC191"/>
    <mergeCell ref="O193:S194"/>
    <mergeCell ref="BB193:BC193"/>
    <mergeCell ref="BD193:BE193"/>
    <mergeCell ref="BF193:BJ194"/>
    <mergeCell ref="BB194:BC194"/>
    <mergeCell ref="BD194:BE194"/>
    <mergeCell ref="BD187:BE187"/>
    <mergeCell ref="BF187:BJ188"/>
    <mergeCell ref="BB188:BC188"/>
    <mergeCell ref="BD188:BE188"/>
    <mergeCell ref="B187:B188"/>
    <mergeCell ref="C187:D188"/>
    <mergeCell ref="I187:J188"/>
    <mergeCell ref="K187:N188"/>
    <mergeCell ref="B189:B190"/>
    <mergeCell ref="C189:D190"/>
    <mergeCell ref="I189:J190"/>
    <mergeCell ref="K189:N190"/>
    <mergeCell ref="O187:S188"/>
    <mergeCell ref="BB187:BC187"/>
    <mergeCell ref="O189:S190"/>
    <mergeCell ref="BB189:BC189"/>
    <mergeCell ref="BD189:BE189"/>
    <mergeCell ref="BF189:BJ190"/>
    <mergeCell ref="BB190:BC190"/>
    <mergeCell ref="BD190:BE190"/>
    <mergeCell ref="BD183:BE183"/>
    <mergeCell ref="BF183:BJ184"/>
    <mergeCell ref="BB184:BC184"/>
    <mergeCell ref="BD184:BE184"/>
    <mergeCell ref="B183:B184"/>
    <mergeCell ref="C183:D184"/>
    <mergeCell ref="I183:J184"/>
    <mergeCell ref="K183:N184"/>
    <mergeCell ref="B185:B186"/>
    <mergeCell ref="C185:D186"/>
    <mergeCell ref="I185:J186"/>
    <mergeCell ref="K185:N186"/>
    <mergeCell ref="O183:S184"/>
    <mergeCell ref="BB183:BC183"/>
    <mergeCell ref="O185:S186"/>
    <mergeCell ref="BB185:BC185"/>
    <mergeCell ref="BD185:BE185"/>
    <mergeCell ref="BF185:BJ186"/>
    <mergeCell ref="BB186:BC186"/>
    <mergeCell ref="BD186:BE186"/>
    <mergeCell ref="BD179:BE179"/>
    <mergeCell ref="BF179:BJ180"/>
    <mergeCell ref="BB180:BC180"/>
    <mergeCell ref="BD180:BE180"/>
    <mergeCell ref="B179:B180"/>
    <mergeCell ref="C179:D180"/>
    <mergeCell ref="I179:J180"/>
    <mergeCell ref="K179:N180"/>
    <mergeCell ref="B181:B182"/>
    <mergeCell ref="C181:D182"/>
    <mergeCell ref="I181:J182"/>
    <mergeCell ref="K181:N182"/>
    <mergeCell ref="O179:S180"/>
    <mergeCell ref="BB179:BC179"/>
    <mergeCell ref="O181:S182"/>
    <mergeCell ref="BB181:BC181"/>
    <mergeCell ref="BD181:BE181"/>
    <mergeCell ref="BF181:BJ182"/>
    <mergeCell ref="BB182:BC182"/>
    <mergeCell ref="BD182:BE182"/>
    <mergeCell ref="BD175:BE175"/>
    <mergeCell ref="BF175:BJ176"/>
    <mergeCell ref="BB176:BC176"/>
    <mergeCell ref="BD176:BE176"/>
    <mergeCell ref="B175:B176"/>
    <mergeCell ref="C175:D176"/>
    <mergeCell ref="I175:J176"/>
    <mergeCell ref="K175:N176"/>
    <mergeCell ref="B177:B178"/>
    <mergeCell ref="C177:D178"/>
    <mergeCell ref="I177:J178"/>
    <mergeCell ref="K177:N178"/>
    <mergeCell ref="O175:S176"/>
    <mergeCell ref="BB175:BC175"/>
    <mergeCell ref="O177:S178"/>
    <mergeCell ref="BB177:BC177"/>
    <mergeCell ref="BD177:BE177"/>
    <mergeCell ref="BF177:BJ178"/>
    <mergeCell ref="BB178:BC178"/>
    <mergeCell ref="BD178:BE178"/>
    <mergeCell ref="BD171:BE171"/>
    <mergeCell ref="BF171:BJ172"/>
    <mergeCell ref="BB172:BC172"/>
    <mergeCell ref="BD172:BE172"/>
    <mergeCell ref="B171:B172"/>
    <mergeCell ref="C171:D172"/>
    <mergeCell ref="I171:J172"/>
    <mergeCell ref="K171:N172"/>
    <mergeCell ref="B173:B174"/>
    <mergeCell ref="C173:D174"/>
    <mergeCell ref="I173:J174"/>
    <mergeCell ref="K173:N174"/>
    <mergeCell ref="O171:S172"/>
    <mergeCell ref="BB171:BC171"/>
    <mergeCell ref="O173:S174"/>
    <mergeCell ref="BB173:BC173"/>
    <mergeCell ref="BD173:BE173"/>
    <mergeCell ref="BF173:BJ174"/>
    <mergeCell ref="BB174:BC174"/>
    <mergeCell ref="BD174:BE174"/>
    <mergeCell ref="BD167:BE167"/>
    <mergeCell ref="BF167:BJ168"/>
    <mergeCell ref="BB168:BC168"/>
    <mergeCell ref="BD168:BE168"/>
    <mergeCell ref="B167:B168"/>
    <mergeCell ref="C167:D168"/>
    <mergeCell ref="I167:J168"/>
    <mergeCell ref="K167:N168"/>
    <mergeCell ref="B169:B170"/>
    <mergeCell ref="C169:D170"/>
    <mergeCell ref="I169:J170"/>
    <mergeCell ref="K169:N170"/>
    <mergeCell ref="O167:S168"/>
    <mergeCell ref="BB167:BC167"/>
    <mergeCell ref="O169:S170"/>
    <mergeCell ref="BB169:BC169"/>
    <mergeCell ref="BD169:BE169"/>
    <mergeCell ref="BF169:BJ170"/>
    <mergeCell ref="BB170:BC170"/>
    <mergeCell ref="BD170:BE170"/>
    <mergeCell ref="BD163:BE163"/>
    <mergeCell ref="BF163:BJ164"/>
    <mergeCell ref="BB164:BC164"/>
    <mergeCell ref="BD164:BE164"/>
    <mergeCell ref="B163:B164"/>
    <mergeCell ref="C163:D164"/>
    <mergeCell ref="I163:J164"/>
    <mergeCell ref="K163:N164"/>
    <mergeCell ref="B165:B166"/>
    <mergeCell ref="C165:D166"/>
    <mergeCell ref="I165:J166"/>
    <mergeCell ref="K165:N166"/>
    <mergeCell ref="O163:S164"/>
    <mergeCell ref="BB163:BC163"/>
    <mergeCell ref="O165:S166"/>
    <mergeCell ref="BB165:BC165"/>
    <mergeCell ref="BD165:BE165"/>
    <mergeCell ref="BF165:BJ166"/>
    <mergeCell ref="BB166:BC166"/>
    <mergeCell ref="BD166:BE166"/>
    <mergeCell ref="BD159:BE159"/>
    <mergeCell ref="BF159:BJ160"/>
    <mergeCell ref="BB160:BC160"/>
    <mergeCell ref="BD160:BE160"/>
    <mergeCell ref="B159:B160"/>
    <mergeCell ref="C159:D160"/>
    <mergeCell ref="I159:J160"/>
    <mergeCell ref="K159:N160"/>
    <mergeCell ref="B161:B162"/>
    <mergeCell ref="C161:D162"/>
    <mergeCell ref="I161:J162"/>
    <mergeCell ref="K161:N162"/>
    <mergeCell ref="O159:S160"/>
    <mergeCell ref="BB159:BC159"/>
    <mergeCell ref="O161:S162"/>
    <mergeCell ref="BB161:BC161"/>
    <mergeCell ref="BD161:BE161"/>
    <mergeCell ref="BF161:BJ162"/>
    <mergeCell ref="BB162:BC162"/>
    <mergeCell ref="BD162:BE162"/>
    <mergeCell ref="BD155:BE155"/>
    <mergeCell ref="BF155:BJ156"/>
    <mergeCell ref="BB156:BC156"/>
    <mergeCell ref="BD156:BE156"/>
    <mergeCell ref="B155:B156"/>
    <mergeCell ref="C155:D156"/>
    <mergeCell ref="I155:J156"/>
    <mergeCell ref="K155:N156"/>
    <mergeCell ref="B157:B158"/>
    <mergeCell ref="C157:D158"/>
    <mergeCell ref="I157:J158"/>
    <mergeCell ref="K157:N158"/>
    <mergeCell ref="O155:S156"/>
    <mergeCell ref="BB155:BC155"/>
    <mergeCell ref="O157:S158"/>
    <mergeCell ref="BB157:BC157"/>
    <mergeCell ref="BD157:BE157"/>
    <mergeCell ref="BF157:BJ158"/>
    <mergeCell ref="BB158:BC158"/>
    <mergeCell ref="BD158:BE158"/>
    <mergeCell ref="BD151:BE151"/>
    <mergeCell ref="BF151:BJ152"/>
    <mergeCell ref="BB152:BC152"/>
    <mergeCell ref="BD152:BE152"/>
    <mergeCell ref="B151:B152"/>
    <mergeCell ref="C151:D152"/>
    <mergeCell ref="I151:J152"/>
    <mergeCell ref="K151:N152"/>
    <mergeCell ref="B153:B154"/>
    <mergeCell ref="C153:D154"/>
    <mergeCell ref="I153:J154"/>
    <mergeCell ref="K153:N154"/>
    <mergeCell ref="O151:S152"/>
    <mergeCell ref="BB151:BC151"/>
    <mergeCell ref="O153:S154"/>
    <mergeCell ref="BB153:BC153"/>
    <mergeCell ref="BD153:BE153"/>
    <mergeCell ref="BF153:BJ154"/>
    <mergeCell ref="BB154:BC154"/>
    <mergeCell ref="BD154:BE154"/>
    <mergeCell ref="BD147:BE147"/>
    <mergeCell ref="BF147:BJ148"/>
    <mergeCell ref="BB148:BC148"/>
    <mergeCell ref="BD148:BE148"/>
    <mergeCell ref="B147:B148"/>
    <mergeCell ref="C147:D148"/>
    <mergeCell ref="I147:J148"/>
    <mergeCell ref="K147:N148"/>
    <mergeCell ref="B149:B150"/>
    <mergeCell ref="C149:D150"/>
    <mergeCell ref="I149:J150"/>
    <mergeCell ref="K149:N150"/>
    <mergeCell ref="O147:S148"/>
    <mergeCell ref="BB147:BC147"/>
    <mergeCell ref="O149:S150"/>
    <mergeCell ref="BB149:BC149"/>
    <mergeCell ref="BD149:BE149"/>
    <mergeCell ref="BF149:BJ150"/>
    <mergeCell ref="BB150:BC150"/>
    <mergeCell ref="BD150:BE150"/>
    <mergeCell ref="BD143:BE143"/>
    <mergeCell ref="BF143:BJ144"/>
    <mergeCell ref="BB144:BC144"/>
    <mergeCell ref="BD144:BE144"/>
    <mergeCell ref="B143:B144"/>
    <mergeCell ref="C143:D144"/>
    <mergeCell ref="I143:J144"/>
    <mergeCell ref="K143:N144"/>
    <mergeCell ref="B145:B146"/>
    <mergeCell ref="C145:D146"/>
    <mergeCell ref="I145:J146"/>
    <mergeCell ref="K145:N146"/>
    <mergeCell ref="O143:S144"/>
    <mergeCell ref="BB143:BC143"/>
    <mergeCell ref="O145:S146"/>
    <mergeCell ref="BB145:BC145"/>
    <mergeCell ref="BD145:BE145"/>
    <mergeCell ref="BF145:BJ146"/>
    <mergeCell ref="BB146:BC146"/>
    <mergeCell ref="BD146:BE146"/>
    <mergeCell ref="BD139:BE139"/>
    <mergeCell ref="BF139:BJ140"/>
    <mergeCell ref="BB140:BC140"/>
    <mergeCell ref="BD140:BE140"/>
    <mergeCell ref="B139:B140"/>
    <mergeCell ref="C139:D140"/>
    <mergeCell ref="I139:J140"/>
    <mergeCell ref="K139:N140"/>
    <mergeCell ref="B141:B142"/>
    <mergeCell ref="C141:D142"/>
    <mergeCell ref="I141:J142"/>
    <mergeCell ref="K141:N142"/>
    <mergeCell ref="O139:S140"/>
    <mergeCell ref="BB139:BC139"/>
    <mergeCell ref="O141:S142"/>
    <mergeCell ref="BB141:BC141"/>
    <mergeCell ref="BD141:BE141"/>
    <mergeCell ref="BF141:BJ142"/>
    <mergeCell ref="BB142:BC142"/>
    <mergeCell ref="BD142:BE142"/>
    <mergeCell ref="BD135:BE135"/>
    <mergeCell ref="BF135:BJ136"/>
    <mergeCell ref="BB136:BC136"/>
    <mergeCell ref="BD136:BE136"/>
    <mergeCell ref="B135:B136"/>
    <mergeCell ref="C135:D136"/>
    <mergeCell ref="I135:J136"/>
    <mergeCell ref="K135:N136"/>
    <mergeCell ref="B137:B138"/>
    <mergeCell ref="C137:D138"/>
    <mergeCell ref="I137:J138"/>
    <mergeCell ref="K137:N138"/>
    <mergeCell ref="O135:S136"/>
    <mergeCell ref="BB135:BC135"/>
    <mergeCell ref="O137:S138"/>
    <mergeCell ref="BB137:BC137"/>
    <mergeCell ref="BD137:BE137"/>
    <mergeCell ref="BF137:BJ138"/>
    <mergeCell ref="BB138:BC138"/>
    <mergeCell ref="BD138:BE138"/>
    <mergeCell ref="BD131:BE131"/>
    <mergeCell ref="BF131:BJ132"/>
    <mergeCell ref="BB132:BC132"/>
    <mergeCell ref="BD132:BE132"/>
    <mergeCell ref="B131:B132"/>
    <mergeCell ref="C131:D132"/>
    <mergeCell ref="I131:J132"/>
    <mergeCell ref="K131:N132"/>
    <mergeCell ref="B133:B134"/>
    <mergeCell ref="C133:D134"/>
    <mergeCell ref="I133:J134"/>
    <mergeCell ref="K133:N134"/>
    <mergeCell ref="O131:S132"/>
    <mergeCell ref="BB131:BC131"/>
    <mergeCell ref="O133:S134"/>
    <mergeCell ref="BB133:BC133"/>
    <mergeCell ref="BD133:BE133"/>
    <mergeCell ref="BF133:BJ134"/>
    <mergeCell ref="BB134:BC134"/>
    <mergeCell ref="BD134:BE134"/>
    <mergeCell ref="BD127:BE127"/>
    <mergeCell ref="BF127:BJ128"/>
    <mergeCell ref="BB128:BC128"/>
    <mergeCell ref="BD128:BE128"/>
    <mergeCell ref="B127:B128"/>
    <mergeCell ref="C127:D128"/>
    <mergeCell ref="I127:J128"/>
    <mergeCell ref="K127:N128"/>
    <mergeCell ref="B129:B130"/>
    <mergeCell ref="C129:D130"/>
    <mergeCell ref="I129:J130"/>
    <mergeCell ref="K129:N130"/>
    <mergeCell ref="O127:S128"/>
    <mergeCell ref="BB127:BC127"/>
    <mergeCell ref="O129:S130"/>
    <mergeCell ref="BB129:BC129"/>
    <mergeCell ref="BD129:BE129"/>
    <mergeCell ref="BF129:BJ130"/>
    <mergeCell ref="BB130:BC130"/>
    <mergeCell ref="BD130:BE130"/>
    <mergeCell ref="BD123:BE123"/>
    <mergeCell ref="BF123:BJ124"/>
    <mergeCell ref="BB124:BC124"/>
    <mergeCell ref="BD124:BE124"/>
    <mergeCell ref="B123:B124"/>
    <mergeCell ref="C123:D124"/>
    <mergeCell ref="I123:J124"/>
    <mergeCell ref="K123:N124"/>
    <mergeCell ref="B125:B126"/>
    <mergeCell ref="C125:D126"/>
    <mergeCell ref="I125:J126"/>
    <mergeCell ref="K125:N126"/>
    <mergeCell ref="O123:S124"/>
    <mergeCell ref="BB123:BC123"/>
    <mergeCell ref="O125:S126"/>
    <mergeCell ref="BB125:BC125"/>
    <mergeCell ref="BD125:BE125"/>
    <mergeCell ref="BF125:BJ126"/>
    <mergeCell ref="BB126:BC126"/>
    <mergeCell ref="BD126:BE126"/>
    <mergeCell ref="BD119:BE119"/>
    <mergeCell ref="BF119:BJ120"/>
    <mergeCell ref="BB120:BC120"/>
    <mergeCell ref="BD120:BE120"/>
    <mergeCell ref="B119:B120"/>
    <mergeCell ref="C119:D120"/>
    <mergeCell ref="I119:J120"/>
    <mergeCell ref="K119:N120"/>
    <mergeCell ref="B121:B122"/>
    <mergeCell ref="C121:D122"/>
    <mergeCell ref="I121:J122"/>
    <mergeCell ref="K121:N122"/>
    <mergeCell ref="O119:S120"/>
    <mergeCell ref="BB119:BC119"/>
    <mergeCell ref="O121:S122"/>
    <mergeCell ref="BB121:BC121"/>
    <mergeCell ref="BD121:BE121"/>
    <mergeCell ref="BF121:BJ122"/>
    <mergeCell ref="BB122:BC122"/>
    <mergeCell ref="BD122:BE122"/>
    <mergeCell ref="BD115:BE115"/>
    <mergeCell ref="BF115:BJ116"/>
    <mergeCell ref="BB116:BC116"/>
    <mergeCell ref="BD116:BE116"/>
    <mergeCell ref="B115:B116"/>
    <mergeCell ref="C115:D116"/>
    <mergeCell ref="I115:J116"/>
    <mergeCell ref="K115:N116"/>
    <mergeCell ref="B117:B118"/>
    <mergeCell ref="C117:D118"/>
    <mergeCell ref="I117:J118"/>
    <mergeCell ref="K117:N118"/>
    <mergeCell ref="O115:S116"/>
    <mergeCell ref="BB115:BC115"/>
    <mergeCell ref="O117:S118"/>
    <mergeCell ref="BB117:BC117"/>
    <mergeCell ref="BD117:BE117"/>
    <mergeCell ref="BF117:BJ118"/>
    <mergeCell ref="BB118:BC118"/>
    <mergeCell ref="BD118:BE118"/>
    <mergeCell ref="BD111:BE111"/>
    <mergeCell ref="BF111:BJ112"/>
    <mergeCell ref="BB112:BC112"/>
    <mergeCell ref="BD112:BE112"/>
    <mergeCell ref="B111:B112"/>
    <mergeCell ref="C111:D112"/>
    <mergeCell ref="I111:J112"/>
    <mergeCell ref="K111:N112"/>
    <mergeCell ref="B113:B114"/>
    <mergeCell ref="C113:D114"/>
    <mergeCell ref="I113:J114"/>
    <mergeCell ref="K113:N114"/>
    <mergeCell ref="O111:S112"/>
    <mergeCell ref="BB111:BC111"/>
    <mergeCell ref="O113:S114"/>
    <mergeCell ref="BB113:BC113"/>
    <mergeCell ref="BD113:BE113"/>
    <mergeCell ref="BF113:BJ114"/>
    <mergeCell ref="BB114:BC114"/>
    <mergeCell ref="BD114:BE114"/>
    <mergeCell ref="BD107:BE107"/>
    <mergeCell ref="BF107:BJ108"/>
    <mergeCell ref="BB108:BC108"/>
    <mergeCell ref="BD108:BE108"/>
    <mergeCell ref="B107:B108"/>
    <mergeCell ref="C107:D108"/>
    <mergeCell ref="I107:J108"/>
    <mergeCell ref="K107:N108"/>
    <mergeCell ref="B109:B110"/>
    <mergeCell ref="C109:D110"/>
    <mergeCell ref="I109:J110"/>
    <mergeCell ref="K109:N110"/>
    <mergeCell ref="O107:S108"/>
    <mergeCell ref="BB107:BC107"/>
    <mergeCell ref="O109:S110"/>
    <mergeCell ref="BB109:BC109"/>
    <mergeCell ref="BD109:BE109"/>
    <mergeCell ref="BF109:BJ110"/>
    <mergeCell ref="BB110:BC110"/>
    <mergeCell ref="BD110:BE110"/>
    <mergeCell ref="BD103:BE103"/>
    <mergeCell ref="BF103:BJ104"/>
    <mergeCell ref="BB104:BC104"/>
    <mergeCell ref="BD104:BE104"/>
    <mergeCell ref="B103:B104"/>
    <mergeCell ref="C103:D104"/>
    <mergeCell ref="I103:J104"/>
    <mergeCell ref="K103:N104"/>
    <mergeCell ref="B105:B106"/>
    <mergeCell ref="C105:D106"/>
    <mergeCell ref="I105:J106"/>
    <mergeCell ref="K105:N106"/>
    <mergeCell ref="O103:S104"/>
    <mergeCell ref="BB103:BC103"/>
    <mergeCell ref="O105:S106"/>
    <mergeCell ref="BB105:BC105"/>
    <mergeCell ref="BD105:BE105"/>
    <mergeCell ref="BF105:BJ106"/>
    <mergeCell ref="BB106:BC106"/>
    <mergeCell ref="BD106:BE106"/>
    <mergeCell ref="BD99:BE99"/>
    <mergeCell ref="BF99:BJ100"/>
    <mergeCell ref="BB100:BC100"/>
    <mergeCell ref="BD100:BE100"/>
    <mergeCell ref="B99:B100"/>
    <mergeCell ref="C99:D100"/>
    <mergeCell ref="I99:J100"/>
    <mergeCell ref="K99:N100"/>
    <mergeCell ref="B101:B102"/>
    <mergeCell ref="C101:D102"/>
    <mergeCell ref="I101:J102"/>
    <mergeCell ref="K101:N102"/>
    <mergeCell ref="O99:S100"/>
    <mergeCell ref="BB99:BC99"/>
    <mergeCell ref="O101:S102"/>
    <mergeCell ref="BB101:BC101"/>
    <mergeCell ref="BD101:BE101"/>
    <mergeCell ref="BF101:BJ102"/>
    <mergeCell ref="BB102:BC102"/>
    <mergeCell ref="BD102:BE102"/>
    <mergeCell ref="BD95:BE95"/>
    <mergeCell ref="BF95:BJ96"/>
    <mergeCell ref="BB96:BC96"/>
    <mergeCell ref="BD96:BE96"/>
    <mergeCell ref="B95:B96"/>
    <mergeCell ref="C95:D96"/>
    <mergeCell ref="I95:J96"/>
    <mergeCell ref="K95:N96"/>
    <mergeCell ref="B97:B98"/>
    <mergeCell ref="C97:D98"/>
    <mergeCell ref="I97:J98"/>
    <mergeCell ref="K97:N98"/>
    <mergeCell ref="O95:S96"/>
    <mergeCell ref="BB95:BC95"/>
    <mergeCell ref="O97:S98"/>
    <mergeCell ref="BB97:BC97"/>
    <mergeCell ref="BD97:BE97"/>
    <mergeCell ref="BF97:BJ98"/>
    <mergeCell ref="BB98:BC98"/>
    <mergeCell ref="BD98:BE98"/>
    <mergeCell ref="BD91:BE91"/>
    <mergeCell ref="BF91:BJ92"/>
    <mergeCell ref="BB92:BC92"/>
    <mergeCell ref="BD92:BE92"/>
    <mergeCell ref="B91:B92"/>
    <mergeCell ref="C91:D92"/>
    <mergeCell ref="I91:J92"/>
    <mergeCell ref="K91:N92"/>
    <mergeCell ref="B93:B94"/>
    <mergeCell ref="C93:D94"/>
    <mergeCell ref="I93:J94"/>
    <mergeCell ref="K93:N94"/>
    <mergeCell ref="O91:S92"/>
    <mergeCell ref="BB91:BC91"/>
    <mergeCell ref="O93:S94"/>
    <mergeCell ref="BB93:BC93"/>
    <mergeCell ref="BD93:BE93"/>
    <mergeCell ref="BF93:BJ94"/>
    <mergeCell ref="BB94:BC94"/>
    <mergeCell ref="BD94:BE94"/>
    <mergeCell ref="BD87:BE87"/>
    <mergeCell ref="BF87:BJ88"/>
    <mergeCell ref="BB88:BC88"/>
    <mergeCell ref="BD88:BE88"/>
    <mergeCell ref="B87:B88"/>
    <mergeCell ref="C87:D88"/>
    <mergeCell ref="I87:J88"/>
    <mergeCell ref="K87:N88"/>
    <mergeCell ref="B89:B90"/>
    <mergeCell ref="C89:D90"/>
    <mergeCell ref="I89:J90"/>
    <mergeCell ref="K89:N90"/>
    <mergeCell ref="O87:S88"/>
    <mergeCell ref="BB87:BC87"/>
    <mergeCell ref="O89:S90"/>
    <mergeCell ref="BB89:BC89"/>
    <mergeCell ref="BD89:BE89"/>
    <mergeCell ref="BF89:BJ90"/>
    <mergeCell ref="BB90:BC90"/>
    <mergeCell ref="BD90:BE90"/>
    <mergeCell ref="BD83:BE83"/>
    <mergeCell ref="BF83:BJ84"/>
    <mergeCell ref="BB84:BC84"/>
    <mergeCell ref="BD84:BE84"/>
    <mergeCell ref="B83:B84"/>
    <mergeCell ref="C83:D84"/>
    <mergeCell ref="I83:J84"/>
    <mergeCell ref="K83:N84"/>
    <mergeCell ref="B85:B86"/>
    <mergeCell ref="C85:D86"/>
    <mergeCell ref="I85:J86"/>
    <mergeCell ref="K85:N86"/>
    <mergeCell ref="O83:S84"/>
    <mergeCell ref="BB83:BC83"/>
    <mergeCell ref="O85:S86"/>
    <mergeCell ref="BB85:BC85"/>
    <mergeCell ref="BD85:BE85"/>
    <mergeCell ref="BF85:BJ86"/>
    <mergeCell ref="BB86:BC86"/>
    <mergeCell ref="BD86:BE86"/>
    <mergeCell ref="BD79:BE79"/>
    <mergeCell ref="BF79:BJ80"/>
    <mergeCell ref="BB80:BC80"/>
    <mergeCell ref="BD80:BE80"/>
    <mergeCell ref="B79:B80"/>
    <mergeCell ref="C79:D80"/>
    <mergeCell ref="I79:J80"/>
    <mergeCell ref="K79:N80"/>
    <mergeCell ref="B81:B82"/>
    <mergeCell ref="C81:D82"/>
    <mergeCell ref="I81:J82"/>
    <mergeCell ref="K81:N82"/>
    <mergeCell ref="O79:S80"/>
    <mergeCell ref="BB79:BC79"/>
    <mergeCell ref="O81:S82"/>
    <mergeCell ref="BB81:BC81"/>
    <mergeCell ref="BD81:BE81"/>
    <mergeCell ref="BF81:BJ82"/>
    <mergeCell ref="BB82:BC82"/>
    <mergeCell ref="BD82:BE82"/>
    <mergeCell ref="BD75:BE75"/>
    <mergeCell ref="BF75:BJ76"/>
    <mergeCell ref="BB76:BC76"/>
    <mergeCell ref="BD76:BE76"/>
    <mergeCell ref="B75:B76"/>
    <mergeCell ref="C75:D76"/>
    <mergeCell ref="I75:J76"/>
    <mergeCell ref="K75:N76"/>
    <mergeCell ref="B77:B78"/>
    <mergeCell ref="C77:D78"/>
    <mergeCell ref="I77:J78"/>
    <mergeCell ref="K77:N78"/>
    <mergeCell ref="O75:S76"/>
    <mergeCell ref="BB75:BC75"/>
    <mergeCell ref="O77:S78"/>
    <mergeCell ref="BB77:BC77"/>
    <mergeCell ref="BD77:BE77"/>
    <mergeCell ref="BF77:BJ78"/>
    <mergeCell ref="BB78:BC78"/>
    <mergeCell ref="BD78:BE78"/>
    <mergeCell ref="BD71:BE71"/>
    <mergeCell ref="BF71:BJ72"/>
    <mergeCell ref="BB72:BC72"/>
    <mergeCell ref="BD72:BE72"/>
    <mergeCell ref="B71:B72"/>
    <mergeCell ref="C71:D72"/>
    <mergeCell ref="I71:J72"/>
    <mergeCell ref="K71:N72"/>
    <mergeCell ref="B73:B74"/>
    <mergeCell ref="C73:D74"/>
    <mergeCell ref="I73:J74"/>
    <mergeCell ref="K73:N74"/>
    <mergeCell ref="O71:S72"/>
    <mergeCell ref="BB71:BC71"/>
    <mergeCell ref="O73:S74"/>
    <mergeCell ref="BB73:BC73"/>
    <mergeCell ref="BD73:BE73"/>
    <mergeCell ref="BF73:BJ74"/>
    <mergeCell ref="BB74:BC74"/>
    <mergeCell ref="BD74:BE74"/>
    <mergeCell ref="BD67:BE67"/>
    <mergeCell ref="BF67:BJ68"/>
    <mergeCell ref="BB68:BC68"/>
    <mergeCell ref="BD68:BE68"/>
    <mergeCell ref="B67:B68"/>
    <mergeCell ref="C67:D68"/>
    <mergeCell ref="I67:J68"/>
    <mergeCell ref="K67:N68"/>
    <mergeCell ref="B69:B70"/>
    <mergeCell ref="C69:D70"/>
    <mergeCell ref="I69:J70"/>
    <mergeCell ref="K69:N70"/>
    <mergeCell ref="O67:S68"/>
    <mergeCell ref="BB67:BC67"/>
    <mergeCell ref="O69:S70"/>
    <mergeCell ref="BB69:BC69"/>
    <mergeCell ref="BD69:BE69"/>
    <mergeCell ref="BF69:BJ70"/>
    <mergeCell ref="BB70:BC70"/>
    <mergeCell ref="BD70:BE70"/>
    <mergeCell ref="BD63:BE63"/>
    <mergeCell ref="BF63:BJ64"/>
    <mergeCell ref="BB64:BC64"/>
    <mergeCell ref="BD64:BE64"/>
    <mergeCell ref="B63:B64"/>
    <mergeCell ref="C63:D64"/>
    <mergeCell ref="I63:J64"/>
    <mergeCell ref="K63:N64"/>
    <mergeCell ref="B65:B66"/>
    <mergeCell ref="C65:D66"/>
    <mergeCell ref="I65:J66"/>
    <mergeCell ref="K65:N66"/>
    <mergeCell ref="O63:S64"/>
    <mergeCell ref="BB63:BC63"/>
    <mergeCell ref="O65:S66"/>
    <mergeCell ref="BB65:BC65"/>
    <mergeCell ref="BD65:BE65"/>
    <mergeCell ref="BF65:BJ66"/>
    <mergeCell ref="BB66:BC66"/>
    <mergeCell ref="BD66:BE66"/>
    <mergeCell ref="BD59:BE59"/>
    <mergeCell ref="BF59:BJ60"/>
    <mergeCell ref="BB60:BC60"/>
    <mergeCell ref="BD60:BE60"/>
    <mergeCell ref="B59:B60"/>
    <mergeCell ref="C59:D60"/>
    <mergeCell ref="I59:J60"/>
    <mergeCell ref="K59:N60"/>
    <mergeCell ref="B61:B62"/>
    <mergeCell ref="C61:D62"/>
    <mergeCell ref="I61:J62"/>
    <mergeCell ref="K61:N62"/>
    <mergeCell ref="O59:S60"/>
    <mergeCell ref="BB59:BC59"/>
    <mergeCell ref="O61:S62"/>
    <mergeCell ref="BB61:BC61"/>
    <mergeCell ref="BD61:BE61"/>
    <mergeCell ref="BF61:BJ62"/>
    <mergeCell ref="BB62:BC62"/>
    <mergeCell ref="BD62:BE62"/>
    <mergeCell ref="BD55:BE55"/>
    <mergeCell ref="BF55:BJ56"/>
    <mergeCell ref="BB56:BC56"/>
    <mergeCell ref="BD56:BE56"/>
    <mergeCell ref="B55:B56"/>
    <mergeCell ref="C55:D56"/>
    <mergeCell ref="I55:J56"/>
    <mergeCell ref="K55:N56"/>
    <mergeCell ref="B57:B58"/>
    <mergeCell ref="C57:D58"/>
    <mergeCell ref="I57:J58"/>
    <mergeCell ref="K57:N58"/>
    <mergeCell ref="O55:S56"/>
    <mergeCell ref="BB55:BC55"/>
    <mergeCell ref="O57:S58"/>
    <mergeCell ref="BB57:BC57"/>
    <mergeCell ref="BD57:BE57"/>
    <mergeCell ref="BF57:BJ58"/>
    <mergeCell ref="BB58:BC58"/>
    <mergeCell ref="BD58:BE58"/>
    <mergeCell ref="BD51:BE51"/>
    <mergeCell ref="BF51:BJ52"/>
    <mergeCell ref="BB52:BC52"/>
    <mergeCell ref="BD52:BE52"/>
    <mergeCell ref="B51:B52"/>
    <mergeCell ref="C51:D52"/>
    <mergeCell ref="I51:J52"/>
    <mergeCell ref="K51:N52"/>
    <mergeCell ref="B53:B54"/>
    <mergeCell ref="C53:D54"/>
    <mergeCell ref="I53:J54"/>
    <mergeCell ref="K53:N54"/>
    <mergeCell ref="O51:S52"/>
    <mergeCell ref="BB51:BC51"/>
    <mergeCell ref="O53:S54"/>
    <mergeCell ref="BB53:BC53"/>
    <mergeCell ref="BD53:BE53"/>
    <mergeCell ref="BF53:BJ54"/>
    <mergeCell ref="BB54:BC54"/>
    <mergeCell ref="BD54:BE54"/>
    <mergeCell ref="BD47:BE47"/>
    <mergeCell ref="BF47:BJ48"/>
    <mergeCell ref="BB48:BC48"/>
    <mergeCell ref="BD48:BE48"/>
    <mergeCell ref="B47:B48"/>
    <mergeCell ref="C47:D48"/>
    <mergeCell ref="I47:J48"/>
    <mergeCell ref="K47:N48"/>
    <mergeCell ref="B49:B50"/>
    <mergeCell ref="C49:D50"/>
    <mergeCell ref="I49:J50"/>
    <mergeCell ref="K49:N50"/>
    <mergeCell ref="O47:S48"/>
    <mergeCell ref="BB47:BC47"/>
    <mergeCell ref="O49:S50"/>
    <mergeCell ref="BB49:BC49"/>
    <mergeCell ref="BD49:BE49"/>
    <mergeCell ref="BF49:BJ50"/>
    <mergeCell ref="BB50:BC50"/>
    <mergeCell ref="BD50:BE50"/>
    <mergeCell ref="BD43:BE43"/>
    <mergeCell ref="BF43:BJ44"/>
    <mergeCell ref="BB44:BC44"/>
    <mergeCell ref="BD44:BE44"/>
    <mergeCell ref="B43:B44"/>
    <mergeCell ref="C43:D44"/>
    <mergeCell ref="I43:J44"/>
    <mergeCell ref="K43:N44"/>
    <mergeCell ref="B45:B46"/>
    <mergeCell ref="C45:D46"/>
    <mergeCell ref="I45:J46"/>
    <mergeCell ref="K45:N46"/>
    <mergeCell ref="O43:S44"/>
    <mergeCell ref="BB43:BC43"/>
    <mergeCell ref="O45:S46"/>
    <mergeCell ref="BB45:BC45"/>
    <mergeCell ref="BD45:BE45"/>
    <mergeCell ref="BF45:BJ46"/>
    <mergeCell ref="BB46:BC46"/>
    <mergeCell ref="BD46:BE46"/>
    <mergeCell ref="BD39:BE39"/>
    <mergeCell ref="BF39:BJ40"/>
    <mergeCell ref="BB40:BC40"/>
    <mergeCell ref="BD40:BE40"/>
    <mergeCell ref="B39:B40"/>
    <mergeCell ref="C39:D40"/>
    <mergeCell ref="I39:J40"/>
    <mergeCell ref="K39:N40"/>
    <mergeCell ref="B41:B42"/>
    <mergeCell ref="C41:D42"/>
    <mergeCell ref="I41:J42"/>
    <mergeCell ref="K41:N42"/>
    <mergeCell ref="O39:S40"/>
    <mergeCell ref="BB39:BC39"/>
    <mergeCell ref="O41:S42"/>
    <mergeCell ref="BB41:BC41"/>
    <mergeCell ref="BD41:BE41"/>
    <mergeCell ref="BF41:BJ42"/>
    <mergeCell ref="BB42:BC42"/>
    <mergeCell ref="BD42:BE42"/>
    <mergeCell ref="BD35:BE35"/>
    <mergeCell ref="BF35:BJ36"/>
    <mergeCell ref="BB36:BC36"/>
    <mergeCell ref="BD36:BE36"/>
    <mergeCell ref="B35:B36"/>
    <mergeCell ref="C35:D36"/>
    <mergeCell ref="I35:J36"/>
    <mergeCell ref="K35:N36"/>
    <mergeCell ref="B37:B38"/>
    <mergeCell ref="C37:D38"/>
    <mergeCell ref="I37:J38"/>
    <mergeCell ref="K37:N38"/>
    <mergeCell ref="O35:S36"/>
    <mergeCell ref="BB35:BC35"/>
    <mergeCell ref="O37:S38"/>
    <mergeCell ref="BB37:BC37"/>
    <mergeCell ref="BD37:BE37"/>
    <mergeCell ref="BF37:BJ38"/>
    <mergeCell ref="BB38:BC38"/>
    <mergeCell ref="BD38:BE38"/>
    <mergeCell ref="BD31:BE31"/>
    <mergeCell ref="BF31:BJ32"/>
    <mergeCell ref="BB32:BC32"/>
    <mergeCell ref="BD32:BE32"/>
    <mergeCell ref="B31:B32"/>
    <mergeCell ref="C31:D32"/>
    <mergeCell ref="I31:J32"/>
    <mergeCell ref="K31:N32"/>
    <mergeCell ref="B33:B34"/>
    <mergeCell ref="C33:D34"/>
    <mergeCell ref="I33:J34"/>
    <mergeCell ref="K33:N34"/>
    <mergeCell ref="O31:S32"/>
    <mergeCell ref="BB31:BC31"/>
    <mergeCell ref="O33:S34"/>
    <mergeCell ref="BB33:BC33"/>
    <mergeCell ref="BD33:BE33"/>
    <mergeCell ref="BF33:BJ34"/>
    <mergeCell ref="BB34:BC34"/>
    <mergeCell ref="BD34:BE34"/>
    <mergeCell ref="BD27:BE27"/>
    <mergeCell ref="BF27:BJ28"/>
    <mergeCell ref="BB28:BC28"/>
    <mergeCell ref="BD28:BE28"/>
    <mergeCell ref="B27:B28"/>
    <mergeCell ref="C27:D28"/>
    <mergeCell ref="I27:J28"/>
    <mergeCell ref="K27:N28"/>
    <mergeCell ref="BD29:BE29"/>
    <mergeCell ref="BF29:BJ30"/>
    <mergeCell ref="BB30:BC30"/>
    <mergeCell ref="BD30:BE30"/>
    <mergeCell ref="B29:B30"/>
    <mergeCell ref="C29:D30"/>
    <mergeCell ref="I29:J30"/>
    <mergeCell ref="K29:N30"/>
    <mergeCell ref="B23:B24"/>
    <mergeCell ref="C23:D24"/>
    <mergeCell ref="I23:J24"/>
    <mergeCell ref="K23:N24"/>
    <mergeCell ref="O29:S30"/>
    <mergeCell ref="BB29:BC29"/>
    <mergeCell ref="O27:S28"/>
    <mergeCell ref="BB27:BC27"/>
    <mergeCell ref="I25:J26"/>
    <mergeCell ref="K25:N26"/>
    <mergeCell ref="O23:S24"/>
    <mergeCell ref="BB23:BC23"/>
    <mergeCell ref="BD23:BE23"/>
    <mergeCell ref="BF23:BJ24"/>
    <mergeCell ref="BB24:BC24"/>
    <mergeCell ref="BD24:BE24"/>
    <mergeCell ref="O25:S26"/>
    <mergeCell ref="BB25:BC25"/>
    <mergeCell ref="BD25:BE25"/>
    <mergeCell ref="BF25:BJ26"/>
    <mergeCell ref="BB26:BC26"/>
    <mergeCell ref="BD26:BE26"/>
    <mergeCell ref="B25:B26"/>
    <mergeCell ref="C25:D26"/>
    <mergeCell ref="O17:S18"/>
    <mergeCell ref="BB17:BC17"/>
    <mergeCell ref="BD17:BE17"/>
    <mergeCell ref="BF17:BJ18"/>
    <mergeCell ref="BB18:BC18"/>
    <mergeCell ref="BD18:BE18"/>
    <mergeCell ref="BB19:BC19"/>
    <mergeCell ref="BD19:BE19"/>
    <mergeCell ref="BF19:BJ20"/>
    <mergeCell ref="BB20:BC20"/>
    <mergeCell ref="BD20:BE20"/>
    <mergeCell ref="B19:B20"/>
    <mergeCell ref="C19:D20"/>
    <mergeCell ref="I19:J20"/>
    <mergeCell ref="K19:N20"/>
    <mergeCell ref="BD22:BE22"/>
    <mergeCell ref="B21:B22"/>
    <mergeCell ref="C21:D22"/>
    <mergeCell ref="I21:J22"/>
    <mergeCell ref="K21:N22"/>
    <mergeCell ref="O21:S22"/>
    <mergeCell ref="BB21:BC21"/>
    <mergeCell ref="BD21:BE21"/>
    <mergeCell ref="BF21:BJ22"/>
    <mergeCell ref="BB22:BC22"/>
    <mergeCell ref="BB12:BC16"/>
    <mergeCell ref="BD12:BE16"/>
    <mergeCell ref="BF12:BJ16"/>
    <mergeCell ref="W13:AC13"/>
    <mergeCell ref="AD13:AJ13"/>
    <mergeCell ref="AK13:AQ13"/>
    <mergeCell ref="AR13:AX13"/>
    <mergeCell ref="AY13:BA13"/>
    <mergeCell ref="I17:J18"/>
    <mergeCell ref="K17:N18"/>
    <mergeCell ref="B17:B18"/>
    <mergeCell ref="C17:D18"/>
    <mergeCell ref="AT1:BI1"/>
    <mergeCell ref="AC2:AD2"/>
    <mergeCell ref="AF2:AG2"/>
    <mergeCell ref="AJ2:AK2"/>
    <mergeCell ref="AT2:BI2"/>
    <mergeCell ref="BE3:BH3"/>
    <mergeCell ref="O12:S16"/>
    <mergeCell ref="W12:BA12"/>
    <mergeCell ref="B12:B16"/>
    <mergeCell ref="C12:D16"/>
    <mergeCell ref="I12:J16"/>
    <mergeCell ref="K12:N16"/>
    <mergeCell ref="O19:S20"/>
    <mergeCell ref="BE4:BH4"/>
    <mergeCell ref="BA6:BB6"/>
    <mergeCell ref="BE6:BF6"/>
    <mergeCell ref="BE8:BF8"/>
    <mergeCell ref="BE10:BF10"/>
  </mergeCells>
  <phoneticPr fontId="9"/>
  <conditionalFormatting sqref="K231:N231">
    <cfRule type="expression" dxfId="253" priority="174">
      <formula>INDIRECT(ADDRESS(ROW(),COLUMN()))=TRUNC(INDIRECT(ADDRESS(ROW(),COLUMN())))</formula>
    </cfRule>
  </conditionalFormatting>
  <conditionalFormatting sqref="M222:X226">
    <cfRule type="expression" dxfId="252" priority="176">
      <formula>INDIRECT(ADDRESS(ROW(),COLUMN()))=TRUNC(INDIRECT(ADDRESS(ROW(),COLUMN())))</formula>
    </cfRule>
  </conditionalFormatting>
  <conditionalFormatting sqref="W220:X220 Z220 W229:Z229">
    <cfRule type="expression" dxfId="251" priority="209">
      <formula>OR(#REF!=$B218,#REF!=$B218)</formula>
    </cfRule>
  </conditionalFormatting>
  <conditionalFormatting sqref="W230:Z230">
    <cfRule type="expression" dxfId="250" priority="208">
      <formula>OR(#REF!=$B217,#REF!=$B217)</formula>
    </cfRule>
  </conditionalFormatting>
  <conditionalFormatting sqref="W18:BE18">
    <cfRule type="expression" dxfId="249" priority="170">
      <formula>INDIRECT(ADDRESS(ROW(),COLUMN()))=TRUNC(INDIRECT(ADDRESS(ROW(),COLUMN())))</formula>
    </cfRule>
  </conditionalFormatting>
  <conditionalFormatting sqref="W20:BE20">
    <cfRule type="expression" dxfId="248" priority="171">
      <formula>INDIRECT(ADDRESS(ROW(),COLUMN()))=TRUNC(INDIRECT(ADDRESS(ROW(),COLUMN())))</formula>
    </cfRule>
  </conditionalFormatting>
  <conditionalFormatting sqref="W22:BE22">
    <cfRule type="expression" dxfId="247" priority="169">
      <formula>INDIRECT(ADDRESS(ROW(),COLUMN()))=TRUNC(INDIRECT(ADDRESS(ROW(),COLUMN())))</formula>
    </cfRule>
  </conditionalFormatting>
  <conditionalFormatting sqref="W24:BE24">
    <cfRule type="expression" dxfId="246" priority="168">
      <formula>INDIRECT(ADDRESS(ROW(),COLUMN()))=TRUNC(INDIRECT(ADDRESS(ROW(),COLUMN())))</formula>
    </cfRule>
  </conditionalFormatting>
  <conditionalFormatting sqref="W26:BE26">
    <cfRule type="expression" dxfId="245" priority="167">
      <formula>INDIRECT(ADDRESS(ROW(),COLUMN()))=TRUNC(INDIRECT(ADDRESS(ROW(),COLUMN())))</formula>
    </cfRule>
  </conditionalFormatting>
  <conditionalFormatting sqref="W28:BE28">
    <cfRule type="expression" dxfId="244" priority="166">
      <formula>INDIRECT(ADDRESS(ROW(),COLUMN()))=TRUNC(INDIRECT(ADDRESS(ROW(),COLUMN())))</formula>
    </cfRule>
  </conditionalFormatting>
  <conditionalFormatting sqref="W30:BE30">
    <cfRule type="expression" dxfId="243" priority="165">
      <formula>INDIRECT(ADDRESS(ROW(),COLUMN()))=TRUNC(INDIRECT(ADDRESS(ROW(),COLUMN())))</formula>
    </cfRule>
  </conditionalFormatting>
  <conditionalFormatting sqref="W32:BE32">
    <cfRule type="expression" dxfId="242" priority="164">
      <formula>INDIRECT(ADDRESS(ROW(),COLUMN()))=TRUNC(INDIRECT(ADDRESS(ROW(),COLUMN())))</formula>
    </cfRule>
  </conditionalFormatting>
  <conditionalFormatting sqref="W34:BE34">
    <cfRule type="expression" dxfId="241" priority="163">
      <formula>INDIRECT(ADDRESS(ROW(),COLUMN()))=TRUNC(INDIRECT(ADDRESS(ROW(),COLUMN())))</formula>
    </cfRule>
  </conditionalFormatting>
  <conditionalFormatting sqref="W36:BE36">
    <cfRule type="expression" dxfId="240" priority="162">
      <formula>INDIRECT(ADDRESS(ROW(),COLUMN()))=TRUNC(INDIRECT(ADDRESS(ROW(),COLUMN())))</formula>
    </cfRule>
  </conditionalFormatting>
  <conditionalFormatting sqref="W38:BE38">
    <cfRule type="expression" dxfId="239" priority="161">
      <formula>INDIRECT(ADDRESS(ROW(),COLUMN()))=TRUNC(INDIRECT(ADDRESS(ROW(),COLUMN())))</formula>
    </cfRule>
  </conditionalFormatting>
  <conditionalFormatting sqref="W40:BE40">
    <cfRule type="expression" dxfId="238" priority="160">
      <formula>INDIRECT(ADDRESS(ROW(),COLUMN()))=TRUNC(INDIRECT(ADDRESS(ROW(),COLUMN())))</formula>
    </cfRule>
  </conditionalFormatting>
  <conditionalFormatting sqref="W42:BE42">
    <cfRule type="expression" dxfId="237" priority="159">
      <formula>INDIRECT(ADDRESS(ROW(),COLUMN()))=TRUNC(INDIRECT(ADDRESS(ROW(),COLUMN())))</formula>
    </cfRule>
  </conditionalFormatting>
  <conditionalFormatting sqref="W44:BE44">
    <cfRule type="expression" dxfId="236" priority="158">
      <formula>INDIRECT(ADDRESS(ROW(),COLUMN()))=TRUNC(INDIRECT(ADDRESS(ROW(),COLUMN())))</formula>
    </cfRule>
  </conditionalFormatting>
  <conditionalFormatting sqref="W46:BE46">
    <cfRule type="expression" dxfId="235" priority="157">
      <formula>INDIRECT(ADDRESS(ROW(),COLUMN()))=TRUNC(INDIRECT(ADDRESS(ROW(),COLUMN())))</formula>
    </cfRule>
  </conditionalFormatting>
  <conditionalFormatting sqref="W48:BE48">
    <cfRule type="expression" dxfId="234" priority="156">
      <formula>INDIRECT(ADDRESS(ROW(),COLUMN()))=TRUNC(INDIRECT(ADDRESS(ROW(),COLUMN())))</formula>
    </cfRule>
  </conditionalFormatting>
  <conditionalFormatting sqref="W50:BE50">
    <cfRule type="expression" dxfId="233" priority="155">
      <formula>INDIRECT(ADDRESS(ROW(),COLUMN()))=TRUNC(INDIRECT(ADDRESS(ROW(),COLUMN())))</formula>
    </cfRule>
  </conditionalFormatting>
  <conditionalFormatting sqref="W52:BE52">
    <cfRule type="expression" dxfId="232" priority="154">
      <formula>INDIRECT(ADDRESS(ROW(),COLUMN()))=TRUNC(INDIRECT(ADDRESS(ROW(),COLUMN())))</formula>
    </cfRule>
  </conditionalFormatting>
  <conditionalFormatting sqref="W54:BE54">
    <cfRule type="expression" dxfId="231" priority="153">
      <formula>INDIRECT(ADDRESS(ROW(),COLUMN()))=TRUNC(INDIRECT(ADDRESS(ROW(),COLUMN())))</formula>
    </cfRule>
  </conditionalFormatting>
  <conditionalFormatting sqref="W56:BE56">
    <cfRule type="expression" dxfId="230" priority="152">
      <formula>INDIRECT(ADDRESS(ROW(),COLUMN()))=TRUNC(INDIRECT(ADDRESS(ROW(),COLUMN())))</formula>
    </cfRule>
  </conditionalFormatting>
  <conditionalFormatting sqref="W58:BE58">
    <cfRule type="expression" dxfId="229" priority="151">
      <formula>INDIRECT(ADDRESS(ROW(),COLUMN()))=TRUNC(INDIRECT(ADDRESS(ROW(),COLUMN())))</formula>
    </cfRule>
  </conditionalFormatting>
  <conditionalFormatting sqref="W60:BE60">
    <cfRule type="expression" dxfId="228" priority="150">
      <formula>INDIRECT(ADDRESS(ROW(),COLUMN()))=TRUNC(INDIRECT(ADDRESS(ROW(),COLUMN())))</formula>
    </cfRule>
  </conditionalFormatting>
  <conditionalFormatting sqref="W62:BE62">
    <cfRule type="expression" dxfId="227" priority="149">
      <formula>INDIRECT(ADDRESS(ROW(),COLUMN()))=TRUNC(INDIRECT(ADDRESS(ROW(),COLUMN())))</formula>
    </cfRule>
  </conditionalFormatting>
  <conditionalFormatting sqref="W64:BE64">
    <cfRule type="expression" dxfId="226" priority="148">
      <formula>INDIRECT(ADDRESS(ROW(),COLUMN()))=TRUNC(INDIRECT(ADDRESS(ROW(),COLUMN())))</formula>
    </cfRule>
  </conditionalFormatting>
  <conditionalFormatting sqref="W66:BE66">
    <cfRule type="expression" dxfId="225" priority="147">
      <formula>INDIRECT(ADDRESS(ROW(),COLUMN()))=TRUNC(INDIRECT(ADDRESS(ROW(),COLUMN())))</formula>
    </cfRule>
  </conditionalFormatting>
  <conditionalFormatting sqref="W68:BE68">
    <cfRule type="expression" dxfId="224" priority="146">
      <formula>INDIRECT(ADDRESS(ROW(),COLUMN()))=TRUNC(INDIRECT(ADDRESS(ROW(),COLUMN())))</formula>
    </cfRule>
  </conditionalFormatting>
  <conditionalFormatting sqref="W70:BE70">
    <cfRule type="expression" dxfId="223" priority="145">
      <formula>INDIRECT(ADDRESS(ROW(),COLUMN()))=TRUNC(INDIRECT(ADDRESS(ROW(),COLUMN())))</formula>
    </cfRule>
  </conditionalFormatting>
  <conditionalFormatting sqref="W72:BE72">
    <cfRule type="expression" dxfId="222" priority="144">
      <formula>INDIRECT(ADDRESS(ROW(),COLUMN()))=TRUNC(INDIRECT(ADDRESS(ROW(),COLUMN())))</formula>
    </cfRule>
  </conditionalFormatting>
  <conditionalFormatting sqref="W74:BE74">
    <cfRule type="expression" dxfId="221" priority="143">
      <formula>INDIRECT(ADDRESS(ROW(),COLUMN()))=TRUNC(INDIRECT(ADDRESS(ROW(),COLUMN())))</formula>
    </cfRule>
  </conditionalFormatting>
  <conditionalFormatting sqref="W76:BE76">
    <cfRule type="expression" dxfId="220" priority="141">
      <formula>INDIRECT(ADDRESS(ROW(),COLUMN()))=TRUNC(INDIRECT(ADDRESS(ROW(),COLUMN())))</formula>
    </cfRule>
  </conditionalFormatting>
  <conditionalFormatting sqref="W78:BE78">
    <cfRule type="expression" dxfId="219" priority="139">
      <formula>INDIRECT(ADDRESS(ROW(),COLUMN()))=TRUNC(INDIRECT(ADDRESS(ROW(),COLUMN())))</formula>
    </cfRule>
  </conditionalFormatting>
  <conditionalFormatting sqref="W80:BE80">
    <cfRule type="expression" dxfId="218" priority="137">
      <formula>INDIRECT(ADDRESS(ROW(),COLUMN()))=TRUNC(INDIRECT(ADDRESS(ROW(),COLUMN())))</formula>
    </cfRule>
  </conditionalFormatting>
  <conditionalFormatting sqref="W82:BE82">
    <cfRule type="expression" dxfId="217" priority="135">
      <formula>INDIRECT(ADDRESS(ROW(),COLUMN()))=TRUNC(INDIRECT(ADDRESS(ROW(),COLUMN())))</formula>
    </cfRule>
  </conditionalFormatting>
  <conditionalFormatting sqref="W84:BE84">
    <cfRule type="expression" dxfId="216" priority="133">
      <formula>INDIRECT(ADDRESS(ROW(),COLUMN()))=TRUNC(INDIRECT(ADDRESS(ROW(),COLUMN())))</formula>
    </cfRule>
  </conditionalFormatting>
  <conditionalFormatting sqref="W86:BE86">
    <cfRule type="expression" dxfId="215" priority="131">
      <formula>INDIRECT(ADDRESS(ROW(),COLUMN()))=TRUNC(INDIRECT(ADDRESS(ROW(),COLUMN())))</formula>
    </cfRule>
  </conditionalFormatting>
  <conditionalFormatting sqref="W88:BE88">
    <cfRule type="expression" dxfId="214" priority="129">
      <formula>INDIRECT(ADDRESS(ROW(),COLUMN()))=TRUNC(INDIRECT(ADDRESS(ROW(),COLUMN())))</formula>
    </cfRule>
  </conditionalFormatting>
  <conditionalFormatting sqref="W90:BE90">
    <cfRule type="expression" dxfId="213" priority="127">
      <formula>INDIRECT(ADDRESS(ROW(),COLUMN()))=TRUNC(INDIRECT(ADDRESS(ROW(),COLUMN())))</formula>
    </cfRule>
  </conditionalFormatting>
  <conditionalFormatting sqref="W92:BE92">
    <cfRule type="expression" dxfId="212" priority="125">
      <formula>INDIRECT(ADDRESS(ROW(),COLUMN()))=TRUNC(INDIRECT(ADDRESS(ROW(),COLUMN())))</formula>
    </cfRule>
  </conditionalFormatting>
  <conditionalFormatting sqref="W94:BE94">
    <cfRule type="expression" dxfId="211" priority="123">
      <formula>INDIRECT(ADDRESS(ROW(),COLUMN()))=TRUNC(INDIRECT(ADDRESS(ROW(),COLUMN())))</formula>
    </cfRule>
  </conditionalFormatting>
  <conditionalFormatting sqref="W96:BE96">
    <cfRule type="expression" dxfId="210" priority="121">
      <formula>INDIRECT(ADDRESS(ROW(),COLUMN()))=TRUNC(INDIRECT(ADDRESS(ROW(),COLUMN())))</formula>
    </cfRule>
  </conditionalFormatting>
  <conditionalFormatting sqref="W98:BE98">
    <cfRule type="expression" dxfId="209" priority="119">
      <formula>INDIRECT(ADDRESS(ROW(),COLUMN()))=TRUNC(INDIRECT(ADDRESS(ROW(),COLUMN())))</formula>
    </cfRule>
  </conditionalFormatting>
  <conditionalFormatting sqref="W100:BE100">
    <cfRule type="expression" dxfId="208" priority="117">
      <formula>INDIRECT(ADDRESS(ROW(),COLUMN()))=TRUNC(INDIRECT(ADDRESS(ROW(),COLUMN())))</formula>
    </cfRule>
  </conditionalFormatting>
  <conditionalFormatting sqref="W102:BE102">
    <cfRule type="expression" dxfId="207" priority="115">
      <formula>INDIRECT(ADDRESS(ROW(),COLUMN()))=TRUNC(INDIRECT(ADDRESS(ROW(),COLUMN())))</formula>
    </cfRule>
  </conditionalFormatting>
  <conditionalFormatting sqref="W104:BE104">
    <cfRule type="expression" dxfId="206" priority="113">
      <formula>INDIRECT(ADDRESS(ROW(),COLUMN()))=TRUNC(INDIRECT(ADDRESS(ROW(),COLUMN())))</formula>
    </cfRule>
  </conditionalFormatting>
  <conditionalFormatting sqref="W106:BE106">
    <cfRule type="expression" dxfId="205" priority="111">
      <formula>INDIRECT(ADDRESS(ROW(),COLUMN()))=TRUNC(INDIRECT(ADDRESS(ROW(),COLUMN())))</formula>
    </cfRule>
  </conditionalFormatting>
  <conditionalFormatting sqref="W108:BE108">
    <cfRule type="expression" dxfId="204" priority="109">
      <formula>INDIRECT(ADDRESS(ROW(),COLUMN()))=TRUNC(INDIRECT(ADDRESS(ROW(),COLUMN())))</formula>
    </cfRule>
  </conditionalFormatting>
  <conditionalFormatting sqref="W110:BE110">
    <cfRule type="expression" dxfId="203" priority="107">
      <formula>INDIRECT(ADDRESS(ROW(),COLUMN()))=TRUNC(INDIRECT(ADDRESS(ROW(),COLUMN())))</formula>
    </cfRule>
  </conditionalFormatting>
  <conditionalFormatting sqref="W112:BE112">
    <cfRule type="expression" dxfId="202" priority="105">
      <formula>INDIRECT(ADDRESS(ROW(),COLUMN()))=TRUNC(INDIRECT(ADDRESS(ROW(),COLUMN())))</formula>
    </cfRule>
  </conditionalFormatting>
  <conditionalFormatting sqref="W114:BE114">
    <cfRule type="expression" dxfId="201" priority="103">
      <formula>INDIRECT(ADDRESS(ROW(),COLUMN()))=TRUNC(INDIRECT(ADDRESS(ROW(),COLUMN())))</formula>
    </cfRule>
  </conditionalFormatting>
  <conditionalFormatting sqref="W116:BE116">
    <cfRule type="expression" dxfId="200" priority="101">
      <formula>INDIRECT(ADDRESS(ROW(),COLUMN()))=TRUNC(INDIRECT(ADDRESS(ROW(),COLUMN())))</formula>
    </cfRule>
  </conditionalFormatting>
  <conditionalFormatting sqref="W118:BE118">
    <cfRule type="expression" dxfId="199" priority="99">
      <formula>INDIRECT(ADDRESS(ROW(),COLUMN()))=TRUNC(INDIRECT(ADDRESS(ROW(),COLUMN())))</formula>
    </cfRule>
  </conditionalFormatting>
  <conditionalFormatting sqref="W120:BE120">
    <cfRule type="expression" dxfId="198" priority="97">
      <formula>INDIRECT(ADDRESS(ROW(),COLUMN()))=TRUNC(INDIRECT(ADDRESS(ROW(),COLUMN())))</formula>
    </cfRule>
  </conditionalFormatting>
  <conditionalFormatting sqref="W122:BE122">
    <cfRule type="expression" dxfId="197" priority="95">
      <formula>INDIRECT(ADDRESS(ROW(),COLUMN()))=TRUNC(INDIRECT(ADDRESS(ROW(),COLUMN())))</formula>
    </cfRule>
  </conditionalFormatting>
  <conditionalFormatting sqref="W124:BE124">
    <cfRule type="expression" dxfId="196" priority="93">
      <formula>INDIRECT(ADDRESS(ROW(),COLUMN()))=TRUNC(INDIRECT(ADDRESS(ROW(),COLUMN())))</formula>
    </cfRule>
  </conditionalFormatting>
  <conditionalFormatting sqref="W126:BE126">
    <cfRule type="expression" dxfId="195" priority="91">
      <formula>INDIRECT(ADDRESS(ROW(),COLUMN()))=TRUNC(INDIRECT(ADDRESS(ROW(),COLUMN())))</formula>
    </cfRule>
  </conditionalFormatting>
  <conditionalFormatting sqref="W128:BE128">
    <cfRule type="expression" dxfId="194" priority="89">
      <formula>INDIRECT(ADDRESS(ROW(),COLUMN()))=TRUNC(INDIRECT(ADDRESS(ROW(),COLUMN())))</formula>
    </cfRule>
  </conditionalFormatting>
  <conditionalFormatting sqref="W130:BE130">
    <cfRule type="expression" dxfId="193" priority="87">
      <formula>INDIRECT(ADDRESS(ROW(),COLUMN()))=TRUNC(INDIRECT(ADDRESS(ROW(),COLUMN())))</formula>
    </cfRule>
  </conditionalFormatting>
  <conditionalFormatting sqref="W132:BE132">
    <cfRule type="expression" dxfId="192" priority="85">
      <formula>INDIRECT(ADDRESS(ROW(),COLUMN()))=TRUNC(INDIRECT(ADDRESS(ROW(),COLUMN())))</formula>
    </cfRule>
  </conditionalFormatting>
  <conditionalFormatting sqref="W134:BE134">
    <cfRule type="expression" dxfId="191" priority="83">
      <formula>INDIRECT(ADDRESS(ROW(),COLUMN()))=TRUNC(INDIRECT(ADDRESS(ROW(),COLUMN())))</formula>
    </cfRule>
  </conditionalFormatting>
  <conditionalFormatting sqref="W136:BE136">
    <cfRule type="expression" dxfId="190" priority="81">
      <formula>INDIRECT(ADDRESS(ROW(),COLUMN()))=TRUNC(INDIRECT(ADDRESS(ROW(),COLUMN())))</formula>
    </cfRule>
  </conditionalFormatting>
  <conditionalFormatting sqref="W138:BE138">
    <cfRule type="expression" dxfId="189" priority="79">
      <formula>INDIRECT(ADDRESS(ROW(),COLUMN()))=TRUNC(INDIRECT(ADDRESS(ROW(),COLUMN())))</formula>
    </cfRule>
  </conditionalFormatting>
  <conditionalFormatting sqref="W140:BE140">
    <cfRule type="expression" dxfId="188" priority="77">
      <formula>INDIRECT(ADDRESS(ROW(),COLUMN()))=TRUNC(INDIRECT(ADDRESS(ROW(),COLUMN())))</formula>
    </cfRule>
  </conditionalFormatting>
  <conditionalFormatting sqref="W142:BE142">
    <cfRule type="expression" dxfId="187" priority="75">
      <formula>INDIRECT(ADDRESS(ROW(),COLUMN()))=TRUNC(INDIRECT(ADDRESS(ROW(),COLUMN())))</formula>
    </cfRule>
  </conditionalFormatting>
  <conditionalFormatting sqref="W144:BE144">
    <cfRule type="expression" dxfId="186" priority="73">
      <formula>INDIRECT(ADDRESS(ROW(),COLUMN()))=TRUNC(INDIRECT(ADDRESS(ROW(),COLUMN())))</formula>
    </cfRule>
  </conditionalFormatting>
  <conditionalFormatting sqref="W146:BE146">
    <cfRule type="expression" dxfId="185" priority="71">
      <formula>INDIRECT(ADDRESS(ROW(),COLUMN()))=TRUNC(INDIRECT(ADDRESS(ROW(),COLUMN())))</formula>
    </cfRule>
  </conditionalFormatting>
  <conditionalFormatting sqref="W148:BE148">
    <cfRule type="expression" dxfId="184" priority="69">
      <formula>INDIRECT(ADDRESS(ROW(),COLUMN()))=TRUNC(INDIRECT(ADDRESS(ROW(),COLUMN())))</formula>
    </cfRule>
  </conditionalFormatting>
  <conditionalFormatting sqref="W150:BE150">
    <cfRule type="expression" dxfId="183" priority="67">
      <formula>INDIRECT(ADDRESS(ROW(),COLUMN()))=TRUNC(INDIRECT(ADDRESS(ROW(),COLUMN())))</formula>
    </cfRule>
  </conditionalFormatting>
  <conditionalFormatting sqref="W152:BE152">
    <cfRule type="expression" dxfId="182" priority="65">
      <formula>INDIRECT(ADDRESS(ROW(),COLUMN()))=TRUNC(INDIRECT(ADDRESS(ROW(),COLUMN())))</formula>
    </cfRule>
  </conditionalFormatting>
  <conditionalFormatting sqref="W154:BE154">
    <cfRule type="expression" dxfId="181" priority="63">
      <formula>INDIRECT(ADDRESS(ROW(),COLUMN()))=TRUNC(INDIRECT(ADDRESS(ROW(),COLUMN())))</formula>
    </cfRule>
  </conditionalFormatting>
  <conditionalFormatting sqref="W156:BE156">
    <cfRule type="expression" dxfId="180" priority="61">
      <formula>INDIRECT(ADDRESS(ROW(),COLUMN()))=TRUNC(INDIRECT(ADDRESS(ROW(),COLUMN())))</formula>
    </cfRule>
  </conditionalFormatting>
  <conditionalFormatting sqref="W158:BE158">
    <cfRule type="expression" dxfId="179" priority="59">
      <formula>INDIRECT(ADDRESS(ROW(),COLUMN()))=TRUNC(INDIRECT(ADDRESS(ROW(),COLUMN())))</formula>
    </cfRule>
  </conditionalFormatting>
  <conditionalFormatting sqref="W160:BE160">
    <cfRule type="expression" dxfId="178" priority="57">
      <formula>INDIRECT(ADDRESS(ROW(),COLUMN()))=TRUNC(INDIRECT(ADDRESS(ROW(),COLUMN())))</formula>
    </cfRule>
  </conditionalFormatting>
  <conditionalFormatting sqref="W162:BE162">
    <cfRule type="expression" dxfId="177" priority="55">
      <formula>INDIRECT(ADDRESS(ROW(),COLUMN()))=TRUNC(INDIRECT(ADDRESS(ROW(),COLUMN())))</formula>
    </cfRule>
  </conditionalFormatting>
  <conditionalFormatting sqref="W164:BE164">
    <cfRule type="expression" dxfId="176" priority="53">
      <formula>INDIRECT(ADDRESS(ROW(),COLUMN()))=TRUNC(INDIRECT(ADDRESS(ROW(),COLUMN())))</formula>
    </cfRule>
  </conditionalFormatting>
  <conditionalFormatting sqref="W166:BE166">
    <cfRule type="expression" dxfId="175" priority="51">
      <formula>INDIRECT(ADDRESS(ROW(),COLUMN()))=TRUNC(INDIRECT(ADDRESS(ROW(),COLUMN())))</formula>
    </cfRule>
  </conditionalFormatting>
  <conditionalFormatting sqref="W168:BE168">
    <cfRule type="expression" dxfId="174" priority="49">
      <formula>INDIRECT(ADDRESS(ROW(),COLUMN()))=TRUNC(INDIRECT(ADDRESS(ROW(),COLUMN())))</formula>
    </cfRule>
  </conditionalFormatting>
  <conditionalFormatting sqref="W170:BE170">
    <cfRule type="expression" dxfId="173" priority="47">
      <formula>INDIRECT(ADDRESS(ROW(),COLUMN()))=TRUNC(INDIRECT(ADDRESS(ROW(),COLUMN())))</formula>
    </cfRule>
  </conditionalFormatting>
  <conditionalFormatting sqref="W172:BE172">
    <cfRule type="expression" dxfId="172" priority="45">
      <formula>INDIRECT(ADDRESS(ROW(),COLUMN()))=TRUNC(INDIRECT(ADDRESS(ROW(),COLUMN())))</formula>
    </cfRule>
  </conditionalFormatting>
  <conditionalFormatting sqref="W174:BE174">
    <cfRule type="expression" dxfId="171" priority="43">
      <formula>INDIRECT(ADDRESS(ROW(),COLUMN()))=TRUNC(INDIRECT(ADDRESS(ROW(),COLUMN())))</formula>
    </cfRule>
  </conditionalFormatting>
  <conditionalFormatting sqref="W176:BE176">
    <cfRule type="expression" dxfId="170" priority="41">
      <formula>INDIRECT(ADDRESS(ROW(),COLUMN()))=TRUNC(INDIRECT(ADDRESS(ROW(),COLUMN())))</formula>
    </cfRule>
  </conditionalFormatting>
  <conditionalFormatting sqref="W178:BE178">
    <cfRule type="expression" dxfId="169" priority="39">
      <formula>INDIRECT(ADDRESS(ROW(),COLUMN()))=TRUNC(INDIRECT(ADDRESS(ROW(),COLUMN())))</formula>
    </cfRule>
  </conditionalFormatting>
  <conditionalFormatting sqref="W180:BE180">
    <cfRule type="expression" dxfId="168" priority="37">
      <formula>INDIRECT(ADDRESS(ROW(),COLUMN()))=TRUNC(INDIRECT(ADDRESS(ROW(),COLUMN())))</formula>
    </cfRule>
  </conditionalFormatting>
  <conditionalFormatting sqref="W182:BE182">
    <cfRule type="expression" dxfId="167" priority="35">
      <formula>INDIRECT(ADDRESS(ROW(),COLUMN()))=TRUNC(INDIRECT(ADDRESS(ROW(),COLUMN())))</formula>
    </cfRule>
  </conditionalFormatting>
  <conditionalFormatting sqref="W184:BE184">
    <cfRule type="expression" dxfId="166" priority="33">
      <formula>INDIRECT(ADDRESS(ROW(),COLUMN()))=TRUNC(INDIRECT(ADDRESS(ROW(),COLUMN())))</formula>
    </cfRule>
  </conditionalFormatting>
  <conditionalFormatting sqref="W186:BE186">
    <cfRule type="expression" dxfId="165" priority="31">
      <formula>INDIRECT(ADDRESS(ROW(),COLUMN()))=TRUNC(INDIRECT(ADDRESS(ROW(),COLUMN())))</formula>
    </cfRule>
  </conditionalFormatting>
  <conditionalFormatting sqref="W188:BE188">
    <cfRule type="expression" dxfId="164" priority="29">
      <formula>INDIRECT(ADDRESS(ROW(),COLUMN()))=TRUNC(INDIRECT(ADDRESS(ROW(),COLUMN())))</formula>
    </cfRule>
  </conditionalFormatting>
  <conditionalFormatting sqref="W190:BE190">
    <cfRule type="expression" dxfId="163" priority="27">
      <formula>INDIRECT(ADDRESS(ROW(),COLUMN()))=TRUNC(INDIRECT(ADDRESS(ROW(),COLUMN())))</formula>
    </cfRule>
  </conditionalFormatting>
  <conditionalFormatting sqref="W192:BE192">
    <cfRule type="expression" dxfId="162" priority="25">
      <formula>INDIRECT(ADDRESS(ROW(),COLUMN()))=TRUNC(INDIRECT(ADDRESS(ROW(),COLUMN())))</formula>
    </cfRule>
  </conditionalFormatting>
  <conditionalFormatting sqref="W194:BE194">
    <cfRule type="expression" dxfId="161" priority="23">
      <formula>INDIRECT(ADDRESS(ROW(),COLUMN()))=TRUNC(INDIRECT(ADDRESS(ROW(),COLUMN())))</formula>
    </cfRule>
  </conditionalFormatting>
  <conditionalFormatting sqref="W196:BE196">
    <cfRule type="expression" dxfId="160" priority="21">
      <formula>INDIRECT(ADDRESS(ROW(),COLUMN()))=TRUNC(INDIRECT(ADDRESS(ROW(),COLUMN())))</formula>
    </cfRule>
  </conditionalFormatting>
  <conditionalFormatting sqref="W198:BE198">
    <cfRule type="expression" dxfId="159" priority="19">
      <formula>INDIRECT(ADDRESS(ROW(),COLUMN()))=TRUNC(INDIRECT(ADDRESS(ROW(),COLUMN())))</formula>
    </cfRule>
  </conditionalFormatting>
  <conditionalFormatting sqref="W200:BE200">
    <cfRule type="expression" dxfId="158" priority="17">
      <formula>INDIRECT(ADDRESS(ROW(),COLUMN()))=TRUNC(INDIRECT(ADDRESS(ROW(),COLUMN())))</formula>
    </cfRule>
  </conditionalFormatting>
  <conditionalFormatting sqref="W202:BE202">
    <cfRule type="expression" dxfId="157" priority="15">
      <formula>INDIRECT(ADDRESS(ROW(),COLUMN()))=TRUNC(INDIRECT(ADDRESS(ROW(),COLUMN())))</formula>
    </cfRule>
  </conditionalFormatting>
  <conditionalFormatting sqref="W204:BE204">
    <cfRule type="expression" dxfId="156" priority="13">
      <formula>INDIRECT(ADDRESS(ROW(),COLUMN()))=TRUNC(INDIRECT(ADDRESS(ROW(),COLUMN())))</formula>
    </cfRule>
  </conditionalFormatting>
  <conditionalFormatting sqref="W206:BE206">
    <cfRule type="expression" dxfId="155" priority="11">
      <formula>INDIRECT(ADDRESS(ROW(),COLUMN()))=TRUNC(INDIRECT(ADDRESS(ROW(),COLUMN())))</formula>
    </cfRule>
  </conditionalFormatting>
  <conditionalFormatting sqref="W208:BE208">
    <cfRule type="expression" dxfId="154" priority="9">
      <formula>INDIRECT(ADDRESS(ROW(),COLUMN()))=TRUNC(INDIRECT(ADDRESS(ROW(),COLUMN())))</formula>
    </cfRule>
  </conditionalFormatting>
  <conditionalFormatting sqref="W210:BE210">
    <cfRule type="expression" dxfId="153" priority="7">
      <formula>INDIRECT(ADDRESS(ROW(),COLUMN()))=TRUNC(INDIRECT(ADDRESS(ROW(),COLUMN())))</formula>
    </cfRule>
  </conditionalFormatting>
  <conditionalFormatting sqref="W212:BE212">
    <cfRule type="expression" dxfId="152" priority="5">
      <formula>INDIRECT(ADDRESS(ROW(),COLUMN()))=TRUNC(INDIRECT(ADDRESS(ROW(),COLUMN())))</formula>
    </cfRule>
  </conditionalFormatting>
  <conditionalFormatting sqref="W214:BE214">
    <cfRule type="expression" dxfId="151" priority="3">
      <formula>INDIRECT(ADDRESS(ROW(),COLUMN()))=TRUNC(INDIRECT(ADDRESS(ROW(),COLUMN())))</formula>
    </cfRule>
  </conditionalFormatting>
  <conditionalFormatting sqref="W216:BE216">
    <cfRule type="expression" dxfId="150" priority="1">
      <formula>INDIRECT(ADDRESS(ROW(),COLUMN()))=TRUNC(INDIRECT(ADDRESS(ROW(),COLUMN())))</formula>
    </cfRule>
  </conditionalFormatting>
  <conditionalFormatting sqref="AA231:AD231">
    <cfRule type="expression" dxfId="149" priority="173">
      <formula>INDIRECT(ADDRESS(ROW(),COLUMN()))=TRUNC(INDIRECT(ADDRESS(ROW(),COLUMN())))</formula>
    </cfRule>
  </conditionalFormatting>
  <conditionalFormatting sqref="AC222:AN226">
    <cfRule type="expression" dxfId="148" priority="172">
      <formula>INDIRECT(ADDRESS(ROW(),COLUMN()))=TRUNC(INDIRECT(ADDRESS(ROW(),COLUMN())))</formula>
    </cfRule>
  </conditionalFormatting>
  <conditionalFormatting sqref="AM220:BA220 AM229:BA229">
    <cfRule type="expression" dxfId="147" priority="207">
      <formula>OR(#REF!=$B218,#REF!=$B218)</formula>
    </cfRule>
  </conditionalFormatting>
  <conditionalFormatting sqref="AM230:BA230">
    <cfRule type="expression" dxfId="146" priority="206">
      <formula>OR(#REF!=$B217,#REF!=$B217)</formula>
    </cfRule>
  </conditionalFormatting>
  <dataValidations count="10">
    <dataValidation allowBlank="1" showInputMessage="1" showErrorMessage="1" error="入力可能範囲　32～40" sqref="BE10" xr:uid="{00000000-0002-0000-0200-000000000000}"/>
    <dataValidation type="list" allowBlank="1" showInputMessage="1" showErrorMessage="1" sqref="R228:S228" xr:uid="{00000000-0002-0000-0200-000001000000}">
      <formula1>"週,暦月"</formula1>
    </dataValidation>
    <dataValidation type="list" allowBlank="1" showInputMessage="1" showErrorMessage="1" sqref="BE3:BH3" xr:uid="{00000000-0002-0000-0200-000002000000}">
      <formula1>"４週,暦月"</formula1>
    </dataValidation>
    <dataValidation type="list" allowBlank="1" showInputMessage="1" showErrorMessage="1" sqref="AF3:AF4" xr:uid="{00000000-0002-0000-0200-000003000000}">
      <formula1>#REF!</formula1>
    </dataValidation>
    <dataValidation type="decimal" allowBlank="1" showInputMessage="1" showErrorMessage="1" error="入力可能範囲　32～40" sqref="BA6:BB6" xr:uid="{00000000-0002-0000-0200-000004000000}">
      <formula1>32</formula1>
      <formula2>40</formula2>
    </dataValidation>
    <dataValidation type="list" allowBlank="1" showInputMessage="1" showErrorMessage="1" sqref="BE4:BH4" xr:uid="{00000000-0002-0000-0200-000005000000}">
      <formula1>"予定,実績,予定・実績"</formula1>
    </dataValidation>
    <dataValidation type="list" allowBlank="1" showInputMessage="1" sqref="C17:D216" xr:uid="{00000000-0002-0000-0200-000006000000}">
      <formula1>職種</formula1>
    </dataValidation>
    <dataValidation type="list" errorStyle="warning" allowBlank="1" showInputMessage="1" error="リストにない場合のみ、入力してください。" sqref="K17:N216" xr:uid="{00000000-0002-0000-0200-000007000000}">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0200-000008000000}">
      <formula1>シフト記号表</formula1>
    </dataValidation>
    <dataValidation type="list" allowBlank="1" showInputMessage="1" sqref="I17:J216" xr:uid="{00000000-0002-0000-0200-000009000000}">
      <formula1>"A, B, C, D"</formula1>
    </dataValidation>
  </dataValidations>
  <printOptions horizontalCentered="1"/>
  <pageMargins left="0.15748031496062992" right="0.15748031496062992" top="0.59055118110236227" bottom="0.35433070866141736" header="0.15748031496062992" footer="0.15748031496062992"/>
  <pageSetup paperSize="9" scale="41"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200-00000A000000}">
          <x14:formula1>
            <xm:f>'プルダウン・リスト（従来型・ユニット型共通） (2)'!$C$4:$C$17</xm:f>
          </x14:formula1>
          <xm:sqref>AT1:BI1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59999389629810485"/>
    <pageSetUpPr fitToPage="1"/>
  </sheetPr>
  <dimension ref="B1:BS290"/>
  <sheetViews>
    <sheetView showGridLines="0" view="pageBreakPreview" zoomScaleNormal="55" zoomScaleSheetLayoutView="100" workbookViewId="0">
      <selection activeCell="AG3" sqref="AG3"/>
    </sheetView>
  </sheetViews>
  <sheetFormatPr defaultColWidth="5.140625" defaultRowHeight="14.25"/>
  <cols>
    <col min="1" max="1" width="1" style="229" customWidth="1"/>
    <col min="2" max="6" width="6.5703125" style="229" customWidth="1"/>
    <col min="7" max="8" width="9.28515625" style="229" customWidth="1"/>
    <col min="9" max="12" width="3.7109375" style="229" hidden="1" customWidth="1"/>
    <col min="13" max="14" width="3.7109375" style="229" customWidth="1"/>
    <col min="15" max="66" width="6.5703125" style="229" customWidth="1"/>
    <col min="67" max="67" width="1.28515625" style="229" customWidth="1"/>
    <col min="68" max="16384" width="5.140625" style="229"/>
  </cols>
  <sheetData>
    <row r="1" spans="2:71" s="323" customFormat="1" ht="20.25" customHeight="1">
      <c r="G1" s="332" t="s">
        <v>1186</v>
      </c>
      <c r="H1" s="332"/>
      <c r="I1" s="332"/>
      <c r="J1" s="332"/>
      <c r="K1" s="332"/>
      <c r="L1" s="332"/>
      <c r="M1" s="332"/>
      <c r="N1" s="332"/>
      <c r="Q1" s="334" t="s">
        <v>1185</v>
      </c>
      <c r="T1" s="332"/>
      <c r="U1" s="332"/>
      <c r="V1" s="332"/>
      <c r="W1" s="332"/>
      <c r="X1" s="332"/>
      <c r="Y1" s="332"/>
      <c r="Z1" s="332"/>
      <c r="AA1" s="332"/>
      <c r="AW1" s="322" t="s">
        <v>1184</v>
      </c>
      <c r="AX1" s="1283" t="s">
        <v>876</v>
      </c>
      <c r="AY1" s="1284"/>
      <c r="AZ1" s="1284"/>
      <c r="BA1" s="1284"/>
      <c r="BB1" s="1284"/>
      <c r="BC1" s="1284"/>
      <c r="BD1" s="1284"/>
      <c r="BE1" s="1284"/>
      <c r="BF1" s="1284"/>
      <c r="BG1" s="1284"/>
      <c r="BH1" s="1284"/>
      <c r="BI1" s="1284"/>
      <c r="BJ1" s="1284"/>
      <c r="BK1" s="1284"/>
      <c r="BL1" s="1284"/>
      <c r="BM1" s="1284"/>
      <c r="BN1" s="322" t="s">
        <v>1276</v>
      </c>
    </row>
    <row r="2" spans="2:71" s="321" customFormat="1" ht="20.25" customHeight="1">
      <c r="N2" s="334"/>
      <c r="Q2" s="334"/>
      <c r="R2" s="334"/>
      <c r="T2" s="322"/>
      <c r="U2" s="322"/>
      <c r="V2" s="322"/>
      <c r="W2" s="322"/>
      <c r="X2" s="322"/>
      <c r="Y2" s="322"/>
      <c r="Z2" s="322"/>
      <c r="AA2" s="322"/>
      <c r="AF2" s="322" t="s">
        <v>1182</v>
      </c>
      <c r="AG2" s="1285">
        <v>8</v>
      </c>
      <c r="AH2" s="1285"/>
      <c r="AI2" s="322" t="s">
        <v>1275</v>
      </c>
      <c r="AJ2" s="1286">
        <f>IF(AG2=0,"",YEAR(DATE(2018+AG2,1,1)))</f>
        <v>2026</v>
      </c>
      <c r="AK2" s="1286"/>
      <c r="AL2" s="321" t="s">
        <v>1274</v>
      </c>
      <c r="AM2" s="321" t="s">
        <v>1179</v>
      </c>
      <c r="AN2" s="1285">
        <v>4</v>
      </c>
      <c r="AO2" s="1285"/>
      <c r="AP2" s="321" t="s">
        <v>1178</v>
      </c>
      <c r="AW2" s="322" t="s">
        <v>1177</v>
      </c>
      <c r="AX2" s="1285" t="s">
        <v>1273</v>
      </c>
      <c r="AY2" s="1285"/>
      <c r="AZ2" s="1285"/>
      <c r="BA2" s="1285"/>
      <c r="BB2" s="1285"/>
      <c r="BC2" s="1285"/>
      <c r="BD2" s="1285"/>
      <c r="BE2" s="1285"/>
      <c r="BF2" s="1285"/>
      <c r="BG2" s="1285"/>
      <c r="BH2" s="1285"/>
      <c r="BI2" s="1285"/>
      <c r="BJ2" s="1285"/>
      <c r="BK2" s="1285"/>
      <c r="BL2" s="1285"/>
      <c r="BM2" s="1285"/>
      <c r="BN2" s="322" t="s">
        <v>1272</v>
      </c>
      <c r="BO2" s="322"/>
      <c r="BP2" s="322"/>
      <c r="BQ2" s="322"/>
    </row>
    <row r="3" spans="2:71" s="321" customFormat="1" ht="20.25" customHeight="1">
      <c r="N3" s="334"/>
      <c r="Q3" s="334"/>
      <c r="S3" s="322"/>
      <c r="T3" s="322"/>
      <c r="U3" s="322"/>
      <c r="V3" s="322"/>
      <c r="W3" s="322"/>
      <c r="X3" s="322"/>
      <c r="Y3" s="322"/>
      <c r="AG3" s="336"/>
      <c r="AH3" s="336"/>
      <c r="AI3" s="336"/>
      <c r="AJ3" s="337"/>
      <c r="AK3" s="336"/>
      <c r="BH3" s="335" t="s">
        <v>1271</v>
      </c>
      <c r="BI3" s="1287" t="s">
        <v>1173</v>
      </c>
      <c r="BJ3" s="1288"/>
      <c r="BK3" s="1288"/>
      <c r="BL3" s="1289"/>
      <c r="BM3" s="322"/>
    </row>
    <row r="4" spans="2:71" s="321" customFormat="1" ht="20.25" customHeight="1">
      <c r="N4" s="334"/>
      <c r="Q4" s="334"/>
      <c r="S4" s="322"/>
      <c r="T4" s="322"/>
      <c r="U4" s="322"/>
      <c r="V4" s="322"/>
      <c r="W4" s="322"/>
      <c r="X4" s="322"/>
      <c r="Y4" s="322"/>
      <c r="AG4" s="336"/>
      <c r="AH4" s="336"/>
      <c r="AI4" s="336"/>
      <c r="AJ4" s="337"/>
      <c r="AK4" s="336"/>
      <c r="BH4" s="335" t="s">
        <v>1270</v>
      </c>
      <c r="BI4" s="1287" t="s">
        <v>1171</v>
      </c>
      <c r="BJ4" s="1288"/>
      <c r="BK4" s="1288"/>
      <c r="BL4" s="1289"/>
      <c r="BM4" s="322"/>
    </row>
    <row r="5" spans="2:71" s="321" customFormat="1" ht="9" customHeight="1">
      <c r="N5" s="334"/>
      <c r="Q5" s="334"/>
      <c r="S5" s="322"/>
      <c r="T5" s="322"/>
      <c r="U5" s="322"/>
      <c r="V5" s="322"/>
      <c r="W5" s="322"/>
      <c r="X5" s="322"/>
      <c r="Y5" s="322"/>
      <c r="AG5" s="333"/>
      <c r="AH5" s="333"/>
      <c r="AN5" s="323"/>
      <c r="AO5" s="323"/>
      <c r="AP5" s="323"/>
      <c r="AQ5" s="323"/>
      <c r="AR5" s="323"/>
      <c r="AS5" s="323"/>
      <c r="AT5" s="323"/>
      <c r="AU5" s="323"/>
      <c r="AV5" s="323"/>
      <c r="AW5" s="323"/>
      <c r="AX5" s="323"/>
      <c r="AY5" s="323"/>
      <c r="AZ5" s="323"/>
      <c r="BA5" s="323"/>
      <c r="BB5" s="323"/>
      <c r="BC5" s="323"/>
      <c r="BD5" s="323"/>
      <c r="BE5" s="323"/>
      <c r="BF5" s="323"/>
      <c r="BG5" s="323"/>
      <c r="BH5" s="323"/>
      <c r="BI5" s="323"/>
      <c r="BJ5" s="323"/>
      <c r="BK5" s="323"/>
      <c r="BL5" s="324"/>
      <c r="BM5" s="324"/>
    </row>
    <row r="6" spans="2:71" s="321" customFormat="1" ht="21" customHeight="1">
      <c r="B6" s="332"/>
      <c r="C6" s="332"/>
      <c r="D6" s="332"/>
      <c r="E6" s="332"/>
      <c r="F6" s="332"/>
      <c r="G6" s="323"/>
      <c r="H6" s="323"/>
      <c r="I6" s="323"/>
      <c r="J6" s="323"/>
      <c r="K6" s="323"/>
      <c r="L6" s="323"/>
      <c r="M6" s="323"/>
      <c r="N6" s="323"/>
      <c r="O6" s="329"/>
      <c r="P6" s="329"/>
      <c r="Q6" s="329"/>
      <c r="R6" s="330"/>
      <c r="S6" s="329"/>
      <c r="T6" s="329"/>
      <c r="U6" s="329"/>
      <c r="AN6" s="323"/>
      <c r="AO6" s="323"/>
      <c r="AP6" s="323"/>
      <c r="AQ6" s="323"/>
      <c r="AR6" s="323"/>
      <c r="AS6" s="323" t="s">
        <v>1170</v>
      </c>
      <c r="AT6" s="323"/>
      <c r="AU6" s="323"/>
      <c r="AV6" s="323"/>
      <c r="AW6" s="323"/>
      <c r="AX6" s="323"/>
      <c r="AY6" s="323"/>
      <c r="BA6" s="326"/>
      <c r="BB6" s="326"/>
      <c r="BC6" s="233"/>
      <c r="BD6" s="323"/>
      <c r="BE6" s="1310">
        <v>40</v>
      </c>
      <c r="BF6" s="1311"/>
      <c r="BG6" s="233" t="s">
        <v>1169</v>
      </c>
      <c r="BH6" s="323"/>
      <c r="BI6" s="1310">
        <v>160</v>
      </c>
      <c r="BJ6" s="1311"/>
      <c r="BK6" s="233" t="s">
        <v>1168</v>
      </c>
      <c r="BL6" s="323"/>
      <c r="BM6" s="324"/>
    </row>
    <row r="7" spans="2:71" s="321" customFormat="1" ht="5.25" customHeight="1">
      <c r="B7" s="332"/>
      <c r="C7" s="332"/>
      <c r="D7" s="332"/>
      <c r="E7" s="332"/>
      <c r="F7" s="332"/>
      <c r="G7" s="325"/>
      <c r="H7" s="325"/>
      <c r="I7" s="325"/>
      <c r="J7" s="325"/>
      <c r="K7" s="325"/>
      <c r="L7" s="325"/>
      <c r="M7" s="325"/>
      <c r="N7" s="329"/>
      <c r="O7" s="329"/>
      <c r="P7" s="329"/>
      <c r="Q7" s="330"/>
      <c r="R7" s="329"/>
      <c r="S7" s="329"/>
      <c r="T7" s="329"/>
      <c r="U7" s="329"/>
      <c r="AN7" s="323"/>
      <c r="AO7" s="323"/>
      <c r="AP7" s="323"/>
      <c r="AQ7" s="323"/>
      <c r="AR7" s="323"/>
      <c r="AS7" s="323"/>
      <c r="AT7" s="323"/>
      <c r="AU7" s="323"/>
      <c r="AV7" s="323"/>
      <c r="AW7" s="323"/>
      <c r="AX7" s="323"/>
      <c r="AY7" s="323"/>
      <c r="AZ7" s="323"/>
      <c r="BA7" s="323"/>
      <c r="BB7" s="323"/>
      <c r="BC7" s="323"/>
      <c r="BD7" s="323"/>
      <c r="BE7" s="323"/>
      <c r="BF7" s="323"/>
      <c r="BG7" s="323"/>
      <c r="BH7" s="323"/>
      <c r="BI7" s="323"/>
      <c r="BJ7" s="323"/>
      <c r="BK7" s="323"/>
      <c r="BL7" s="324"/>
      <c r="BM7" s="324"/>
    </row>
    <row r="8" spans="2:71" s="321" customFormat="1" ht="21" customHeight="1">
      <c r="B8" s="331"/>
      <c r="C8" s="331"/>
      <c r="D8" s="331"/>
      <c r="E8" s="331"/>
      <c r="F8" s="331"/>
      <c r="G8" s="330"/>
      <c r="H8" s="330"/>
      <c r="I8" s="330"/>
      <c r="J8" s="330"/>
      <c r="K8" s="330"/>
      <c r="L8" s="330"/>
      <c r="M8" s="330"/>
      <c r="N8" s="329"/>
      <c r="O8" s="329"/>
      <c r="P8" s="329"/>
      <c r="Q8" s="330"/>
      <c r="R8" s="329"/>
      <c r="S8" s="329"/>
      <c r="T8" s="329"/>
      <c r="U8" s="329"/>
      <c r="AN8" s="328"/>
      <c r="AO8" s="328"/>
      <c r="AP8" s="328"/>
      <c r="AQ8" s="323"/>
      <c r="AR8" s="324"/>
      <c r="AS8" s="327"/>
      <c r="AT8" s="327"/>
      <c r="AU8" s="332"/>
      <c r="AV8" s="326"/>
      <c r="AW8" s="326"/>
      <c r="AX8" s="326"/>
      <c r="AY8" s="237"/>
      <c r="AZ8" s="237"/>
      <c r="BA8" s="323"/>
      <c r="BB8" s="326"/>
      <c r="BC8" s="326"/>
      <c r="BD8" s="330"/>
      <c r="BE8" s="323"/>
      <c r="BF8" s="323" t="s">
        <v>1167</v>
      </c>
      <c r="BG8" s="323"/>
      <c r="BH8" s="323"/>
      <c r="BI8" s="1312">
        <f>DAY(EOMONTH(DATE(AJ2,AN2,1),0))</f>
        <v>30</v>
      </c>
      <c r="BJ8" s="1313"/>
      <c r="BK8" s="323" t="s">
        <v>1166</v>
      </c>
      <c r="BL8" s="323"/>
      <c r="BM8" s="323"/>
      <c r="BQ8" s="322"/>
      <c r="BR8" s="322"/>
      <c r="BS8" s="322"/>
    </row>
    <row r="9" spans="2:71" s="321" customFormat="1" ht="5.25" customHeight="1">
      <c r="B9" s="331"/>
      <c r="C9" s="331"/>
      <c r="D9" s="331"/>
      <c r="E9" s="331"/>
      <c r="F9" s="331"/>
      <c r="G9" s="330"/>
      <c r="H9" s="330"/>
      <c r="I9" s="330"/>
      <c r="J9" s="330"/>
      <c r="K9" s="330"/>
      <c r="L9" s="330"/>
      <c r="M9" s="330"/>
      <c r="N9" s="329"/>
      <c r="O9" s="329"/>
      <c r="P9" s="329"/>
      <c r="Q9" s="330"/>
      <c r="R9" s="329"/>
      <c r="S9" s="329"/>
      <c r="T9" s="329"/>
      <c r="U9" s="329"/>
      <c r="AN9" s="328"/>
      <c r="AO9" s="328"/>
      <c r="AP9" s="328"/>
      <c r="AQ9" s="323"/>
      <c r="AR9" s="324"/>
      <c r="AS9" s="327"/>
      <c r="AT9" s="327"/>
      <c r="AU9" s="332"/>
      <c r="AV9" s="326"/>
      <c r="AW9" s="326"/>
      <c r="AX9" s="326"/>
      <c r="AY9" s="237"/>
      <c r="AZ9" s="237"/>
      <c r="BA9" s="323"/>
      <c r="BB9" s="326"/>
      <c r="BC9" s="326"/>
      <c r="BD9" s="330"/>
      <c r="BE9" s="323"/>
      <c r="BF9" s="323"/>
      <c r="BG9" s="323"/>
      <c r="BH9" s="323"/>
      <c r="BI9" s="330"/>
      <c r="BJ9" s="330"/>
      <c r="BK9" s="323"/>
      <c r="BL9" s="323"/>
      <c r="BM9" s="323"/>
      <c r="BQ9" s="322"/>
      <c r="BR9" s="322"/>
      <c r="BS9" s="322"/>
    </row>
    <row r="10" spans="2:71" s="321" customFormat="1" ht="21" customHeight="1">
      <c r="B10" s="331"/>
      <c r="C10" s="331"/>
      <c r="D10" s="331"/>
      <c r="E10" s="331"/>
      <c r="F10" s="331"/>
      <c r="G10" s="330"/>
      <c r="H10" s="330"/>
      <c r="I10" s="330"/>
      <c r="J10" s="330"/>
      <c r="K10" s="330"/>
      <c r="L10" s="330"/>
      <c r="M10" s="330"/>
      <c r="N10" s="329"/>
      <c r="O10" s="329"/>
      <c r="P10" s="329"/>
      <c r="Q10" s="330"/>
      <c r="R10" s="329"/>
      <c r="S10" s="329"/>
      <c r="T10" s="329"/>
      <c r="U10" s="329"/>
      <c r="AN10" s="328"/>
      <c r="AO10" s="328"/>
      <c r="AP10" s="328"/>
      <c r="AQ10" s="323"/>
      <c r="AR10" s="324"/>
      <c r="AS10" s="327"/>
      <c r="AT10" s="327"/>
      <c r="AU10" s="323" t="s">
        <v>1165</v>
      </c>
      <c r="AV10" s="326"/>
      <c r="AW10" s="323"/>
      <c r="AX10" s="323"/>
      <c r="AY10" s="323"/>
      <c r="AZ10" s="323"/>
      <c r="BA10" s="323"/>
      <c r="BB10" s="325"/>
      <c r="BC10" s="325"/>
      <c r="BD10" s="325"/>
      <c r="BE10" s="323"/>
      <c r="BF10" s="323"/>
      <c r="BG10" s="324" t="s">
        <v>1164</v>
      </c>
      <c r="BH10" s="323"/>
      <c r="BI10" s="1310"/>
      <c r="BJ10" s="1311"/>
      <c r="BK10" s="233" t="s">
        <v>1163</v>
      </c>
      <c r="BL10" s="323"/>
      <c r="BM10" s="323"/>
      <c r="BQ10" s="322"/>
      <c r="BR10" s="322"/>
      <c r="BS10" s="322"/>
    </row>
    <row r="11" spans="2:71" ht="5.25" customHeight="1" thickBot="1">
      <c r="G11" s="230"/>
      <c r="H11" s="230"/>
      <c r="I11" s="230"/>
      <c r="J11" s="230"/>
      <c r="K11" s="230"/>
      <c r="L11" s="230"/>
      <c r="M11" s="230"/>
      <c r="N11" s="230"/>
      <c r="AG11" s="230"/>
      <c r="AX11" s="230"/>
      <c r="BO11" s="320"/>
      <c r="BP11" s="320"/>
      <c r="BQ11" s="320"/>
    </row>
    <row r="12" spans="2:71" ht="21.6" customHeight="1">
      <c r="B12" s="1298" t="s">
        <v>887</v>
      </c>
      <c r="C12" s="1405" t="s">
        <v>1269</v>
      </c>
      <c r="D12" s="1257" t="s">
        <v>1160</v>
      </c>
      <c r="E12" s="1297"/>
      <c r="F12" s="1408"/>
      <c r="G12" s="1257" t="s">
        <v>1268</v>
      </c>
      <c r="H12" s="1291"/>
      <c r="I12" s="319"/>
      <c r="J12" s="318"/>
      <c r="K12" s="319"/>
      <c r="L12" s="318"/>
      <c r="M12" s="1301" t="s">
        <v>1267</v>
      </c>
      <c r="N12" s="1302"/>
      <c r="O12" s="1290" t="s">
        <v>1157</v>
      </c>
      <c r="P12" s="1258"/>
      <c r="Q12" s="1258"/>
      <c r="R12" s="1291"/>
      <c r="S12" s="1290" t="s">
        <v>1266</v>
      </c>
      <c r="T12" s="1258"/>
      <c r="U12" s="1258"/>
      <c r="V12" s="1258"/>
      <c r="W12" s="1291"/>
      <c r="X12" s="317"/>
      <c r="Y12" s="317"/>
      <c r="Z12" s="316"/>
      <c r="AA12" s="1296" t="s">
        <v>1265</v>
      </c>
      <c r="AB12" s="1297"/>
      <c r="AC12" s="1297"/>
      <c r="AD12" s="1297"/>
      <c r="AE12" s="1297"/>
      <c r="AF12" s="1297"/>
      <c r="AG12" s="1297"/>
      <c r="AH12" s="1297"/>
      <c r="AI12" s="1297"/>
      <c r="AJ12" s="1297"/>
      <c r="AK12" s="1297"/>
      <c r="AL12" s="1297"/>
      <c r="AM12" s="1297"/>
      <c r="AN12" s="1297"/>
      <c r="AO12" s="1297"/>
      <c r="AP12" s="1297"/>
      <c r="AQ12" s="1297"/>
      <c r="AR12" s="1297"/>
      <c r="AS12" s="1297"/>
      <c r="AT12" s="1297"/>
      <c r="AU12" s="1297"/>
      <c r="AV12" s="1297"/>
      <c r="AW12" s="1297"/>
      <c r="AX12" s="1297"/>
      <c r="AY12" s="1297"/>
      <c r="AZ12" s="1297"/>
      <c r="BA12" s="1297"/>
      <c r="BB12" s="1297"/>
      <c r="BC12" s="1297"/>
      <c r="BD12" s="1297"/>
      <c r="BE12" s="1297"/>
      <c r="BF12" s="1248" t="str">
        <f>IF(BI3="４週","(12)1～4週目の勤務時間数合計","(12)1か月の勤務時間数　合計")</f>
        <v>(12)1～4週目の勤務時間数合計</v>
      </c>
      <c r="BG12" s="1249"/>
      <c r="BH12" s="1254" t="s">
        <v>1154</v>
      </c>
      <c r="BI12" s="1249"/>
      <c r="BJ12" s="1257" t="s">
        <v>1153</v>
      </c>
      <c r="BK12" s="1258"/>
      <c r="BL12" s="1258"/>
      <c r="BM12" s="1258"/>
      <c r="BN12" s="1259"/>
    </row>
    <row r="13" spans="2:71" ht="20.25" customHeight="1">
      <c r="B13" s="1299"/>
      <c r="C13" s="1406"/>
      <c r="D13" s="1409"/>
      <c r="E13" s="1410"/>
      <c r="F13" s="1411"/>
      <c r="G13" s="1260"/>
      <c r="H13" s="1293"/>
      <c r="I13" s="315"/>
      <c r="J13" s="314"/>
      <c r="K13" s="315"/>
      <c r="L13" s="314"/>
      <c r="M13" s="1303"/>
      <c r="N13" s="1304"/>
      <c r="O13" s="1292"/>
      <c r="P13" s="1261"/>
      <c r="Q13" s="1261"/>
      <c r="R13" s="1293"/>
      <c r="S13" s="1292"/>
      <c r="T13" s="1261"/>
      <c r="U13" s="1261"/>
      <c r="V13" s="1261"/>
      <c r="W13" s="1293"/>
      <c r="X13" s="313"/>
      <c r="Y13" s="313"/>
      <c r="Z13" s="312"/>
      <c r="AA13" s="1266" t="s">
        <v>1152</v>
      </c>
      <c r="AB13" s="1266"/>
      <c r="AC13" s="1266"/>
      <c r="AD13" s="1266"/>
      <c r="AE13" s="1266"/>
      <c r="AF13" s="1266"/>
      <c r="AG13" s="1267"/>
      <c r="AH13" s="1268" t="s">
        <v>1151</v>
      </c>
      <c r="AI13" s="1266"/>
      <c r="AJ13" s="1266"/>
      <c r="AK13" s="1266"/>
      <c r="AL13" s="1266"/>
      <c r="AM13" s="1266"/>
      <c r="AN13" s="1267"/>
      <c r="AO13" s="1268" t="s">
        <v>1150</v>
      </c>
      <c r="AP13" s="1266"/>
      <c r="AQ13" s="1266"/>
      <c r="AR13" s="1266"/>
      <c r="AS13" s="1266"/>
      <c r="AT13" s="1266"/>
      <c r="AU13" s="1267"/>
      <c r="AV13" s="1268" t="s">
        <v>1149</v>
      </c>
      <c r="AW13" s="1266"/>
      <c r="AX13" s="1266"/>
      <c r="AY13" s="1266"/>
      <c r="AZ13" s="1266"/>
      <c r="BA13" s="1266"/>
      <c r="BB13" s="1267"/>
      <c r="BC13" s="1268" t="s">
        <v>1148</v>
      </c>
      <c r="BD13" s="1266"/>
      <c r="BE13" s="1266"/>
      <c r="BF13" s="1250"/>
      <c r="BG13" s="1251"/>
      <c r="BH13" s="1255"/>
      <c r="BI13" s="1251"/>
      <c r="BJ13" s="1260"/>
      <c r="BK13" s="1261"/>
      <c r="BL13" s="1261"/>
      <c r="BM13" s="1261"/>
      <c r="BN13" s="1262"/>
    </row>
    <row r="14" spans="2:71" ht="20.25" customHeight="1">
      <c r="B14" s="1299"/>
      <c r="C14" s="1406"/>
      <c r="D14" s="1409"/>
      <c r="E14" s="1410"/>
      <c r="F14" s="1411"/>
      <c r="G14" s="1260"/>
      <c r="H14" s="1293"/>
      <c r="I14" s="315"/>
      <c r="J14" s="314"/>
      <c r="K14" s="315"/>
      <c r="L14" s="314"/>
      <c r="M14" s="1303"/>
      <c r="N14" s="1304"/>
      <c r="O14" s="1292"/>
      <c r="P14" s="1261"/>
      <c r="Q14" s="1261"/>
      <c r="R14" s="1293"/>
      <c r="S14" s="1292"/>
      <c r="T14" s="1261"/>
      <c r="U14" s="1261"/>
      <c r="V14" s="1261"/>
      <c r="W14" s="1293"/>
      <c r="X14" s="313"/>
      <c r="Y14" s="313"/>
      <c r="Z14" s="312"/>
      <c r="AA14" s="311">
        <v>1</v>
      </c>
      <c r="AB14" s="309">
        <v>2</v>
      </c>
      <c r="AC14" s="309">
        <v>3</v>
      </c>
      <c r="AD14" s="309">
        <v>4</v>
      </c>
      <c r="AE14" s="309">
        <v>5</v>
      </c>
      <c r="AF14" s="309">
        <v>6</v>
      </c>
      <c r="AG14" s="308">
        <v>7</v>
      </c>
      <c r="AH14" s="310">
        <v>8</v>
      </c>
      <c r="AI14" s="309">
        <v>9</v>
      </c>
      <c r="AJ14" s="309">
        <v>10</v>
      </c>
      <c r="AK14" s="309">
        <v>11</v>
      </c>
      <c r="AL14" s="309">
        <v>12</v>
      </c>
      <c r="AM14" s="309">
        <v>13</v>
      </c>
      <c r="AN14" s="308">
        <v>14</v>
      </c>
      <c r="AO14" s="311">
        <v>15</v>
      </c>
      <c r="AP14" s="309">
        <v>16</v>
      </c>
      <c r="AQ14" s="309">
        <v>17</v>
      </c>
      <c r="AR14" s="309">
        <v>18</v>
      </c>
      <c r="AS14" s="309">
        <v>19</v>
      </c>
      <c r="AT14" s="309">
        <v>20</v>
      </c>
      <c r="AU14" s="308">
        <v>21</v>
      </c>
      <c r="AV14" s="310">
        <v>22</v>
      </c>
      <c r="AW14" s="309">
        <v>23</v>
      </c>
      <c r="AX14" s="309">
        <v>24</v>
      </c>
      <c r="AY14" s="309">
        <v>25</v>
      </c>
      <c r="AZ14" s="309">
        <v>26</v>
      </c>
      <c r="BA14" s="309">
        <v>27</v>
      </c>
      <c r="BB14" s="308">
        <v>28</v>
      </c>
      <c r="BC14" s="310" t="str">
        <f>IF($BI$3="実績",IF(DAY(DATE($AJ$2,$AN$2,29))=29,29,""),"")</f>
        <v/>
      </c>
      <c r="BD14" s="309" t="str">
        <f>IF($BI$3="実績",IF(DAY(DATE($AJ$2,$AN$2,30))=30,30,""),"")</f>
        <v/>
      </c>
      <c r="BE14" s="308" t="str">
        <f>IF($BI$3="実績",IF(DAY(DATE($AJ$2,$AN$2,31))=31,31,""),"")</f>
        <v/>
      </c>
      <c r="BF14" s="1250"/>
      <c r="BG14" s="1251"/>
      <c r="BH14" s="1255"/>
      <c r="BI14" s="1251"/>
      <c r="BJ14" s="1260"/>
      <c r="BK14" s="1261"/>
      <c r="BL14" s="1261"/>
      <c r="BM14" s="1261"/>
      <c r="BN14" s="1262"/>
    </row>
    <row r="15" spans="2:71" ht="20.25" hidden="1" customHeight="1">
      <c r="B15" s="1299"/>
      <c r="C15" s="1406"/>
      <c r="D15" s="1409"/>
      <c r="E15" s="1410"/>
      <c r="F15" s="1411"/>
      <c r="G15" s="1260"/>
      <c r="H15" s="1293"/>
      <c r="I15" s="315"/>
      <c r="J15" s="314"/>
      <c r="K15" s="315"/>
      <c r="L15" s="314"/>
      <c r="M15" s="1303"/>
      <c r="N15" s="1304"/>
      <c r="O15" s="1292"/>
      <c r="P15" s="1261"/>
      <c r="Q15" s="1261"/>
      <c r="R15" s="1293"/>
      <c r="S15" s="1292"/>
      <c r="T15" s="1261"/>
      <c r="U15" s="1261"/>
      <c r="V15" s="1261"/>
      <c r="W15" s="1293"/>
      <c r="X15" s="313"/>
      <c r="Y15" s="313"/>
      <c r="Z15" s="312"/>
      <c r="AA15" s="311">
        <f>WEEKDAY(DATE($AJ$2,$AN$2,1))</f>
        <v>4</v>
      </c>
      <c r="AB15" s="309">
        <f>WEEKDAY(DATE($AJ$2,$AN$2,2))</f>
        <v>5</v>
      </c>
      <c r="AC15" s="309">
        <f>WEEKDAY(DATE($AJ$2,$AN$2,3))</f>
        <v>6</v>
      </c>
      <c r="AD15" s="309">
        <f>WEEKDAY(DATE($AJ$2,$AN$2,4))</f>
        <v>7</v>
      </c>
      <c r="AE15" s="309">
        <f>WEEKDAY(DATE($AJ$2,$AN$2,5))</f>
        <v>1</v>
      </c>
      <c r="AF15" s="309">
        <f>WEEKDAY(DATE($AJ$2,$AN$2,6))</f>
        <v>2</v>
      </c>
      <c r="AG15" s="308">
        <f>WEEKDAY(DATE($AJ$2,$AN$2,7))</f>
        <v>3</v>
      </c>
      <c r="AH15" s="310">
        <f>WEEKDAY(DATE($AJ$2,$AN$2,8))</f>
        <v>4</v>
      </c>
      <c r="AI15" s="309">
        <f>WEEKDAY(DATE($AJ$2,$AN$2,9))</f>
        <v>5</v>
      </c>
      <c r="AJ15" s="309">
        <f>WEEKDAY(DATE($AJ$2,$AN$2,10))</f>
        <v>6</v>
      </c>
      <c r="AK15" s="309">
        <f>WEEKDAY(DATE($AJ$2,$AN$2,11))</f>
        <v>7</v>
      </c>
      <c r="AL15" s="309">
        <f>WEEKDAY(DATE($AJ$2,$AN$2,12))</f>
        <v>1</v>
      </c>
      <c r="AM15" s="309">
        <f>WEEKDAY(DATE($AJ$2,$AN$2,13))</f>
        <v>2</v>
      </c>
      <c r="AN15" s="308">
        <f>WEEKDAY(DATE($AJ$2,$AN$2,14))</f>
        <v>3</v>
      </c>
      <c r="AO15" s="310">
        <f>WEEKDAY(DATE($AJ$2,$AN$2,15))</f>
        <v>4</v>
      </c>
      <c r="AP15" s="309">
        <f>WEEKDAY(DATE($AJ$2,$AN$2,16))</f>
        <v>5</v>
      </c>
      <c r="AQ15" s="309">
        <f>WEEKDAY(DATE($AJ$2,$AN$2,17))</f>
        <v>6</v>
      </c>
      <c r="AR15" s="309">
        <f>WEEKDAY(DATE($AJ$2,$AN$2,18))</f>
        <v>7</v>
      </c>
      <c r="AS15" s="309">
        <f>WEEKDAY(DATE($AJ$2,$AN$2,19))</f>
        <v>1</v>
      </c>
      <c r="AT15" s="309">
        <f>WEEKDAY(DATE($AJ$2,$AN$2,20))</f>
        <v>2</v>
      </c>
      <c r="AU15" s="308">
        <f>WEEKDAY(DATE($AJ$2,$AN$2,21))</f>
        <v>3</v>
      </c>
      <c r="AV15" s="310">
        <f>WEEKDAY(DATE($AJ$2,$AN$2,22))</f>
        <v>4</v>
      </c>
      <c r="AW15" s="309">
        <f>WEEKDAY(DATE($AJ$2,$AN$2,23))</f>
        <v>5</v>
      </c>
      <c r="AX15" s="309">
        <f>WEEKDAY(DATE($AJ$2,$AN$2,24))</f>
        <v>6</v>
      </c>
      <c r="AY15" s="309">
        <f>WEEKDAY(DATE($AJ$2,$AN$2,25))</f>
        <v>7</v>
      </c>
      <c r="AZ15" s="309">
        <f>WEEKDAY(DATE($AJ$2,$AN$2,26))</f>
        <v>1</v>
      </c>
      <c r="BA15" s="309">
        <f>WEEKDAY(DATE($AJ$2,$AN$2,27))</f>
        <v>2</v>
      </c>
      <c r="BB15" s="308">
        <f>WEEKDAY(DATE($AJ$2,$AN$2,28))</f>
        <v>3</v>
      </c>
      <c r="BC15" s="310">
        <f>IF(BC14=29,WEEKDAY(DATE($AJ$2,$AN$2,29)),0)</f>
        <v>0</v>
      </c>
      <c r="BD15" s="309">
        <f>IF(BD14=30,WEEKDAY(DATE($AJ$2,$AN$2,30)),0)</f>
        <v>0</v>
      </c>
      <c r="BE15" s="308">
        <f>IF(BE14=31,WEEKDAY(DATE($AJ$2,$AN$2,31)),0)</f>
        <v>0</v>
      </c>
      <c r="BF15" s="1250"/>
      <c r="BG15" s="1251"/>
      <c r="BH15" s="1255"/>
      <c r="BI15" s="1251"/>
      <c r="BJ15" s="1260"/>
      <c r="BK15" s="1261"/>
      <c r="BL15" s="1261"/>
      <c r="BM15" s="1261"/>
      <c r="BN15" s="1262"/>
    </row>
    <row r="16" spans="2:71" ht="20.25" customHeight="1" thickBot="1">
      <c r="B16" s="1300"/>
      <c r="C16" s="1407"/>
      <c r="D16" s="1412"/>
      <c r="E16" s="1413"/>
      <c r="F16" s="1414"/>
      <c r="G16" s="1263"/>
      <c r="H16" s="1295"/>
      <c r="I16" s="307"/>
      <c r="J16" s="306"/>
      <c r="K16" s="307"/>
      <c r="L16" s="306"/>
      <c r="M16" s="1305"/>
      <c r="N16" s="1306"/>
      <c r="O16" s="1294"/>
      <c r="P16" s="1264"/>
      <c r="Q16" s="1264"/>
      <c r="R16" s="1295"/>
      <c r="S16" s="1294"/>
      <c r="T16" s="1264"/>
      <c r="U16" s="1264"/>
      <c r="V16" s="1264"/>
      <c r="W16" s="1295"/>
      <c r="X16" s="305"/>
      <c r="Y16" s="305"/>
      <c r="Z16" s="304"/>
      <c r="AA16" s="303" t="str">
        <f t="shared" ref="AA16:BB16" si="0">IF(AA15=1,"日",IF(AA15=2,"月",IF(AA15=3,"火",IF(AA15=4,"水",IF(AA15=5,"木",IF(AA15=6,"金","土"))))))</f>
        <v>水</v>
      </c>
      <c r="AB16" s="300" t="str">
        <f t="shared" si="0"/>
        <v>木</v>
      </c>
      <c r="AC16" s="300" t="str">
        <f t="shared" si="0"/>
        <v>金</v>
      </c>
      <c r="AD16" s="300" t="str">
        <f t="shared" si="0"/>
        <v>土</v>
      </c>
      <c r="AE16" s="300" t="str">
        <f t="shared" si="0"/>
        <v>日</v>
      </c>
      <c r="AF16" s="300" t="str">
        <f t="shared" si="0"/>
        <v>月</v>
      </c>
      <c r="AG16" s="301" t="str">
        <f t="shared" si="0"/>
        <v>火</v>
      </c>
      <c r="AH16" s="302" t="str">
        <f t="shared" si="0"/>
        <v>水</v>
      </c>
      <c r="AI16" s="300" t="str">
        <f t="shared" si="0"/>
        <v>木</v>
      </c>
      <c r="AJ16" s="300" t="str">
        <f t="shared" si="0"/>
        <v>金</v>
      </c>
      <c r="AK16" s="300" t="str">
        <f t="shared" si="0"/>
        <v>土</v>
      </c>
      <c r="AL16" s="300" t="str">
        <f t="shared" si="0"/>
        <v>日</v>
      </c>
      <c r="AM16" s="300" t="str">
        <f t="shared" si="0"/>
        <v>月</v>
      </c>
      <c r="AN16" s="301" t="str">
        <f t="shared" si="0"/>
        <v>火</v>
      </c>
      <c r="AO16" s="302" t="str">
        <f t="shared" si="0"/>
        <v>水</v>
      </c>
      <c r="AP16" s="300" t="str">
        <f t="shared" si="0"/>
        <v>木</v>
      </c>
      <c r="AQ16" s="300" t="str">
        <f t="shared" si="0"/>
        <v>金</v>
      </c>
      <c r="AR16" s="300" t="str">
        <f t="shared" si="0"/>
        <v>土</v>
      </c>
      <c r="AS16" s="300" t="str">
        <f t="shared" si="0"/>
        <v>日</v>
      </c>
      <c r="AT16" s="300" t="str">
        <f t="shared" si="0"/>
        <v>月</v>
      </c>
      <c r="AU16" s="301" t="str">
        <f t="shared" si="0"/>
        <v>火</v>
      </c>
      <c r="AV16" s="302" t="str">
        <f t="shared" si="0"/>
        <v>水</v>
      </c>
      <c r="AW16" s="300" t="str">
        <f t="shared" si="0"/>
        <v>木</v>
      </c>
      <c r="AX16" s="300" t="str">
        <f t="shared" si="0"/>
        <v>金</v>
      </c>
      <c r="AY16" s="300" t="str">
        <f t="shared" si="0"/>
        <v>土</v>
      </c>
      <c r="AZ16" s="300" t="str">
        <f t="shared" si="0"/>
        <v>日</v>
      </c>
      <c r="BA16" s="300" t="str">
        <f t="shared" si="0"/>
        <v>月</v>
      </c>
      <c r="BB16" s="301" t="str">
        <f t="shared" si="0"/>
        <v>火</v>
      </c>
      <c r="BC16" s="300" t="str">
        <f>IF(BC15=1,"日",IF(BC15=2,"月",IF(BC15=3,"火",IF(BC15=4,"水",IF(BC15=5,"木",IF(BC15=6,"金",IF(BC15=0,"","土")))))))</f>
        <v/>
      </c>
      <c r="BD16" s="300" t="str">
        <f>IF(BD15=1,"日",IF(BD15=2,"月",IF(BD15=3,"火",IF(BD15=4,"水",IF(BD15=5,"木",IF(BD15=6,"金",IF(BD15=0,"","土")))))))</f>
        <v/>
      </c>
      <c r="BE16" s="300" t="str">
        <f>IF(BE15=1,"日",IF(BE15=2,"月",IF(BE15=3,"火",IF(BE15=4,"水",IF(BE15=5,"木",IF(BE15=6,"金",IF(BE15=0,"","土")))))))</f>
        <v/>
      </c>
      <c r="BF16" s="1252"/>
      <c r="BG16" s="1253"/>
      <c r="BH16" s="1256"/>
      <c r="BI16" s="1253"/>
      <c r="BJ16" s="1263"/>
      <c r="BK16" s="1264"/>
      <c r="BL16" s="1264"/>
      <c r="BM16" s="1264"/>
      <c r="BN16" s="1265"/>
    </row>
    <row r="17" spans="2:66" ht="20.25" customHeight="1">
      <c r="B17" s="1279">
        <f>B15+1</f>
        <v>1</v>
      </c>
      <c r="C17" s="1415"/>
      <c r="D17" s="1416"/>
      <c r="E17" s="1417"/>
      <c r="F17" s="1418"/>
      <c r="G17" s="1281"/>
      <c r="H17" s="1275"/>
      <c r="I17" s="299"/>
      <c r="J17" s="298"/>
      <c r="K17" s="299"/>
      <c r="L17" s="298"/>
      <c r="M17" s="1269"/>
      <c r="N17" s="1270"/>
      <c r="O17" s="1273"/>
      <c r="P17" s="1274"/>
      <c r="Q17" s="1274"/>
      <c r="R17" s="1275"/>
      <c r="S17" s="1327"/>
      <c r="T17" s="1328"/>
      <c r="U17" s="1328"/>
      <c r="V17" s="1328"/>
      <c r="W17" s="1329"/>
      <c r="X17" s="297" t="s">
        <v>1100</v>
      </c>
      <c r="Y17" s="296"/>
      <c r="Z17" s="295"/>
      <c r="AA17" s="293"/>
      <c r="AB17" s="292"/>
      <c r="AC17" s="292"/>
      <c r="AD17" s="292"/>
      <c r="AE17" s="292"/>
      <c r="AF17" s="292"/>
      <c r="AG17" s="294"/>
      <c r="AH17" s="293"/>
      <c r="AI17" s="292"/>
      <c r="AJ17" s="292"/>
      <c r="AK17" s="292"/>
      <c r="AL17" s="292"/>
      <c r="AM17" s="292"/>
      <c r="AN17" s="294"/>
      <c r="AO17" s="293"/>
      <c r="AP17" s="292"/>
      <c r="AQ17" s="292"/>
      <c r="AR17" s="292"/>
      <c r="AS17" s="292"/>
      <c r="AT17" s="292"/>
      <c r="AU17" s="294"/>
      <c r="AV17" s="293"/>
      <c r="AW17" s="292"/>
      <c r="AX17" s="292"/>
      <c r="AY17" s="292"/>
      <c r="AZ17" s="292"/>
      <c r="BA17" s="292"/>
      <c r="BB17" s="294"/>
      <c r="BC17" s="293"/>
      <c r="BD17" s="292"/>
      <c r="BE17" s="292"/>
      <c r="BF17" s="1330"/>
      <c r="BG17" s="1331"/>
      <c r="BH17" s="1332"/>
      <c r="BI17" s="1333"/>
      <c r="BJ17" s="1334"/>
      <c r="BK17" s="1335"/>
      <c r="BL17" s="1335"/>
      <c r="BM17" s="1335"/>
      <c r="BN17" s="1336"/>
    </row>
    <row r="18" spans="2:66" ht="20.25" customHeight="1">
      <c r="B18" s="1280"/>
      <c r="C18" s="1397"/>
      <c r="D18" s="1400"/>
      <c r="E18" s="1288"/>
      <c r="F18" s="1399"/>
      <c r="G18" s="1282"/>
      <c r="H18" s="1278"/>
      <c r="I18" s="285"/>
      <c r="J18" s="284">
        <f>G17</f>
        <v>0</v>
      </c>
      <c r="K18" s="285"/>
      <c r="L18" s="284">
        <f>M17</f>
        <v>0</v>
      </c>
      <c r="M18" s="1271"/>
      <c r="N18" s="1272"/>
      <c r="O18" s="1276"/>
      <c r="P18" s="1277"/>
      <c r="Q18" s="1277"/>
      <c r="R18" s="1278"/>
      <c r="S18" s="1307"/>
      <c r="T18" s="1308"/>
      <c r="U18" s="1308"/>
      <c r="V18" s="1308"/>
      <c r="W18" s="1309"/>
      <c r="X18" s="291" t="s">
        <v>1099</v>
      </c>
      <c r="Y18" s="290"/>
      <c r="Z18" s="289"/>
      <c r="AA18" s="275" t="str">
        <f>IF(AA17="","",VLOOKUP(AA17,'シフト記号表（従来型・ユニット型共通）'!$C$6:$L$47,10,FALSE))</f>
        <v/>
      </c>
      <c r="AB18" s="274" t="str">
        <f>IF(AB17="","",VLOOKUP(AB17,'シフト記号表（従来型・ユニット型共通）'!$C$6:$L$47,10,FALSE))</f>
        <v/>
      </c>
      <c r="AC18" s="274" t="str">
        <f>IF(AC17="","",VLOOKUP(AC17,'シフト記号表（従来型・ユニット型共通）'!$C$6:$L$47,10,FALSE))</f>
        <v/>
      </c>
      <c r="AD18" s="274" t="str">
        <f>IF(AD17="","",VLOOKUP(AD17,'シフト記号表（従来型・ユニット型共通）'!$C$6:$L$47,10,FALSE))</f>
        <v/>
      </c>
      <c r="AE18" s="274" t="str">
        <f>IF(AE17="","",VLOOKUP(AE17,'シフト記号表（従来型・ユニット型共通）'!$C$6:$L$47,10,FALSE))</f>
        <v/>
      </c>
      <c r="AF18" s="274" t="str">
        <f>IF(AF17="","",VLOOKUP(AF17,'シフト記号表（従来型・ユニット型共通）'!$C$6:$L$47,10,FALSE))</f>
        <v/>
      </c>
      <c r="AG18" s="276" t="str">
        <f>IF(AG17="","",VLOOKUP(AG17,'シフト記号表（従来型・ユニット型共通）'!$C$6:$L$47,10,FALSE))</f>
        <v/>
      </c>
      <c r="AH18" s="275" t="str">
        <f>IF(AH17="","",VLOOKUP(AH17,'シフト記号表（従来型・ユニット型共通）'!$C$6:$L$47,10,FALSE))</f>
        <v/>
      </c>
      <c r="AI18" s="274" t="str">
        <f>IF(AI17="","",VLOOKUP(AI17,'シフト記号表（従来型・ユニット型共通）'!$C$6:$L$47,10,FALSE))</f>
        <v/>
      </c>
      <c r="AJ18" s="274" t="str">
        <f>IF(AJ17="","",VLOOKUP(AJ17,'シフト記号表（従来型・ユニット型共通）'!$C$6:$L$47,10,FALSE))</f>
        <v/>
      </c>
      <c r="AK18" s="274" t="str">
        <f>IF(AK17="","",VLOOKUP(AK17,'シフト記号表（従来型・ユニット型共通）'!$C$6:$L$47,10,FALSE))</f>
        <v/>
      </c>
      <c r="AL18" s="274" t="str">
        <f>IF(AL17="","",VLOOKUP(AL17,'シフト記号表（従来型・ユニット型共通）'!$C$6:$L$47,10,FALSE))</f>
        <v/>
      </c>
      <c r="AM18" s="274" t="str">
        <f>IF(AM17="","",VLOOKUP(AM17,'シフト記号表（従来型・ユニット型共通）'!$C$6:$L$47,10,FALSE))</f>
        <v/>
      </c>
      <c r="AN18" s="276" t="str">
        <f>IF(AN17="","",VLOOKUP(AN17,'シフト記号表（従来型・ユニット型共通）'!$C$6:$L$47,10,FALSE))</f>
        <v/>
      </c>
      <c r="AO18" s="275" t="str">
        <f>IF(AO17="","",VLOOKUP(AO17,'シフト記号表（従来型・ユニット型共通）'!$C$6:$L$47,10,FALSE))</f>
        <v/>
      </c>
      <c r="AP18" s="274" t="str">
        <f>IF(AP17="","",VLOOKUP(AP17,'シフト記号表（従来型・ユニット型共通）'!$C$6:$L$47,10,FALSE))</f>
        <v/>
      </c>
      <c r="AQ18" s="274" t="str">
        <f>IF(AQ17="","",VLOOKUP(AQ17,'シフト記号表（従来型・ユニット型共通）'!$C$6:$L$47,10,FALSE))</f>
        <v/>
      </c>
      <c r="AR18" s="274" t="str">
        <f>IF(AR17="","",VLOOKUP(AR17,'シフト記号表（従来型・ユニット型共通）'!$C$6:$L$47,10,FALSE))</f>
        <v/>
      </c>
      <c r="AS18" s="274" t="str">
        <f>IF(AS17="","",VLOOKUP(AS17,'シフト記号表（従来型・ユニット型共通）'!$C$6:$L$47,10,FALSE))</f>
        <v/>
      </c>
      <c r="AT18" s="274" t="str">
        <f>IF(AT17="","",VLOOKUP(AT17,'シフト記号表（従来型・ユニット型共通）'!$C$6:$L$47,10,FALSE))</f>
        <v/>
      </c>
      <c r="AU18" s="276" t="str">
        <f>IF(AU17="","",VLOOKUP(AU17,'シフト記号表（従来型・ユニット型共通）'!$C$6:$L$47,10,FALSE))</f>
        <v/>
      </c>
      <c r="AV18" s="275" t="str">
        <f>IF(AV17="","",VLOOKUP(AV17,'シフト記号表（従来型・ユニット型共通）'!$C$6:$L$47,10,FALSE))</f>
        <v/>
      </c>
      <c r="AW18" s="274" t="str">
        <f>IF(AW17="","",VLOOKUP(AW17,'シフト記号表（従来型・ユニット型共通）'!$C$6:$L$47,10,FALSE))</f>
        <v/>
      </c>
      <c r="AX18" s="274" t="str">
        <f>IF(AX17="","",VLOOKUP(AX17,'シフト記号表（従来型・ユニット型共通）'!$C$6:$L$47,10,FALSE))</f>
        <v/>
      </c>
      <c r="AY18" s="274" t="str">
        <f>IF(AY17="","",VLOOKUP(AY17,'シフト記号表（従来型・ユニット型共通）'!$C$6:$L$47,10,FALSE))</f>
        <v/>
      </c>
      <c r="AZ18" s="274" t="str">
        <f>IF(AZ17="","",VLOOKUP(AZ17,'シフト記号表（従来型・ユニット型共通）'!$C$6:$L$47,10,FALSE))</f>
        <v/>
      </c>
      <c r="BA18" s="274" t="str">
        <f>IF(BA17="","",VLOOKUP(BA17,'シフト記号表（従来型・ユニット型共通）'!$C$6:$L$47,10,FALSE))</f>
        <v/>
      </c>
      <c r="BB18" s="276" t="str">
        <f>IF(BB17="","",VLOOKUP(BB17,'シフト記号表（従来型・ユニット型共通）'!$C$6:$L$47,10,FALSE))</f>
        <v/>
      </c>
      <c r="BC18" s="275" t="str">
        <f>IF(BC17="","",VLOOKUP(BC17,'シフト記号表（従来型・ユニット型共通）'!$C$6:$L$47,10,FALSE))</f>
        <v/>
      </c>
      <c r="BD18" s="274" t="str">
        <f>IF(BD17="","",VLOOKUP(BD17,'シフト記号表（従来型・ユニット型共通）'!$C$6:$L$47,10,FALSE))</f>
        <v/>
      </c>
      <c r="BE18" s="274" t="str">
        <f>IF(BE17="","",VLOOKUP(BE17,'シフト記号表（従来型・ユニット型共通）'!$C$6:$L$47,10,FALSE))</f>
        <v/>
      </c>
      <c r="BF18" s="1246">
        <f>IF($BI$3="４週",SUM(AA18:BB18),IF($BI$3="暦月",SUM(AA18:BE18),""))</f>
        <v>0</v>
      </c>
      <c r="BG18" s="1247"/>
      <c r="BH18" s="1324">
        <f>IF($BI$3="４週",BF18/4,IF($BI$3="暦月",(BF18/($BI$8/7)),""))</f>
        <v>0</v>
      </c>
      <c r="BI18" s="1247"/>
      <c r="BJ18" s="1321"/>
      <c r="BK18" s="1322"/>
      <c r="BL18" s="1322"/>
      <c r="BM18" s="1322"/>
      <c r="BN18" s="1323"/>
    </row>
    <row r="19" spans="2:66" ht="20.25" customHeight="1">
      <c r="B19" s="1279">
        <f>B17+1</f>
        <v>2</v>
      </c>
      <c r="C19" s="1396"/>
      <c r="D19" s="1398"/>
      <c r="E19" s="1288"/>
      <c r="F19" s="1399"/>
      <c r="G19" s="1325"/>
      <c r="H19" s="1326"/>
      <c r="I19" s="273"/>
      <c r="J19" s="272"/>
      <c r="K19" s="273"/>
      <c r="L19" s="272"/>
      <c r="M19" s="1337"/>
      <c r="N19" s="1338"/>
      <c r="O19" s="1339"/>
      <c r="P19" s="1340"/>
      <c r="Q19" s="1340"/>
      <c r="R19" s="1326"/>
      <c r="S19" s="1307"/>
      <c r="T19" s="1308"/>
      <c r="U19" s="1308"/>
      <c r="V19" s="1308"/>
      <c r="W19" s="1309"/>
      <c r="X19" s="288" t="s">
        <v>1100</v>
      </c>
      <c r="Y19" s="287"/>
      <c r="Z19" s="286"/>
      <c r="AA19" s="267"/>
      <c r="AB19" s="266"/>
      <c r="AC19" s="266"/>
      <c r="AD19" s="266"/>
      <c r="AE19" s="266"/>
      <c r="AF19" s="266"/>
      <c r="AG19" s="268"/>
      <c r="AH19" s="267"/>
      <c r="AI19" s="266"/>
      <c r="AJ19" s="266"/>
      <c r="AK19" s="266"/>
      <c r="AL19" s="266"/>
      <c r="AM19" s="266"/>
      <c r="AN19" s="268"/>
      <c r="AO19" s="267"/>
      <c r="AP19" s="266"/>
      <c r="AQ19" s="266"/>
      <c r="AR19" s="266"/>
      <c r="AS19" s="266"/>
      <c r="AT19" s="266"/>
      <c r="AU19" s="268"/>
      <c r="AV19" s="267"/>
      <c r="AW19" s="266"/>
      <c r="AX19" s="266"/>
      <c r="AY19" s="266"/>
      <c r="AZ19" s="266"/>
      <c r="BA19" s="266"/>
      <c r="BB19" s="268"/>
      <c r="BC19" s="267"/>
      <c r="BD19" s="266"/>
      <c r="BE19" s="265"/>
      <c r="BF19" s="1314"/>
      <c r="BG19" s="1315"/>
      <c r="BH19" s="1316"/>
      <c r="BI19" s="1317"/>
      <c r="BJ19" s="1318"/>
      <c r="BK19" s="1319"/>
      <c r="BL19" s="1319"/>
      <c r="BM19" s="1319"/>
      <c r="BN19" s="1320"/>
    </row>
    <row r="20" spans="2:66" ht="20.25" customHeight="1">
      <c r="B20" s="1280"/>
      <c r="C20" s="1397"/>
      <c r="D20" s="1400"/>
      <c r="E20" s="1288"/>
      <c r="F20" s="1399"/>
      <c r="G20" s="1282"/>
      <c r="H20" s="1278"/>
      <c r="I20" s="285"/>
      <c r="J20" s="284">
        <f>G19</f>
        <v>0</v>
      </c>
      <c r="K20" s="285"/>
      <c r="L20" s="284">
        <f>M19</f>
        <v>0</v>
      </c>
      <c r="M20" s="1271"/>
      <c r="N20" s="1272"/>
      <c r="O20" s="1276"/>
      <c r="P20" s="1277"/>
      <c r="Q20" s="1277"/>
      <c r="R20" s="1278"/>
      <c r="S20" s="1307"/>
      <c r="T20" s="1308"/>
      <c r="U20" s="1308"/>
      <c r="V20" s="1308"/>
      <c r="W20" s="1309"/>
      <c r="X20" s="291" t="s">
        <v>1099</v>
      </c>
      <c r="Y20" s="290"/>
      <c r="Z20" s="289"/>
      <c r="AA20" s="275" t="str">
        <f>IF(AA19="","",VLOOKUP(AA19,'シフト記号表（従来型・ユニット型共通）'!$C$6:$L$47,10,FALSE))</f>
        <v/>
      </c>
      <c r="AB20" s="274" t="str">
        <f>IF(AB19="","",VLOOKUP(AB19,'シフト記号表（従来型・ユニット型共通）'!$C$6:$L$47,10,FALSE))</f>
        <v/>
      </c>
      <c r="AC20" s="274" t="str">
        <f>IF(AC19="","",VLOOKUP(AC19,'シフト記号表（従来型・ユニット型共通）'!$C$6:$L$47,10,FALSE))</f>
        <v/>
      </c>
      <c r="AD20" s="274" t="str">
        <f>IF(AD19="","",VLOOKUP(AD19,'シフト記号表（従来型・ユニット型共通）'!$C$6:$L$47,10,FALSE))</f>
        <v/>
      </c>
      <c r="AE20" s="274" t="str">
        <f>IF(AE19="","",VLOOKUP(AE19,'シフト記号表（従来型・ユニット型共通）'!$C$6:$L$47,10,FALSE))</f>
        <v/>
      </c>
      <c r="AF20" s="274" t="str">
        <f>IF(AF19="","",VLOOKUP(AF19,'シフト記号表（従来型・ユニット型共通）'!$C$6:$L$47,10,FALSE))</f>
        <v/>
      </c>
      <c r="AG20" s="276" t="str">
        <f>IF(AG19="","",VLOOKUP(AG19,'シフト記号表（従来型・ユニット型共通）'!$C$6:$L$47,10,FALSE))</f>
        <v/>
      </c>
      <c r="AH20" s="275" t="str">
        <f>IF(AH19="","",VLOOKUP(AH19,'シフト記号表（従来型・ユニット型共通）'!$C$6:$L$47,10,FALSE))</f>
        <v/>
      </c>
      <c r="AI20" s="274" t="str">
        <f>IF(AI19="","",VLOOKUP(AI19,'シフト記号表（従来型・ユニット型共通）'!$C$6:$L$47,10,FALSE))</f>
        <v/>
      </c>
      <c r="AJ20" s="274" t="str">
        <f>IF(AJ19="","",VLOOKUP(AJ19,'シフト記号表（従来型・ユニット型共通）'!$C$6:$L$47,10,FALSE))</f>
        <v/>
      </c>
      <c r="AK20" s="274" t="str">
        <f>IF(AK19="","",VLOOKUP(AK19,'シフト記号表（従来型・ユニット型共通）'!$C$6:$L$47,10,FALSE))</f>
        <v/>
      </c>
      <c r="AL20" s="274" t="str">
        <f>IF(AL19="","",VLOOKUP(AL19,'シフト記号表（従来型・ユニット型共通）'!$C$6:$L$47,10,FALSE))</f>
        <v/>
      </c>
      <c r="AM20" s="274" t="str">
        <f>IF(AM19="","",VLOOKUP(AM19,'シフト記号表（従来型・ユニット型共通）'!$C$6:$L$47,10,FALSE))</f>
        <v/>
      </c>
      <c r="AN20" s="276" t="str">
        <f>IF(AN19="","",VLOOKUP(AN19,'シフト記号表（従来型・ユニット型共通）'!$C$6:$L$47,10,FALSE))</f>
        <v/>
      </c>
      <c r="AO20" s="275" t="str">
        <f>IF(AO19="","",VLOOKUP(AO19,'シフト記号表（従来型・ユニット型共通）'!$C$6:$L$47,10,FALSE))</f>
        <v/>
      </c>
      <c r="AP20" s="274" t="str">
        <f>IF(AP19="","",VLOOKUP(AP19,'シフト記号表（従来型・ユニット型共通）'!$C$6:$L$47,10,FALSE))</f>
        <v/>
      </c>
      <c r="AQ20" s="274" t="str">
        <f>IF(AQ19="","",VLOOKUP(AQ19,'シフト記号表（従来型・ユニット型共通）'!$C$6:$L$47,10,FALSE))</f>
        <v/>
      </c>
      <c r="AR20" s="274" t="str">
        <f>IF(AR19="","",VLOOKUP(AR19,'シフト記号表（従来型・ユニット型共通）'!$C$6:$L$47,10,FALSE))</f>
        <v/>
      </c>
      <c r="AS20" s="274" t="str">
        <f>IF(AS19="","",VLOOKUP(AS19,'シフト記号表（従来型・ユニット型共通）'!$C$6:$L$47,10,FALSE))</f>
        <v/>
      </c>
      <c r="AT20" s="274" t="str">
        <f>IF(AT19="","",VLOOKUP(AT19,'シフト記号表（従来型・ユニット型共通）'!$C$6:$L$47,10,FALSE))</f>
        <v/>
      </c>
      <c r="AU20" s="276" t="str">
        <f>IF(AU19="","",VLOOKUP(AU19,'シフト記号表（従来型・ユニット型共通）'!$C$6:$L$47,10,FALSE))</f>
        <v/>
      </c>
      <c r="AV20" s="275" t="str">
        <f>IF(AV19="","",VLOOKUP(AV19,'シフト記号表（従来型・ユニット型共通）'!$C$6:$L$47,10,FALSE))</f>
        <v/>
      </c>
      <c r="AW20" s="274" t="str">
        <f>IF(AW19="","",VLOOKUP(AW19,'シフト記号表（従来型・ユニット型共通）'!$C$6:$L$47,10,FALSE))</f>
        <v/>
      </c>
      <c r="AX20" s="274" t="str">
        <f>IF(AX19="","",VLOOKUP(AX19,'シフト記号表（従来型・ユニット型共通）'!$C$6:$L$47,10,FALSE))</f>
        <v/>
      </c>
      <c r="AY20" s="274" t="str">
        <f>IF(AY19="","",VLOOKUP(AY19,'シフト記号表（従来型・ユニット型共通）'!$C$6:$L$47,10,FALSE))</f>
        <v/>
      </c>
      <c r="AZ20" s="274" t="str">
        <f>IF(AZ19="","",VLOOKUP(AZ19,'シフト記号表（従来型・ユニット型共通）'!$C$6:$L$47,10,FALSE))</f>
        <v/>
      </c>
      <c r="BA20" s="274" t="str">
        <f>IF(BA19="","",VLOOKUP(BA19,'シフト記号表（従来型・ユニット型共通）'!$C$6:$L$47,10,FALSE))</f>
        <v/>
      </c>
      <c r="BB20" s="276" t="str">
        <f>IF(BB19="","",VLOOKUP(BB19,'シフト記号表（従来型・ユニット型共通）'!$C$6:$L$47,10,FALSE))</f>
        <v/>
      </c>
      <c r="BC20" s="275" t="str">
        <f>IF(BC19="","",VLOOKUP(BC19,'シフト記号表（従来型・ユニット型共通）'!$C$6:$L$47,10,FALSE))</f>
        <v/>
      </c>
      <c r="BD20" s="274" t="str">
        <f>IF(BD19="","",VLOOKUP(BD19,'シフト記号表（従来型・ユニット型共通）'!$C$6:$L$47,10,FALSE))</f>
        <v/>
      </c>
      <c r="BE20" s="274" t="str">
        <f>IF(BE19="","",VLOOKUP(BE19,'シフト記号表（従来型・ユニット型共通）'!$C$6:$L$47,10,FALSE))</f>
        <v/>
      </c>
      <c r="BF20" s="1246">
        <f>IF($BI$3="４週",SUM(AA20:BB20),IF($BI$3="暦月",SUM(AA20:BE20),""))</f>
        <v>0</v>
      </c>
      <c r="BG20" s="1247"/>
      <c r="BH20" s="1324">
        <f>IF($BI$3="４週",BF20/4,IF($BI$3="暦月",(BF20/($BI$8/7)),""))</f>
        <v>0</v>
      </c>
      <c r="BI20" s="1247"/>
      <c r="BJ20" s="1321"/>
      <c r="BK20" s="1322"/>
      <c r="BL20" s="1322"/>
      <c r="BM20" s="1322"/>
      <c r="BN20" s="1323"/>
    </row>
    <row r="21" spans="2:66" ht="20.25" customHeight="1">
      <c r="B21" s="1279">
        <f>B19+1</f>
        <v>3</v>
      </c>
      <c r="C21" s="1396"/>
      <c r="D21" s="1398"/>
      <c r="E21" s="1288"/>
      <c r="F21" s="1399"/>
      <c r="G21" s="1325"/>
      <c r="H21" s="1326"/>
      <c r="I21" s="285"/>
      <c r="J21" s="284"/>
      <c r="K21" s="285"/>
      <c r="L21" s="284"/>
      <c r="M21" s="1337"/>
      <c r="N21" s="1338"/>
      <c r="O21" s="1339"/>
      <c r="P21" s="1340"/>
      <c r="Q21" s="1340"/>
      <c r="R21" s="1326"/>
      <c r="S21" s="1307"/>
      <c r="T21" s="1308"/>
      <c r="U21" s="1308"/>
      <c r="V21" s="1308"/>
      <c r="W21" s="1309"/>
      <c r="X21" s="288" t="s">
        <v>1100</v>
      </c>
      <c r="Y21" s="287"/>
      <c r="Z21" s="286"/>
      <c r="AA21" s="267"/>
      <c r="AB21" s="266"/>
      <c r="AC21" s="266"/>
      <c r="AD21" s="266"/>
      <c r="AE21" s="266"/>
      <c r="AF21" s="266"/>
      <c r="AG21" s="268"/>
      <c r="AH21" s="267"/>
      <c r="AI21" s="266"/>
      <c r="AJ21" s="266"/>
      <c r="AK21" s="266"/>
      <c r="AL21" s="266"/>
      <c r="AM21" s="266"/>
      <c r="AN21" s="268"/>
      <c r="AO21" s="267"/>
      <c r="AP21" s="266"/>
      <c r="AQ21" s="266"/>
      <c r="AR21" s="266"/>
      <c r="AS21" s="266"/>
      <c r="AT21" s="266"/>
      <c r="AU21" s="268"/>
      <c r="AV21" s="267"/>
      <c r="AW21" s="266"/>
      <c r="AX21" s="266"/>
      <c r="AY21" s="266"/>
      <c r="AZ21" s="266"/>
      <c r="BA21" s="266"/>
      <c r="BB21" s="268"/>
      <c r="BC21" s="267"/>
      <c r="BD21" s="266"/>
      <c r="BE21" s="265"/>
      <c r="BF21" s="1314"/>
      <c r="BG21" s="1315"/>
      <c r="BH21" s="1316"/>
      <c r="BI21" s="1317"/>
      <c r="BJ21" s="1318"/>
      <c r="BK21" s="1319"/>
      <c r="BL21" s="1319"/>
      <c r="BM21" s="1319"/>
      <c r="BN21" s="1320"/>
    </row>
    <row r="22" spans="2:66" ht="20.25" customHeight="1">
      <c r="B22" s="1280"/>
      <c r="C22" s="1397"/>
      <c r="D22" s="1400"/>
      <c r="E22" s="1288"/>
      <c r="F22" s="1399"/>
      <c r="G22" s="1282"/>
      <c r="H22" s="1278"/>
      <c r="I22" s="285"/>
      <c r="J22" s="284">
        <f>G21</f>
        <v>0</v>
      </c>
      <c r="K22" s="285"/>
      <c r="L22" s="284">
        <f>M21</f>
        <v>0</v>
      </c>
      <c r="M22" s="1271"/>
      <c r="N22" s="1272"/>
      <c r="O22" s="1276"/>
      <c r="P22" s="1277"/>
      <c r="Q22" s="1277"/>
      <c r="R22" s="1278"/>
      <c r="S22" s="1307"/>
      <c r="T22" s="1308"/>
      <c r="U22" s="1308"/>
      <c r="V22" s="1308"/>
      <c r="W22" s="1309"/>
      <c r="X22" s="291" t="s">
        <v>1099</v>
      </c>
      <c r="Y22" s="290"/>
      <c r="Z22" s="289"/>
      <c r="AA22" s="275" t="str">
        <f>IF(AA21="","",VLOOKUP(AA21,'シフト記号表（従来型・ユニット型共通）'!$C$6:$L$47,10,FALSE))</f>
        <v/>
      </c>
      <c r="AB22" s="274" t="str">
        <f>IF(AB21="","",VLOOKUP(AB21,'シフト記号表（従来型・ユニット型共通）'!$C$6:$L$47,10,FALSE))</f>
        <v/>
      </c>
      <c r="AC22" s="274" t="str">
        <f>IF(AC21="","",VLOOKUP(AC21,'シフト記号表（従来型・ユニット型共通）'!$C$6:$L$47,10,FALSE))</f>
        <v/>
      </c>
      <c r="AD22" s="274" t="str">
        <f>IF(AD21="","",VLOOKUP(AD21,'シフト記号表（従来型・ユニット型共通）'!$C$6:$L$47,10,FALSE))</f>
        <v/>
      </c>
      <c r="AE22" s="274" t="str">
        <f>IF(AE21="","",VLOOKUP(AE21,'シフト記号表（従来型・ユニット型共通）'!$C$6:$L$47,10,FALSE))</f>
        <v/>
      </c>
      <c r="AF22" s="274" t="str">
        <f>IF(AF21="","",VLOOKUP(AF21,'シフト記号表（従来型・ユニット型共通）'!$C$6:$L$47,10,FALSE))</f>
        <v/>
      </c>
      <c r="AG22" s="276" t="str">
        <f>IF(AG21="","",VLOOKUP(AG21,'シフト記号表（従来型・ユニット型共通）'!$C$6:$L$47,10,FALSE))</f>
        <v/>
      </c>
      <c r="AH22" s="275" t="str">
        <f>IF(AH21="","",VLOOKUP(AH21,'シフト記号表（従来型・ユニット型共通）'!$C$6:$L$47,10,FALSE))</f>
        <v/>
      </c>
      <c r="AI22" s="274" t="str">
        <f>IF(AI21="","",VLOOKUP(AI21,'シフト記号表（従来型・ユニット型共通）'!$C$6:$L$47,10,FALSE))</f>
        <v/>
      </c>
      <c r="AJ22" s="274" t="str">
        <f>IF(AJ21="","",VLOOKUP(AJ21,'シフト記号表（従来型・ユニット型共通）'!$C$6:$L$47,10,FALSE))</f>
        <v/>
      </c>
      <c r="AK22" s="274" t="str">
        <f>IF(AK21="","",VLOOKUP(AK21,'シフト記号表（従来型・ユニット型共通）'!$C$6:$L$47,10,FALSE))</f>
        <v/>
      </c>
      <c r="AL22" s="274" t="str">
        <f>IF(AL21="","",VLOOKUP(AL21,'シフト記号表（従来型・ユニット型共通）'!$C$6:$L$47,10,FALSE))</f>
        <v/>
      </c>
      <c r="AM22" s="274" t="str">
        <f>IF(AM21="","",VLOOKUP(AM21,'シフト記号表（従来型・ユニット型共通）'!$C$6:$L$47,10,FALSE))</f>
        <v/>
      </c>
      <c r="AN22" s="276" t="str">
        <f>IF(AN21="","",VLOOKUP(AN21,'シフト記号表（従来型・ユニット型共通）'!$C$6:$L$47,10,FALSE))</f>
        <v/>
      </c>
      <c r="AO22" s="275" t="str">
        <f>IF(AO21="","",VLOOKUP(AO21,'シフト記号表（従来型・ユニット型共通）'!$C$6:$L$47,10,FALSE))</f>
        <v/>
      </c>
      <c r="AP22" s="274" t="str">
        <f>IF(AP21="","",VLOOKUP(AP21,'シフト記号表（従来型・ユニット型共通）'!$C$6:$L$47,10,FALSE))</f>
        <v/>
      </c>
      <c r="AQ22" s="274" t="str">
        <f>IF(AQ21="","",VLOOKUP(AQ21,'シフト記号表（従来型・ユニット型共通）'!$C$6:$L$47,10,FALSE))</f>
        <v/>
      </c>
      <c r="AR22" s="274" t="str">
        <f>IF(AR21="","",VLOOKUP(AR21,'シフト記号表（従来型・ユニット型共通）'!$C$6:$L$47,10,FALSE))</f>
        <v/>
      </c>
      <c r="AS22" s="274" t="str">
        <f>IF(AS21="","",VLOOKUP(AS21,'シフト記号表（従来型・ユニット型共通）'!$C$6:$L$47,10,FALSE))</f>
        <v/>
      </c>
      <c r="AT22" s="274" t="str">
        <f>IF(AT21="","",VLOOKUP(AT21,'シフト記号表（従来型・ユニット型共通）'!$C$6:$L$47,10,FALSE))</f>
        <v/>
      </c>
      <c r="AU22" s="276" t="str">
        <f>IF(AU21="","",VLOOKUP(AU21,'シフト記号表（従来型・ユニット型共通）'!$C$6:$L$47,10,FALSE))</f>
        <v/>
      </c>
      <c r="AV22" s="275" t="str">
        <f>IF(AV21="","",VLOOKUP(AV21,'シフト記号表（従来型・ユニット型共通）'!$C$6:$L$47,10,FALSE))</f>
        <v/>
      </c>
      <c r="AW22" s="274" t="str">
        <f>IF(AW21="","",VLOOKUP(AW21,'シフト記号表（従来型・ユニット型共通）'!$C$6:$L$47,10,FALSE))</f>
        <v/>
      </c>
      <c r="AX22" s="274" t="str">
        <f>IF(AX21="","",VLOOKUP(AX21,'シフト記号表（従来型・ユニット型共通）'!$C$6:$L$47,10,FALSE))</f>
        <v/>
      </c>
      <c r="AY22" s="274" t="str">
        <f>IF(AY21="","",VLOOKUP(AY21,'シフト記号表（従来型・ユニット型共通）'!$C$6:$L$47,10,FALSE))</f>
        <v/>
      </c>
      <c r="AZ22" s="274" t="str">
        <f>IF(AZ21="","",VLOOKUP(AZ21,'シフト記号表（従来型・ユニット型共通）'!$C$6:$L$47,10,FALSE))</f>
        <v/>
      </c>
      <c r="BA22" s="274" t="str">
        <f>IF(BA21="","",VLOOKUP(BA21,'シフト記号表（従来型・ユニット型共通）'!$C$6:$L$47,10,FALSE))</f>
        <v/>
      </c>
      <c r="BB22" s="276" t="str">
        <f>IF(BB21="","",VLOOKUP(BB21,'シフト記号表（従来型・ユニット型共通）'!$C$6:$L$47,10,FALSE))</f>
        <v/>
      </c>
      <c r="BC22" s="275" t="str">
        <f>IF(BC21="","",VLOOKUP(BC21,'シフト記号表（従来型・ユニット型共通）'!$C$6:$L$47,10,FALSE))</f>
        <v/>
      </c>
      <c r="BD22" s="274" t="str">
        <f>IF(BD21="","",VLOOKUP(BD21,'シフト記号表（従来型・ユニット型共通）'!$C$6:$L$47,10,FALSE))</f>
        <v/>
      </c>
      <c r="BE22" s="274" t="str">
        <f>IF(BE21="","",VLOOKUP(BE21,'シフト記号表（従来型・ユニット型共通）'!$C$6:$L$47,10,FALSE))</f>
        <v/>
      </c>
      <c r="BF22" s="1246">
        <f>IF($BI$3="４週",SUM(AA22:BB22),IF($BI$3="暦月",SUM(AA22:BE22),""))</f>
        <v>0</v>
      </c>
      <c r="BG22" s="1247"/>
      <c r="BH22" s="1324">
        <f>IF($BI$3="４週",BF22/4,IF($BI$3="暦月",(BF22/($BI$8/7)),""))</f>
        <v>0</v>
      </c>
      <c r="BI22" s="1247"/>
      <c r="BJ22" s="1321"/>
      <c r="BK22" s="1322"/>
      <c r="BL22" s="1322"/>
      <c r="BM22" s="1322"/>
      <c r="BN22" s="1323"/>
    </row>
    <row r="23" spans="2:66" ht="20.25" customHeight="1">
      <c r="B23" s="1279">
        <f>B21+1</f>
        <v>4</v>
      </c>
      <c r="C23" s="1396"/>
      <c r="D23" s="1398"/>
      <c r="E23" s="1288"/>
      <c r="F23" s="1399"/>
      <c r="G23" s="1325"/>
      <c r="H23" s="1326"/>
      <c r="I23" s="285"/>
      <c r="J23" s="284"/>
      <c r="K23" s="285"/>
      <c r="L23" s="284"/>
      <c r="M23" s="1337"/>
      <c r="N23" s="1338"/>
      <c r="O23" s="1339"/>
      <c r="P23" s="1340"/>
      <c r="Q23" s="1340"/>
      <c r="R23" s="1326"/>
      <c r="S23" s="1307"/>
      <c r="T23" s="1308"/>
      <c r="U23" s="1308"/>
      <c r="V23" s="1308"/>
      <c r="W23" s="1309"/>
      <c r="X23" s="288" t="s">
        <v>1100</v>
      </c>
      <c r="Y23" s="287"/>
      <c r="Z23" s="286"/>
      <c r="AA23" s="267"/>
      <c r="AB23" s="266"/>
      <c r="AC23" s="266"/>
      <c r="AD23" s="266"/>
      <c r="AE23" s="266"/>
      <c r="AF23" s="266"/>
      <c r="AG23" s="268"/>
      <c r="AH23" s="267"/>
      <c r="AI23" s="266"/>
      <c r="AJ23" s="266"/>
      <c r="AK23" s="266"/>
      <c r="AL23" s="266"/>
      <c r="AM23" s="266"/>
      <c r="AN23" s="268"/>
      <c r="AO23" s="267"/>
      <c r="AP23" s="266"/>
      <c r="AQ23" s="266"/>
      <c r="AR23" s="266"/>
      <c r="AS23" s="266"/>
      <c r="AT23" s="266"/>
      <c r="AU23" s="268"/>
      <c r="AV23" s="267"/>
      <c r="AW23" s="266"/>
      <c r="AX23" s="266"/>
      <c r="AY23" s="266"/>
      <c r="AZ23" s="266"/>
      <c r="BA23" s="266"/>
      <c r="BB23" s="268"/>
      <c r="BC23" s="267"/>
      <c r="BD23" s="266"/>
      <c r="BE23" s="265"/>
      <c r="BF23" s="1314"/>
      <c r="BG23" s="1315"/>
      <c r="BH23" s="1316"/>
      <c r="BI23" s="1317"/>
      <c r="BJ23" s="1318"/>
      <c r="BK23" s="1319"/>
      <c r="BL23" s="1319"/>
      <c r="BM23" s="1319"/>
      <c r="BN23" s="1320"/>
    </row>
    <row r="24" spans="2:66" ht="20.25" customHeight="1">
      <c r="B24" s="1280"/>
      <c r="C24" s="1397"/>
      <c r="D24" s="1400"/>
      <c r="E24" s="1288"/>
      <c r="F24" s="1399"/>
      <c r="G24" s="1282"/>
      <c r="H24" s="1278"/>
      <c r="I24" s="285"/>
      <c r="J24" s="284">
        <f>G23</f>
        <v>0</v>
      </c>
      <c r="K24" s="285"/>
      <c r="L24" s="284">
        <f>M23</f>
        <v>0</v>
      </c>
      <c r="M24" s="1271"/>
      <c r="N24" s="1272"/>
      <c r="O24" s="1276"/>
      <c r="P24" s="1277"/>
      <c r="Q24" s="1277"/>
      <c r="R24" s="1278"/>
      <c r="S24" s="1307"/>
      <c r="T24" s="1308"/>
      <c r="U24" s="1308"/>
      <c r="V24" s="1308"/>
      <c r="W24" s="1309"/>
      <c r="X24" s="291" t="s">
        <v>1099</v>
      </c>
      <c r="Y24" s="290"/>
      <c r="Z24" s="289"/>
      <c r="AA24" s="275" t="str">
        <f>IF(AA23="","",VLOOKUP(AA23,'シフト記号表（従来型・ユニット型共通）'!$C$6:$L$47,10,FALSE))</f>
        <v/>
      </c>
      <c r="AB24" s="274" t="str">
        <f>IF(AB23="","",VLOOKUP(AB23,'シフト記号表（従来型・ユニット型共通）'!$C$6:$L$47,10,FALSE))</f>
        <v/>
      </c>
      <c r="AC24" s="274" t="str">
        <f>IF(AC23="","",VLOOKUP(AC23,'シフト記号表（従来型・ユニット型共通）'!$C$6:$L$47,10,FALSE))</f>
        <v/>
      </c>
      <c r="AD24" s="274" t="str">
        <f>IF(AD23="","",VLOOKUP(AD23,'シフト記号表（従来型・ユニット型共通）'!$C$6:$L$47,10,FALSE))</f>
        <v/>
      </c>
      <c r="AE24" s="274" t="str">
        <f>IF(AE23="","",VLOOKUP(AE23,'シフト記号表（従来型・ユニット型共通）'!$C$6:$L$47,10,FALSE))</f>
        <v/>
      </c>
      <c r="AF24" s="274" t="str">
        <f>IF(AF23="","",VLOOKUP(AF23,'シフト記号表（従来型・ユニット型共通）'!$C$6:$L$47,10,FALSE))</f>
        <v/>
      </c>
      <c r="AG24" s="276" t="str">
        <f>IF(AG23="","",VLOOKUP(AG23,'シフト記号表（従来型・ユニット型共通）'!$C$6:$L$47,10,FALSE))</f>
        <v/>
      </c>
      <c r="AH24" s="275" t="str">
        <f>IF(AH23="","",VLOOKUP(AH23,'シフト記号表（従来型・ユニット型共通）'!$C$6:$L$47,10,FALSE))</f>
        <v/>
      </c>
      <c r="AI24" s="274" t="str">
        <f>IF(AI23="","",VLOOKUP(AI23,'シフト記号表（従来型・ユニット型共通）'!$C$6:$L$47,10,FALSE))</f>
        <v/>
      </c>
      <c r="AJ24" s="274" t="str">
        <f>IF(AJ23="","",VLOOKUP(AJ23,'シフト記号表（従来型・ユニット型共通）'!$C$6:$L$47,10,FALSE))</f>
        <v/>
      </c>
      <c r="AK24" s="274" t="str">
        <f>IF(AK23="","",VLOOKUP(AK23,'シフト記号表（従来型・ユニット型共通）'!$C$6:$L$47,10,FALSE))</f>
        <v/>
      </c>
      <c r="AL24" s="274" t="str">
        <f>IF(AL23="","",VLOOKUP(AL23,'シフト記号表（従来型・ユニット型共通）'!$C$6:$L$47,10,FALSE))</f>
        <v/>
      </c>
      <c r="AM24" s="274" t="str">
        <f>IF(AM23="","",VLOOKUP(AM23,'シフト記号表（従来型・ユニット型共通）'!$C$6:$L$47,10,FALSE))</f>
        <v/>
      </c>
      <c r="AN24" s="276" t="str">
        <f>IF(AN23="","",VLOOKUP(AN23,'シフト記号表（従来型・ユニット型共通）'!$C$6:$L$47,10,FALSE))</f>
        <v/>
      </c>
      <c r="AO24" s="275" t="str">
        <f>IF(AO23="","",VLOOKUP(AO23,'シフト記号表（従来型・ユニット型共通）'!$C$6:$L$47,10,FALSE))</f>
        <v/>
      </c>
      <c r="AP24" s="274" t="str">
        <f>IF(AP23="","",VLOOKUP(AP23,'シフト記号表（従来型・ユニット型共通）'!$C$6:$L$47,10,FALSE))</f>
        <v/>
      </c>
      <c r="AQ24" s="274" t="str">
        <f>IF(AQ23="","",VLOOKUP(AQ23,'シフト記号表（従来型・ユニット型共通）'!$C$6:$L$47,10,FALSE))</f>
        <v/>
      </c>
      <c r="AR24" s="274" t="str">
        <f>IF(AR23="","",VLOOKUP(AR23,'シフト記号表（従来型・ユニット型共通）'!$C$6:$L$47,10,FALSE))</f>
        <v/>
      </c>
      <c r="AS24" s="274" t="str">
        <f>IF(AS23="","",VLOOKUP(AS23,'シフト記号表（従来型・ユニット型共通）'!$C$6:$L$47,10,FALSE))</f>
        <v/>
      </c>
      <c r="AT24" s="274" t="str">
        <f>IF(AT23="","",VLOOKUP(AT23,'シフト記号表（従来型・ユニット型共通）'!$C$6:$L$47,10,FALSE))</f>
        <v/>
      </c>
      <c r="AU24" s="276" t="str">
        <f>IF(AU23="","",VLOOKUP(AU23,'シフト記号表（従来型・ユニット型共通）'!$C$6:$L$47,10,FALSE))</f>
        <v/>
      </c>
      <c r="AV24" s="275" t="str">
        <f>IF(AV23="","",VLOOKUP(AV23,'シフト記号表（従来型・ユニット型共通）'!$C$6:$L$47,10,FALSE))</f>
        <v/>
      </c>
      <c r="AW24" s="274" t="str">
        <f>IF(AW23="","",VLOOKUP(AW23,'シフト記号表（従来型・ユニット型共通）'!$C$6:$L$47,10,FALSE))</f>
        <v/>
      </c>
      <c r="AX24" s="274" t="str">
        <f>IF(AX23="","",VLOOKUP(AX23,'シフト記号表（従来型・ユニット型共通）'!$C$6:$L$47,10,FALSE))</f>
        <v/>
      </c>
      <c r="AY24" s="274" t="str">
        <f>IF(AY23="","",VLOOKUP(AY23,'シフト記号表（従来型・ユニット型共通）'!$C$6:$L$47,10,FALSE))</f>
        <v/>
      </c>
      <c r="AZ24" s="274" t="str">
        <f>IF(AZ23="","",VLOOKUP(AZ23,'シフト記号表（従来型・ユニット型共通）'!$C$6:$L$47,10,FALSE))</f>
        <v/>
      </c>
      <c r="BA24" s="274" t="str">
        <f>IF(BA23="","",VLOOKUP(BA23,'シフト記号表（従来型・ユニット型共通）'!$C$6:$L$47,10,FALSE))</f>
        <v/>
      </c>
      <c r="BB24" s="276" t="str">
        <f>IF(BB23="","",VLOOKUP(BB23,'シフト記号表（従来型・ユニット型共通）'!$C$6:$L$47,10,FALSE))</f>
        <v/>
      </c>
      <c r="BC24" s="275" t="str">
        <f>IF(BC23="","",VLOOKUP(BC23,'シフト記号表（従来型・ユニット型共通）'!$C$6:$L$47,10,FALSE))</f>
        <v/>
      </c>
      <c r="BD24" s="274" t="str">
        <f>IF(BD23="","",VLOOKUP(BD23,'シフト記号表（従来型・ユニット型共通）'!$C$6:$L$47,10,FALSE))</f>
        <v/>
      </c>
      <c r="BE24" s="274" t="str">
        <f>IF(BE23="","",VLOOKUP(BE23,'シフト記号表（従来型・ユニット型共通）'!$C$6:$L$47,10,FALSE))</f>
        <v/>
      </c>
      <c r="BF24" s="1246">
        <f>IF($BI$3="４週",SUM(AA24:BB24),IF($BI$3="暦月",SUM(AA24:BE24),""))</f>
        <v>0</v>
      </c>
      <c r="BG24" s="1247"/>
      <c r="BH24" s="1324">
        <f>IF($BI$3="４週",BF24/4,IF($BI$3="暦月",(BF24/($BI$8/7)),""))</f>
        <v>0</v>
      </c>
      <c r="BI24" s="1247"/>
      <c r="BJ24" s="1321"/>
      <c r="BK24" s="1322"/>
      <c r="BL24" s="1322"/>
      <c r="BM24" s="1322"/>
      <c r="BN24" s="1323"/>
    </row>
    <row r="25" spans="2:66" ht="20.25" customHeight="1">
      <c r="B25" s="1279">
        <f>B23+1</f>
        <v>5</v>
      </c>
      <c r="C25" s="1396"/>
      <c r="D25" s="1398"/>
      <c r="E25" s="1288"/>
      <c r="F25" s="1399"/>
      <c r="G25" s="1325"/>
      <c r="H25" s="1326"/>
      <c r="I25" s="285"/>
      <c r="J25" s="284"/>
      <c r="K25" s="285"/>
      <c r="L25" s="284"/>
      <c r="M25" s="1337"/>
      <c r="N25" s="1338"/>
      <c r="O25" s="1339"/>
      <c r="P25" s="1340"/>
      <c r="Q25" s="1340"/>
      <c r="R25" s="1326"/>
      <c r="S25" s="1307"/>
      <c r="T25" s="1308"/>
      <c r="U25" s="1308"/>
      <c r="V25" s="1308"/>
      <c r="W25" s="1309"/>
      <c r="X25" s="288" t="s">
        <v>1100</v>
      </c>
      <c r="Y25" s="287"/>
      <c r="Z25" s="286"/>
      <c r="AA25" s="267"/>
      <c r="AB25" s="266"/>
      <c r="AC25" s="266"/>
      <c r="AD25" s="266"/>
      <c r="AE25" s="266"/>
      <c r="AF25" s="266"/>
      <c r="AG25" s="268"/>
      <c r="AH25" s="267"/>
      <c r="AI25" s="266"/>
      <c r="AJ25" s="266"/>
      <c r="AK25" s="266"/>
      <c r="AL25" s="266"/>
      <c r="AM25" s="266"/>
      <c r="AN25" s="268"/>
      <c r="AO25" s="267"/>
      <c r="AP25" s="266"/>
      <c r="AQ25" s="266"/>
      <c r="AR25" s="266"/>
      <c r="AS25" s="266"/>
      <c r="AT25" s="266"/>
      <c r="AU25" s="268"/>
      <c r="AV25" s="267"/>
      <c r="AW25" s="266"/>
      <c r="AX25" s="266"/>
      <c r="AY25" s="266"/>
      <c r="AZ25" s="266"/>
      <c r="BA25" s="266"/>
      <c r="BB25" s="268"/>
      <c r="BC25" s="267"/>
      <c r="BD25" s="266"/>
      <c r="BE25" s="265"/>
      <c r="BF25" s="1314"/>
      <c r="BG25" s="1315"/>
      <c r="BH25" s="1316"/>
      <c r="BI25" s="1317"/>
      <c r="BJ25" s="1318"/>
      <c r="BK25" s="1319"/>
      <c r="BL25" s="1319"/>
      <c r="BM25" s="1319"/>
      <c r="BN25" s="1320"/>
    </row>
    <row r="26" spans="2:66" ht="20.25" customHeight="1">
      <c r="B26" s="1280"/>
      <c r="C26" s="1397"/>
      <c r="D26" s="1400"/>
      <c r="E26" s="1288"/>
      <c r="F26" s="1399"/>
      <c r="G26" s="1282"/>
      <c r="H26" s="1278"/>
      <c r="I26" s="285"/>
      <c r="J26" s="284">
        <f>G25</f>
        <v>0</v>
      </c>
      <c r="K26" s="285"/>
      <c r="L26" s="284">
        <f>M25</f>
        <v>0</v>
      </c>
      <c r="M26" s="1271"/>
      <c r="N26" s="1272"/>
      <c r="O26" s="1276"/>
      <c r="P26" s="1277"/>
      <c r="Q26" s="1277"/>
      <c r="R26" s="1278"/>
      <c r="S26" s="1307"/>
      <c r="T26" s="1308"/>
      <c r="U26" s="1308"/>
      <c r="V26" s="1308"/>
      <c r="W26" s="1309"/>
      <c r="X26" s="279" t="s">
        <v>1099</v>
      </c>
      <c r="Y26" s="278"/>
      <c r="Z26" s="277"/>
      <c r="AA26" s="275" t="str">
        <f>IF(AA25="","",VLOOKUP(AA25,'シフト記号表（従来型・ユニット型共通）'!$C$6:$L$47,10,FALSE))</f>
        <v/>
      </c>
      <c r="AB26" s="274" t="str">
        <f>IF(AB25="","",VLOOKUP(AB25,'シフト記号表（従来型・ユニット型共通）'!$C$6:$L$47,10,FALSE))</f>
        <v/>
      </c>
      <c r="AC26" s="274" t="str">
        <f>IF(AC25="","",VLOOKUP(AC25,'シフト記号表（従来型・ユニット型共通）'!$C$6:$L$47,10,FALSE))</f>
        <v/>
      </c>
      <c r="AD26" s="274" t="str">
        <f>IF(AD25="","",VLOOKUP(AD25,'シフト記号表（従来型・ユニット型共通）'!$C$6:$L$47,10,FALSE))</f>
        <v/>
      </c>
      <c r="AE26" s="274" t="str">
        <f>IF(AE25="","",VLOOKUP(AE25,'シフト記号表（従来型・ユニット型共通）'!$C$6:$L$47,10,FALSE))</f>
        <v/>
      </c>
      <c r="AF26" s="274" t="str">
        <f>IF(AF25="","",VLOOKUP(AF25,'シフト記号表（従来型・ユニット型共通）'!$C$6:$L$47,10,FALSE))</f>
        <v/>
      </c>
      <c r="AG26" s="276" t="str">
        <f>IF(AG25="","",VLOOKUP(AG25,'シフト記号表（従来型・ユニット型共通）'!$C$6:$L$47,10,FALSE))</f>
        <v/>
      </c>
      <c r="AH26" s="275" t="str">
        <f>IF(AH25="","",VLOOKUP(AH25,'シフト記号表（従来型・ユニット型共通）'!$C$6:$L$47,10,FALSE))</f>
        <v/>
      </c>
      <c r="AI26" s="274" t="str">
        <f>IF(AI25="","",VLOOKUP(AI25,'シフト記号表（従来型・ユニット型共通）'!$C$6:$L$47,10,FALSE))</f>
        <v/>
      </c>
      <c r="AJ26" s="274" t="str">
        <f>IF(AJ25="","",VLOOKUP(AJ25,'シフト記号表（従来型・ユニット型共通）'!$C$6:$L$47,10,FALSE))</f>
        <v/>
      </c>
      <c r="AK26" s="274" t="str">
        <f>IF(AK25="","",VLOOKUP(AK25,'シフト記号表（従来型・ユニット型共通）'!$C$6:$L$47,10,FALSE))</f>
        <v/>
      </c>
      <c r="AL26" s="274" t="str">
        <f>IF(AL25="","",VLOOKUP(AL25,'シフト記号表（従来型・ユニット型共通）'!$C$6:$L$47,10,FALSE))</f>
        <v/>
      </c>
      <c r="AM26" s="274" t="str">
        <f>IF(AM25="","",VLOOKUP(AM25,'シフト記号表（従来型・ユニット型共通）'!$C$6:$L$47,10,FALSE))</f>
        <v/>
      </c>
      <c r="AN26" s="276" t="str">
        <f>IF(AN25="","",VLOOKUP(AN25,'シフト記号表（従来型・ユニット型共通）'!$C$6:$L$47,10,FALSE))</f>
        <v/>
      </c>
      <c r="AO26" s="275" t="str">
        <f>IF(AO25="","",VLOOKUP(AO25,'シフト記号表（従来型・ユニット型共通）'!$C$6:$L$47,10,FALSE))</f>
        <v/>
      </c>
      <c r="AP26" s="274" t="str">
        <f>IF(AP25="","",VLOOKUP(AP25,'シフト記号表（従来型・ユニット型共通）'!$C$6:$L$47,10,FALSE))</f>
        <v/>
      </c>
      <c r="AQ26" s="274" t="str">
        <f>IF(AQ25="","",VLOOKUP(AQ25,'シフト記号表（従来型・ユニット型共通）'!$C$6:$L$47,10,FALSE))</f>
        <v/>
      </c>
      <c r="AR26" s="274" t="str">
        <f>IF(AR25="","",VLOOKUP(AR25,'シフト記号表（従来型・ユニット型共通）'!$C$6:$L$47,10,FALSE))</f>
        <v/>
      </c>
      <c r="AS26" s="274" t="str">
        <f>IF(AS25="","",VLOOKUP(AS25,'シフト記号表（従来型・ユニット型共通）'!$C$6:$L$47,10,FALSE))</f>
        <v/>
      </c>
      <c r="AT26" s="274" t="str">
        <f>IF(AT25="","",VLOOKUP(AT25,'シフト記号表（従来型・ユニット型共通）'!$C$6:$L$47,10,FALSE))</f>
        <v/>
      </c>
      <c r="AU26" s="276" t="str">
        <f>IF(AU25="","",VLOOKUP(AU25,'シフト記号表（従来型・ユニット型共通）'!$C$6:$L$47,10,FALSE))</f>
        <v/>
      </c>
      <c r="AV26" s="275" t="str">
        <f>IF(AV25="","",VLOOKUP(AV25,'シフト記号表（従来型・ユニット型共通）'!$C$6:$L$47,10,FALSE))</f>
        <v/>
      </c>
      <c r="AW26" s="274" t="str">
        <f>IF(AW25="","",VLOOKUP(AW25,'シフト記号表（従来型・ユニット型共通）'!$C$6:$L$47,10,FALSE))</f>
        <v/>
      </c>
      <c r="AX26" s="274" t="str">
        <f>IF(AX25="","",VLOOKUP(AX25,'シフト記号表（従来型・ユニット型共通）'!$C$6:$L$47,10,FALSE))</f>
        <v/>
      </c>
      <c r="AY26" s="274" t="str">
        <f>IF(AY25="","",VLOOKUP(AY25,'シフト記号表（従来型・ユニット型共通）'!$C$6:$L$47,10,FALSE))</f>
        <v/>
      </c>
      <c r="AZ26" s="274" t="str">
        <f>IF(AZ25="","",VLOOKUP(AZ25,'シフト記号表（従来型・ユニット型共通）'!$C$6:$L$47,10,FALSE))</f>
        <v/>
      </c>
      <c r="BA26" s="274" t="str">
        <f>IF(BA25="","",VLOOKUP(BA25,'シフト記号表（従来型・ユニット型共通）'!$C$6:$L$47,10,FALSE))</f>
        <v/>
      </c>
      <c r="BB26" s="276" t="str">
        <f>IF(BB25="","",VLOOKUP(BB25,'シフト記号表（従来型・ユニット型共通）'!$C$6:$L$47,10,FALSE))</f>
        <v/>
      </c>
      <c r="BC26" s="275" t="str">
        <f>IF(BC25="","",VLOOKUP(BC25,'シフト記号表（従来型・ユニット型共通）'!$C$6:$L$47,10,FALSE))</f>
        <v/>
      </c>
      <c r="BD26" s="274" t="str">
        <f>IF(BD25="","",VLOOKUP(BD25,'シフト記号表（従来型・ユニット型共通）'!$C$6:$L$47,10,FALSE))</f>
        <v/>
      </c>
      <c r="BE26" s="274" t="str">
        <f>IF(BE25="","",VLOOKUP(BE25,'シフト記号表（従来型・ユニット型共通）'!$C$6:$L$47,10,FALSE))</f>
        <v/>
      </c>
      <c r="BF26" s="1246">
        <f>IF($BI$3="４週",SUM(AA26:BB26),IF($BI$3="暦月",SUM(AA26:BE26),""))</f>
        <v>0</v>
      </c>
      <c r="BG26" s="1247"/>
      <c r="BH26" s="1324">
        <f>IF($BI$3="４週",BF26/4,IF($BI$3="暦月",(BF26/($BI$8/7)),""))</f>
        <v>0</v>
      </c>
      <c r="BI26" s="1247"/>
      <c r="BJ26" s="1321"/>
      <c r="BK26" s="1322"/>
      <c r="BL26" s="1322"/>
      <c r="BM26" s="1322"/>
      <c r="BN26" s="1323"/>
    </row>
    <row r="27" spans="2:66" ht="20.25" customHeight="1">
      <c r="B27" s="1279">
        <f>B25+1</f>
        <v>6</v>
      </c>
      <c r="C27" s="1396"/>
      <c r="D27" s="1398"/>
      <c r="E27" s="1288"/>
      <c r="F27" s="1399"/>
      <c r="G27" s="1325"/>
      <c r="H27" s="1326"/>
      <c r="I27" s="285"/>
      <c r="J27" s="284"/>
      <c r="K27" s="285"/>
      <c r="L27" s="284"/>
      <c r="M27" s="1337"/>
      <c r="N27" s="1338"/>
      <c r="O27" s="1339"/>
      <c r="P27" s="1340"/>
      <c r="Q27" s="1340"/>
      <c r="R27" s="1326"/>
      <c r="S27" s="1307"/>
      <c r="T27" s="1308"/>
      <c r="U27" s="1308"/>
      <c r="V27" s="1308"/>
      <c r="W27" s="1309"/>
      <c r="X27" s="283" t="s">
        <v>1100</v>
      </c>
      <c r="Z27" s="282"/>
      <c r="AA27" s="267"/>
      <c r="AB27" s="266"/>
      <c r="AC27" s="266"/>
      <c r="AD27" s="266"/>
      <c r="AE27" s="266"/>
      <c r="AF27" s="266"/>
      <c r="AG27" s="268"/>
      <c r="AH27" s="267"/>
      <c r="AI27" s="266"/>
      <c r="AJ27" s="266"/>
      <c r="AK27" s="266"/>
      <c r="AL27" s="266"/>
      <c r="AM27" s="266"/>
      <c r="AN27" s="268"/>
      <c r="AO27" s="267"/>
      <c r="AP27" s="266"/>
      <c r="AQ27" s="266"/>
      <c r="AR27" s="266"/>
      <c r="AS27" s="266"/>
      <c r="AT27" s="266"/>
      <c r="AU27" s="268"/>
      <c r="AV27" s="267"/>
      <c r="AW27" s="266"/>
      <c r="AX27" s="266"/>
      <c r="AY27" s="266"/>
      <c r="AZ27" s="266"/>
      <c r="BA27" s="266"/>
      <c r="BB27" s="268"/>
      <c r="BC27" s="267"/>
      <c r="BD27" s="266"/>
      <c r="BE27" s="265"/>
      <c r="BF27" s="1314"/>
      <c r="BG27" s="1315"/>
      <c r="BH27" s="1316"/>
      <c r="BI27" s="1317"/>
      <c r="BJ27" s="1318"/>
      <c r="BK27" s="1319"/>
      <c r="BL27" s="1319"/>
      <c r="BM27" s="1319"/>
      <c r="BN27" s="1320"/>
    </row>
    <row r="28" spans="2:66" ht="20.25" customHeight="1">
      <c r="B28" s="1280"/>
      <c r="C28" s="1397"/>
      <c r="D28" s="1400"/>
      <c r="E28" s="1288"/>
      <c r="F28" s="1399"/>
      <c r="G28" s="1282"/>
      <c r="H28" s="1278"/>
      <c r="I28" s="285"/>
      <c r="J28" s="284">
        <f>G27</f>
        <v>0</v>
      </c>
      <c r="K28" s="285"/>
      <c r="L28" s="284">
        <f>M27</f>
        <v>0</v>
      </c>
      <c r="M28" s="1271"/>
      <c r="N28" s="1272"/>
      <c r="O28" s="1276"/>
      <c r="P28" s="1277"/>
      <c r="Q28" s="1277"/>
      <c r="R28" s="1278"/>
      <c r="S28" s="1307"/>
      <c r="T28" s="1308"/>
      <c r="U28" s="1308"/>
      <c r="V28" s="1308"/>
      <c r="W28" s="1309"/>
      <c r="X28" s="291" t="s">
        <v>1099</v>
      </c>
      <c r="Y28" s="290"/>
      <c r="Z28" s="289"/>
      <c r="AA28" s="275" t="str">
        <f>IF(AA27="","",VLOOKUP(AA27,'シフト記号表（従来型・ユニット型共通）'!$C$6:$L$47,10,FALSE))</f>
        <v/>
      </c>
      <c r="AB28" s="274" t="str">
        <f>IF(AB27="","",VLOOKUP(AB27,'シフト記号表（従来型・ユニット型共通）'!$C$6:$L$47,10,FALSE))</f>
        <v/>
      </c>
      <c r="AC28" s="274" t="str">
        <f>IF(AC27="","",VLOOKUP(AC27,'シフト記号表（従来型・ユニット型共通）'!$C$6:$L$47,10,FALSE))</f>
        <v/>
      </c>
      <c r="AD28" s="274" t="str">
        <f>IF(AD27="","",VLOOKUP(AD27,'シフト記号表（従来型・ユニット型共通）'!$C$6:$L$47,10,FALSE))</f>
        <v/>
      </c>
      <c r="AE28" s="274" t="str">
        <f>IF(AE27="","",VLOOKUP(AE27,'シフト記号表（従来型・ユニット型共通）'!$C$6:$L$47,10,FALSE))</f>
        <v/>
      </c>
      <c r="AF28" s="274" t="str">
        <f>IF(AF27="","",VLOOKUP(AF27,'シフト記号表（従来型・ユニット型共通）'!$C$6:$L$47,10,FALSE))</f>
        <v/>
      </c>
      <c r="AG28" s="276" t="str">
        <f>IF(AG27="","",VLOOKUP(AG27,'シフト記号表（従来型・ユニット型共通）'!$C$6:$L$47,10,FALSE))</f>
        <v/>
      </c>
      <c r="AH28" s="275" t="str">
        <f>IF(AH27="","",VLOOKUP(AH27,'シフト記号表（従来型・ユニット型共通）'!$C$6:$L$47,10,FALSE))</f>
        <v/>
      </c>
      <c r="AI28" s="274" t="str">
        <f>IF(AI27="","",VLOOKUP(AI27,'シフト記号表（従来型・ユニット型共通）'!$C$6:$L$47,10,FALSE))</f>
        <v/>
      </c>
      <c r="AJ28" s="274" t="str">
        <f>IF(AJ27="","",VLOOKUP(AJ27,'シフト記号表（従来型・ユニット型共通）'!$C$6:$L$47,10,FALSE))</f>
        <v/>
      </c>
      <c r="AK28" s="274" t="str">
        <f>IF(AK27="","",VLOOKUP(AK27,'シフト記号表（従来型・ユニット型共通）'!$C$6:$L$47,10,FALSE))</f>
        <v/>
      </c>
      <c r="AL28" s="274" t="str">
        <f>IF(AL27="","",VLOOKUP(AL27,'シフト記号表（従来型・ユニット型共通）'!$C$6:$L$47,10,FALSE))</f>
        <v/>
      </c>
      <c r="AM28" s="274" t="str">
        <f>IF(AM27="","",VLOOKUP(AM27,'シフト記号表（従来型・ユニット型共通）'!$C$6:$L$47,10,FALSE))</f>
        <v/>
      </c>
      <c r="AN28" s="276" t="str">
        <f>IF(AN27="","",VLOOKUP(AN27,'シフト記号表（従来型・ユニット型共通）'!$C$6:$L$47,10,FALSE))</f>
        <v/>
      </c>
      <c r="AO28" s="275" t="str">
        <f>IF(AO27="","",VLOOKUP(AO27,'シフト記号表（従来型・ユニット型共通）'!$C$6:$L$47,10,FALSE))</f>
        <v/>
      </c>
      <c r="AP28" s="274" t="str">
        <f>IF(AP27="","",VLOOKUP(AP27,'シフト記号表（従来型・ユニット型共通）'!$C$6:$L$47,10,FALSE))</f>
        <v/>
      </c>
      <c r="AQ28" s="274" t="str">
        <f>IF(AQ27="","",VLOOKUP(AQ27,'シフト記号表（従来型・ユニット型共通）'!$C$6:$L$47,10,FALSE))</f>
        <v/>
      </c>
      <c r="AR28" s="274" t="str">
        <f>IF(AR27="","",VLOOKUP(AR27,'シフト記号表（従来型・ユニット型共通）'!$C$6:$L$47,10,FALSE))</f>
        <v/>
      </c>
      <c r="AS28" s="274" t="str">
        <f>IF(AS27="","",VLOOKUP(AS27,'シフト記号表（従来型・ユニット型共通）'!$C$6:$L$47,10,FALSE))</f>
        <v/>
      </c>
      <c r="AT28" s="274" t="str">
        <f>IF(AT27="","",VLOOKUP(AT27,'シフト記号表（従来型・ユニット型共通）'!$C$6:$L$47,10,FALSE))</f>
        <v/>
      </c>
      <c r="AU28" s="276" t="str">
        <f>IF(AU27="","",VLOOKUP(AU27,'シフト記号表（従来型・ユニット型共通）'!$C$6:$L$47,10,FALSE))</f>
        <v/>
      </c>
      <c r="AV28" s="275" t="str">
        <f>IF(AV27="","",VLOOKUP(AV27,'シフト記号表（従来型・ユニット型共通）'!$C$6:$L$47,10,FALSE))</f>
        <v/>
      </c>
      <c r="AW28" s="274" t="str">
        <f>IF(AW27="","",VLOOKUP(AW27,'シフト記号表（従来型・ユニット型共通）'!$C$6:$L$47,10,FALSE))</f>
        <v/>
      </c>
      <c r="AX28" s="274" t="str">
        <f>IF(AX27="","",VLOOKUP(AX27,'シフト記号表（従来型・ユニット型共通）'!$C$6:$L$47,10,FALSE))</f>
        <v/>
      </c>
      <c r="AY28" s="274" t="str">
        <f>IF(AY27="","",VLOOKUP(AY27,'シフト記号表（従来型・ユニット型共通）'!$C$6:$L$47,10,FALSE))</f>
        <v/>
      </c>
      <c r="AZ28" s="274" t="str">
        <f>IF(AZ27="","",VLOOKUP(AZ27,'シフト記号表（従来型・ユニット型共通）'!$C$6:$L$47,10,FALSE))</f>
        <v/>
      </c>
      <c r="BA28" s="274" t="str">
        <f>IF(BA27="","",VLOOKUP(BA27,'シフト記号表（従来型・ユニット型共通）'!$C$6:$L$47,10,FALSE))</f>
        <v/>
      </c>
      <c r="BB28" s="276" t="str">
        <f>IF(BB27="","",VLOOKUP(BB27,'シフト記号表（従来型・ユニット型共通）'!$C$6:$L$47,10,FALSE))</f>
        <v/>
      </c>
      <c r="BC28" s="275" t="str">
        <f>IF(BC27="","",VLOOKUP(BC27,'シフト記号表（従来型・ユニット型共通）'!$C$6:$L$47,10,FALSE))</f>
        <v/>
      </c>
      <c r="BD28" s="274" t="str">
        <f>IF(BD27="","",VLOOKUP(BD27,'シフト記号表（従来型・ユニット型共通）'!$C$6:$L$47,10,FALSE))</f>
        <v/>
      </c>
      <c r="BE28" s="274" t="str">
        <f>IF(BE27="","",VLOOKUP(BE27,'シフト記号表（従来型・ユニット型共通）'!$C$6:$L$47,10,FALSE))</f>
        <v/>
      </c>
      <c r="BF28" s="1246">
        <f>IF($BI$3="４週",SUM(AA28:BB28),IF($BI$3="暦月",SUM(AA28:BE28),""))</f>
        <v>0</v>
      </c>
      <c r="BG28" s="1247"/>
      <c r="BH28" s="1324">
        <f>IF($BI$3="４週",BF28/4,IF($BI$3="暦月",(BF28/($BI$8/7)),""))</f>
        <v>0</v>
      </c>
      <c r="BI28" s="1247"/>
      <c r="BJ28" s="1321"/>
      <c r="BK28" s="1322"/>
      <c r="BL28" s="1322"/>
      <c r="BM28" s="1322"/>
      <c r="BN28" s="1323"/>
    </row>
    <row r="29" spans="2:66" ht="20.25" customHeight="1">
      <c r="B29" s="1279">
        <f>B27+1</f>
        <v>7</v>
      </c>
      <c r="C29" s="1396"/>
      <c r="D29" s="1398"/>
      <c r="E29" s="1288"/>
      <c r="F29" s="1399"/>
      <c r="G29" s="1325"/>
      <c r="H29" s="1326"/>
      <c r="I29" s="285"/>
      <c r="J29" s="284"/>
      <c r="K29" s="285"/>
      <c r="L29" s="284"/>
      <c r="M29" s="1337"/>
      <c r="N29" s="1338"/>
      <c r="O29" s="1339"/>
      <c r="P29" s="1340"/>
      <c r="Q29" s="1340"/>
      <c r="R29" s="1326"/>
      <c r="S29" s="1307"/>
      <c r="T29" s="1308"/>
      <c r="U29" s="1308"/>
      <c r="V29" s="1308"/>
      <c r="W29" s="1309"/>
      <c r="X29" s="288" t="s">
        <v>1100</v>
      </c>
      <c r="Y29" s="287"/>
      <c r="Z29" s="286"/>
      <c r="AA29" s="267"/>
      <c r="AB29" s="266"/>
      <c r="AC29" s="266"/>
      <c r="AD29" s="266"/>
      <c r="AE29" s="266"/>
      <c r="AF29" s="266"/>
      <c r="AG29" s="268"/>
      <c r="AH29" s="267"/>
      <c r="AI29" s="266"/>
      <c r="AJ29" s="266"/>
      <c r="AK29" s="266"/>
      <c r="AL29" s="266"/>
      <c r="AM29" s="266"/>
      <c r="AN29" s="268"/>
      <c r="AO29" s="267"/>
      <c r="AP29" s="266"/>
      <c r="AQ29" s="266"/>
      <c r="AR29" s="266"/>
      <c r="AS29" s="266"/>
      <c r="AT29" s="266"/>
      <c r="AU29" s="268"/>
      <c r="AV29" s="267"/>
      <c r="AW29" s="266"/>
      <c r="AX29" s="266"/>
      <c r="AY29" s="266"/>
      <c r="AZ29" s="266"/>
      <c r="BA29" s="266"/>
      <c r="BB29" s="268"/>
      <c r="BC29" s="267"/>
      <c r="BD29" s="266"/>
      <c r="BE29" s="265"/>
      <c r="BF29" s="1314"/>
      <c r="BG29" s="1315"/>
      <c r="BH29" s="1316"/>
      <c r="BI29" s="1317"/>
      <c r="BJ29" s="1318"/>
      <c r="BK29" s="1319"/>
      <c r="BL29" s="1319"/>
      <c r="BM29" s="1319"/>
      <c r="BN29" s="1320"/>
    </row>
    <row r="30" spans="2:66" ht="20.25" customHeight="1">
      <c r="B30" s="1280"/>
      <c r="C30" s="1397"/>
      <c r="D30" s="1400"/>
      <c r="E30" s="1288"/>
      <c r="F30" s="1399"/>
      <c r="G30" s="1282"/>
      <c r="H30" s="1278"/>
      <c r="I30" s="285"/>
      <c r="J30" s="284">
        <f>G29</f>
        <v>0</v>
      </c>
      <c r="K30" s="285"/>
      <c r="L30" s="284">
        <f>M29</f>
        <v>0</v>
      </c>
      <c r="M30" s="1271"/>
      <c r="N30" s="1272"/>
      <c r="O30" s="1276"/>
      <c r="P30" s="1277"/>
      <c r="Q30" s="1277"/>
      <c r="R30" s="1278"/>
      <c r="S30" s="1307"/>
      <c r="T30" s="1308"/>
      <c r="U30" s="1308"/>
      <c r="V30" s="1308"/>
      <c r="W30" s="1309"/>
      <c r="X30" s="291" t="s">
        <v>1099</v>
      </c>
      <c r="Y30" s="290"/>
      <c r="Z30" s="289"/>
      <c r="AA30" s="275" t="str">
        <f>IF(AA29="","",VLOOKUP(AA29,'シフト記号表（従来型・ユニット型共通）'!$C$6:$L$47,10,FALSE))</f>
        <v/>
      </c>
      <c r="AB30" s="274" t="str">
        <f>IF(AB29="","",VLOOKUP(AB29,'シフト記号表（従来型・ユニット型共通）'!$C$6:$L$47,10,FALSE))</f>
        <v/>
      </c>
      <c r="AC30" s="274" t="str">
        <f>IF(AC29="","",VLOOKUP(AC29,'シフト記号表（従来型・ユニット型共通）'!$C$6:$L$47,10,FALSE))</f>
        <v/>
      </c>
      <c r="AD30" s="274" t="str">
        <f>IF(AD29="","",VLOOKUP(AD29,'シフト記号表（従来型・ユニット型共通）'!$C$6:$L$47,10,FALSE))</f>
        <v/>
      </c>
      <c r="AE30" s="274" t="str">
        <f>IF(AE29="","",VLOOKUP(AE29,'シフト記号表（従来型・ユニット型共通）'!$C$6:$L$47,10,FALSE))</f>
        <v/>
      </c>
      <c r="AF30" s="274" t="str">
        <f>IF(AF29="","",VLOOKUP(AF29,'シフト記号表（従来型・ユニット型共通）'!$C$6:$L$47,10,FALSE))</f>
        <v/>
      </c>
      <c r="AG30" s="276" t="str">
        <f>IF(AG29="","",VLOOKUP(AG29,'シフト記号表（従来型・ユニット型共通）'!$C$6:$L$47,10,FALSE))</f>
        <v/>
      </c>
      <c r="AH30" s="275" t="str">
        <f>IF(AH29="","",VLOOKUP(AH29,'シフト記号表（従来型・ユニット型共通）'!$C$6:$L$47,10,FALSE))</f>
        <v/>
      </c>
      <c r="AI30" s="274" t="str">
        <f>IF(AI29="","",VLOOKUP(AI29,'シフト記号表（従来型・ユニット型共通）'!$C$6:$L$47,10,FALSE))</f>
        <v/>
      </c>
      <c r="AJ30" s="274" t="str">
        <f>IF(AJ29="","",VLOOKUP(AJ29,'シフト記号表（従来型・ユニット型共通）'!$C$6:$L$47,10,FALSE))</f>
        <v/>
      </c>
      <c r="AK30" s="274" t="str">
        <f>IF(AK29="","",VLOOKUP(AK29,'シフト記号表（従来型・ユニット型共通）'!$C$6:$L$47,10,FALSE))</f>
        <v/>
      </c>
      <c r="AL30" s="274" t="str">
        <f>IF(AL29="","",VLOOKUP(AL29,'シフト記号表（従来型・ユニット型共通）'!$C$6:$L$47,10,FALSE))</f>
        <v/>
      </c>
      <c r="AM30" s="274" t="str">
        <f>IF(AM29="","",VLOOKUP(AM29,'シフト記号表（従来型・ユニット型共通）'!$C$6:$L$47,10,FALSE))</f>
        <v/>
      </c>
      <c r="AN30" s="276" t="str">
        <f>IF(AN29="","",VLOOKUP(AN29,'シフト記号表（従来型・ユニット型共通）'!$C$6:$L$47,10,FALSE))</f>
        <v/>
      </c>
      <c r="AO30" s="275" t="str">
        <f>IF(AO29="","",VLOOKUP(AO29,'シフト記号表（従来型・ユニット型共通）'!$C$6:$L$47,10,FALSE))</f>
        <v/>
      </c>
      <c r="AP30" s="274" t="str">
        <f>IF(AP29="","",VLOOKUP(AP29,'シフト記号表（従来型・ユニット型共通）'!$C$6:$L$47,10,FALSE))</f>
        <v/>
      </c>
      <c r="AQ30" s="274" t="str">
        <f>IF(AQ29="","",VLOOKUP(AQ29,'シフト記号表（従来型・ユニット型共通）'!$C$6:$L$47,10,FALSE))</f>
        <v/>
      </c>
      <c r="AR30" s="274" t="str">
        <f>IF(AR29="","",VLOOKUP(AR29,'シフト記号表（従来型・ユニット型共通）'!$C$6:$L$47,10,FALSE))</f>
        <v/>
      </c>
      <c r="AS30" s="274" t="str">
        <f>IF(AS29="","",VLOOKUP(AS29,'シフト記号表（従来型・ユニット型共通）'!$C$6:$L$47,10,FALSE))</f>
        <v/>
      </c>
      <c r="AT30" s="274" t="str">
        <f>IF(AT29="","",VLOOKUP(AT29,'シフト記号表（従来型・ユニット型共通）'!$C$6:$L$47,10,FALSE))</f>
        <v/>
      </c>
      <c r="AU30" s="276" t="str">
        <f>IF(AU29="","",VLOOKUP(AU29,'シフト記号表（従来型・ユニット型共通）'!$C$6:$L$47,10,FALSE))</f>
        <v/>
      </c>
      <c r="AV30" s="275" t="str">
        <f>IF(AV29="","",VLOOKUP(AV29,'シフト記号表（従来型・ユニット型共通）'!$C$6:$L$47,10,FALSE))</f>
        <v/>
      </c>
      <c r="AW30" s="274" t="str">
        <f>IF(AW29="","",VLOOKUP(AW29,'シフト記号表（従来型・ユニット型共通）'!$C$6:$L$47,10,FALSE))</f>
        <v/>
      </c>
      <c r="AX30" s="274" t="str">
        <f>IF(AX29="","",VLOOKUP(AX29,'シフト記号表（従来型・ユニット型共通）'!$C$6:$L$47,10,FALSE))</f>
        <v/>
      </c>
      <c r="AY30" s="274" t="str">
        <f>IF(AY29="","",VLOOKUP(AY29,'シフト記号表（従来型・ユニット型共通）'!$C$6:$L$47,10,FALSE))</f>
        <v/>
      </c>
      <c r="AZ30" s="274" t="str">
        <f>IF(AZ29="","",VLOOKUP(AZ29,'シフト記号表（従来型・ユニット型共通）'!$C$6:$L$47,10,FALSE))</f>
        <v/>
      </c>
      <c r="BA30" s="274" t="str">
        <f>IF(BA29="","",VLOOKUP(BA29,'シフト記号表（従来型・ユニット型共通）'!$C$6:$L$47,10,FALSE))</f>
        <v/>
      </c>
      <c r="BB30" s="276" t="str">
        <f>IF(BB29="","",VLOOKUP(BB29,'シフト記号表（従来型・ユニット型共通）'!$C$6:$L$47,10,FALSE))</f>
        <v/>
      </c>
      <c r="BC30" s="275" t="str">
        <f>IF(BC29="","",VLOOKUP(BC29,'シフト記号表（従来型・ユニット型共通）'!$C$6:$L$47,10,FALSE))</f>
        <v/>
      </c>
      <c r="BD30" s="274" t="str">
        <f>IF(BD29="","",VLOOKUP(BD29,'シフト記号表（従来型・ユニット型共通）'!$C$6:$L$47,10,FALSE))</f>
        <v/>
      </c>
      <c r="BE30" s="274" t="str">
        <f>IF(BE29="","",VLOOKUP(BE29,'シフト記号表（従来型・ユニット型共通）'!$C$6:$L$47,10,FALSE))</f>
        <v/>
      </c>
      <c r="BF30" s="1246">
        <f>IF($BI$3="４週",SUM(AA30:BB30),IF($BI$3="暦月",SUM(AA30:BE30),""))</f>
        <v>0</v>
      </c>
      <c r="BG30" s="1247"/>
      <c r="BH30" s="1324">
        <f>IF($BI$3="４週",BF30/4,IF($BI$3="暦月",(BF30/($BI$8/7)),""))</f>
        <v>0</v>
      </c>
      <c r="BI30" s="1247"/>
      <c r="BJ30" s="1321"/>
      <c r="BK30" s="1322"/>
      <c r="BL30" s="1322"/>
      <c r="BM30" s="1322"/>
      <c r="BN30" s="1323"/>
    </row>
    <row r="31" spans="2:66" ht="20.25" customHeight="1">
      <c r="B31" s="1279">
        <f>B29+1</f>
        <v>8</v>
      </c>
      <c r="C31" s="1396"/>
      <c r="D31" s="1398"/>
      <c r="E31" s="1288"/>
      <c r="F31" s="1399"/>
      <c r="G31" s="1325"/>
      <c r="H31" s="1326"/>
      <c r="I31" s="285"/>
      <c r="J31" s="284"/>
      <c r="K31" s="285"/>
      <c r="L31" s="284"/>
      <c r="M31" s="1337"/>
      <c r="N31" s="1338"/>
      <c r="O31" s="1339"/>
      <c r="P31" s="1340"/>
      <c r="Q31" s="1340"/>
      <c r="R31" s="1326"/>
      <c r="S31" s="1307"/>
      <c r="T31" s="1308"/>
      <c r="U31" s="1308"/>
      <c r="V31" s="1308"/>
      <c r="W31" s="1309"/>
      <c r="X31" s="288" t="s">
        <v>1100</v>
      </c>
      <c r="Y31" s="287"/>
      <c r="Z31" s="286"/>
      <c r="AA31" s="267"/>
      <c r="AB31" s="266"/>
      <c r="AC31" s="266"/>
      <c r="AD31" s="266"/>
      <c r="AE31" s="266"/>
      <c r="AF31" s="266"/>
      <c r="AG31" s="268"/>
      <c r="AH31" s="267"/>
      <c r="AI31" s="266"/>
      <c r="AJ31" s="266"/>
      <c r="AK31" s="266"/>
      <c r="AL31" s="266"/>
      <c r="AM31" s="266"/>
      <c r="AN31" s="268"/>
      <c r="AO31" s="267"/>
      <c r="AP31" s="266"/>
      <c r="AQ31" s="266"/>
      <c r="AR31" s="266"/>
      <c r="AS31" s="266"/>
      <c r="AT31" s="266"/>
      <c r="AU31" s="268"/>
      <c r="AV31" s="267"/>
      <c r="AW31" s="266"/>
      <c r="AX31" s="266"/>
      <c r="AY31" s="266"/>
      <c r="AZ31" s="266"/>
      <c r="BA31" s="266"/>
      <c r="BB31" s="268"/>
      <c r="BC31" s="267"/>
      <c r="BD31" s="266"/>
      <c r="BE31" s="265"/>
      <c r="BF31" s="1314"/>
      <c r="BG31" s="1315"/>
      <c r="BH31" s="1316"/>
      <c r="BI31" s="1317"/>
      <c r="BJ31" s="1318"/>
      <c r="BK31" s="1319"/>
      <c r="BL31" s="1319"/>
      <c r="BM31" s="1319"/>
      <c r="BN31" s="1320"/>
    </row>
    <row r="32" spans="2:66" ht="20.25" customHeight="1">
      <c r="B32" s="1280"/>
      <c r="C32" s="1397"/>
      <c r="D32" s="1400"/>
      <c r="E32" s="1288"/>
      <c r="F32" s="1399"/>
      <c r="G32" s="1282"/>
      <c r="H32" s="1278"/>
      <c r="I32" s="285"/>
      <c r="J32" s="284">
        <f>G31</f>
        <v>0</v>
      </c>
      <c r="K32" s="285"/>
      <c r="L32" s="284">
        <f>M31</f>
        <v>0</v>
      </c>
      <c r="M32" s="1271"/>
      <c r="N32" s="1272"/>
      <c r="O32" s="1276"/>
      <c r="P32" s="1277"/>
      <c r="Q32" s="1277"/>
      <c r="R32" s="1278"/>
      <c r="S32" s="1307"/>
      <c r="T32" s="1308"/>
      <c r="U32" s="1308"/>
      <c r="V32" s="1308"/>
      <c r="W32" s="1309"/>
      <c r="X32" s="291" t="s">
        <v>1099</v>
      </c>
      <c r="Y32" s="290"/>
      <c r="Z32" s="289"/>
      <c r="AA32" s="275" t="str">
        <f>IF(AA31="","",VLOOKUP(AA31,'シフト記号表（従来型・ユニット型共通）'!$C$6:$L$47,10,FALSE))</f>
        <v/>
      </c>
      <c r="AB32" s="274" t="str">
        <f>IF(AB31="","",VLOOKUP(AB31,'シフト記号表（従来型・ユニット型共通）'!$C$6:$L$47,10,FALSE))</f>
        <v/>
      </c>
      <c r="AC32" s="274" t="str">
        <f>IF(AC31="","",VLOOKUP(AC31,'シフト記号表（従来型・ユニット型共通）'!$C$6:$L$47,10,FALSE))</f>
        <v/>
      </c>
      <c r="AD32" s="274" t="str">
        <f>IF(AD31="","",VLOOKUP(AD31,'シフト記号表（従来型・ユニット型共通）'!$C$6:$L$47,10,FALSE))</f>
        <v/>
      </c>
      <c r="AE32" s="274" t="str">
        <f>IF(AE31="","",VLOOKUP(AE31,'シフト記号表（従来型・ユニット型共通）'!$C$6:$L$47,10,FALSE))</f>
        <v/>
      </c>
      <c r="AF32" s="274" t="str">
        <f>IF(AF31="","",VLOOKUP(AF31,'シフト記号表（従来型・ユニット型共通）'!$C$6:$L$47,10,FALSE))</f>
        <v/>
      </c>
      <c r="AG32" s="276" t="str">
        <f>IF(AG31="","",VLOOKUP(AG31,'シフト記号表（従来型・ユニット型共通）'!$C$6:$L$47,10,FALSE))</f>
        <v/>
      </c>
      <c r="AH32" s="275" t="str">
        <f>IF(AH31="","",VLOOKUP(AH31,'シフト記号表（従来型・ユニット型共通）'!$C$6:$L$47,10,FALSE))</f>
        <v/>
      </c>
      <c r="AI32" s="274" t="str">
        <f>IF(AI31="","",VLOOKUP(AI31,'シフト記号表（従来型・ユニット型共通）'!$C$6:$L$47,10,FALSE))</f>
        <v/>
      </c>
      <c r="AJ32" s="274" t="str">
        <f>IF(AJ31="","",VLOOKUP(AJ31,'シフト記号表（従来型・ユニット型共通）'!$C$6:$L$47,10,FALSE))</f>
        <v/>
      </c>
      <c r="AK32" s="274" t="str">
        <f>IF(AK31="","",VLOOKUP(AK31,'シフト記号表（従来型・ユニット型共通）'!$C$6:$L$47,10,FALSE))</f>
        <v/>
      </c>
      <c r="AL32" s="274" t="str">
        <f>IF(AL31="","",VLOOKUP(AL31,'シフト記号表（従来型・ユニット型共通）'!$C$6:$L$47,10,FALSE))</f>
        <v/>
      </c>
      <c r="AM32" s="274" t="str">
        <f>IF(AM31="","",VLOOKUP(AM31,'シフト記号表（従来型・ユニット型共通）'!$C$6:$L$47,10,FALSE))</f>
        <v/>
      </c>
      <c r="AN32" s="276" t="str">
        <f>IF(AN31="","",VLOOKUP(AN31,'シフト記号表（従来型・ユニット型共通）'!$C$6:$L$47,10,FALSE))</f>
        <v/>
      </c>
      <c r="AO32" s="275" t="str">
        <f>IF(AO31="","",VLOOKUP(AO31,'シフト記号表（従来型・ユニット型共通）'!$C$6:$L$47,10,FALSE))</f>
        <v/>
      </c>
      <c r="AP32" s="274" t="str">
        <f>IF(AP31="","",VLOOKUP(AP31,'シフト記号表（従来型・ユニット型共通）'!$C$6:$L$47,10,FALSE))</f>
        <v/>
      </c>
      <c r="AQ32" s="274" t="str">
        <f>IF(AQ31="","",VLOOKUP(AQ31,'シフト記号表（従来型・ユニット型共通）'!$C$6:$L$47,10,FALSE))</f>
        <v/>
      </c>
      <c r="AR32" s="274" t="str">
        <f>IF(AR31="","",VLOOKUP(AR31,'シフト記号表（従来型・ユニット型共通）'!$C$6:$L$47,10,FALSE))</f>
        <v/>
      </c>
      <c r="AS32" s="274" t="str">
        <f>IF(AS31="","",VLOOKUP(AS31,'シフト記号表（従来型・ユニット型共通）'!$C$6:$L$47,10,FALSE))</f>
        <v/>
      </c>
      <c r="AT32" s="274" t="str">
        <f>IF(AT31="","",VLOOKUP(AT31,'シフト記号表（従来型・ユニット型共通）'!$C$6:$L$47,10,FALSE))</f>
        <v/>
      </c>
      <c r="AU32" s="276" t="str">
        <f>IF(AU31="","",VLOOKUP(AU31,'シフト記号表（従来型・ユニット型共通）'!$C$6:$L$47,10,FALSE))</f>
        <v/>
      </c>
      <c r="AV32" s="275" t="str">
        <f>IF(AV31="","",VLOOKUP(AV31,'シフト記号表（従来型・ユニット型共通）'!$C$6:$L$47,10,FALSE))</f>
        <v/>
      </c>
      <c r="AW32" s="274" t="str">
        <f>IF(AW31="","",VLOOKUP(AW31,'シフト記号表（従来型・ユニット型共通）'!$C$6:$L$47,10,FALSE))</f>
        <v/>
      </c>
      <c r="AX32" s="274" t="str">
        <f>IF(AX31="","",VLOOKUP(AX31,'シフト記号表（従来型・ユニット型共通）'!$C$6:$L$47,10,FALSE))</f>
        <v/>
      </c>
      <c r="AY32" s="274" t="str">
        <f>IF(AY31="","",VLOOKUP(AY31,'シフト記号表（従来型・ユニット型共通）'!$C$6:$L$47,10,FALSE))</f>
        <v/>
      </c>
      <c r="AZ32" s="274" t="str">
        <f>IF(AZ31="","",VLOOKUP(AZ31,'シフト記号表（従来型・ユニット型共通）'!$C$6:$L$47,10,FALSE))</f>
        <v/>
      </c>
      <c r="BA32" s="274" t="str">
        <f>IF(BA31="","",VLOOKUP(BA31,'シフト記号表（従来型・ユニット型共通）'!$C$6:$L$47,10,FALSE))</f>
        <v/>
      </c>
      <c r="BB32" s="276" t="str">
        <f>IF(BB31="","",VLOOKUP(BB31,'シフト記号表（従来型・ユニット型共通）'!$C$6:$L$47,10,FALSE))</f>
        <v/>
      </c>
      <c r="BC32" s="275" t="str">
        <f>IF(BC31="","",VLOOKUP(BC31,'シフト記号表（従来型・ユニット型共通）'!$C$6:$L$47,10,FALSE))</f>
        <v/>
      </c>
      <c r="BD32" s="274" t="str">
        <f>IF(BD31="","",VLOOKUP(BD31,'シフト記号表（従来型・ユニット型共通）'!$C$6:$L$47,10,FALSE))</f>
        <v/>
      </c>
      <c r="BE32" s="274" t="str">
        <f>IF(BE31="","",VLOOKUP(BE31,'シフト記号表（従来型・ユニット型共通）'!$C$6:$L$47,10,FALSE))</f>
        <v/>
      </c>
      <c r="BF32" s="1246">
        <f>IF($BI$3="４週",SUM(AA32:BB32),IF($BI$3="暦月",SUM(AA32:BE32),""))</f>
        <v>0</v>
      </c>
      <c r="BG32" s="1247"/>
      <c r="BH32" s="1324">
        <f>IF($BI$3="４週",BF32/4,IF($BI$3="暦月",(BF32/($BI$8/7)),""))</f>
        <v>0</v>
      </c>
      <c r="BI32" s="1247"/>
      <c r="BJ32" s="1321"/>
      <c r="BK32" s="1322"/>
      <c r="BL32" s="1322"/>
      <c r="BM32" s="1322"/>
      <c r="BN32" s="1323"/>
    </row>
    <row r="33" spans="2:66" ht="20.25" customHeight="1">
      <c r="B33" s="1279">
        <f>B31+1</f>
        <v>9</v>
      </c>
      <c r="C33" s="1396"/>
      <c r="D33" s="1398"/>
      <c r="E33" s="1288"/>
      <c r="F33" s="1399"/>
      <c r="G33" s="1325"/>
      <c r="H33" s="1326"/>
      <c r="I33" s="285"/>
      <c r="J33" s="284"/>
      <c r="K33" s="285"/>
      <c r="L33" s="284"/>
      <c r="M33" s="1337"/>
      <c r="N33" s="1338"/>
      <c r="O33" s="1339"/>
      <c r="P33" s="1340"/>
      <c r="Q33" s="1340"/>
      <c r="R33" s="1326"/>
      <c r="S33" s="1307"/>
      <c r="T33" s="1308"/>
      <c r="U33" s="1308"/>
      <c r="V33" s="1308"/>
      <c r="W33" s="1309"/>
      <c r="X33" s="288" t="s">
        <v>1100</v>
      </c>
      <c r="Y33" s="287"/>
      <c r="Z33" s="286"/>
      <c r="AA33" s="267"/>
      <c r="AB33" s="266"/>
      <c r="AC33" s="266"/>
      <c r="AD33" s="266"/>
      <c r="AE33" s="266"/>
      <c r="AF33" s="266"/>
      <c r="AG33" s="268"/>
      <c r="AH33" s="267"/>
      <c r="AI33" s="266"/>
      <c r="AJ33" s="266"/>
      <c r="AK33" s="266"/>
      <c r="AL33" s="266"/>
      <c r="AM33" s="266"/>
      <c r="AN33" s="268"/>
      <c r="AO33" s="267"/>
      <c r="AP33" s="266"/>
      <c r="AQ33" s="266"/>
      <c r="AR33" s="266"/>
      <c r="AS33" s="266"/>
      <c r="AT33" s="266"/>
      <c r="AU33" s="268"/>
      <c r="AV33" s="267"/>
      <c r="AW33" s="266"/>
      <c r="AX33" s="266"/>
      <c r="AY33" s="266"/>
      <c r="AZ33" s="266"/>
      <c r="BA33" s="266"/>
      <c r="BB33" s="268"/>
      <c r="BC33" s="267"/>
      <c r="BD33" s="266"/>
      <c r="BE33" s="265"/>
      <c r="BF33" s="1314"/>
      <c r="BG33" s="1315"/>
      <c r="BH33" s="1316"/>
      <c r="BI33" s="1317"/>
      <c r="BJ33" s="1318"/>
      <c r="BK33" s="1319"/>
      <c r="BL33" s="1319"/>
      <c r="BM33" s="1319"/>
      <c r="BN33" s="1320"/>
    </row>
    <row r="34" spans="2:66" ht="20.25" customHeight="1">
      <c r="B34" s="1280"/>
      <c r="C34" s="1397"/>
      <c r="D34" s="1400"/>
      <c r="E34" s="1288"/>
      <c r="F34" s="1399"/>
      <c r="G34" s="1282"/>
      <c r="H34" s="1278"/>
      <c r="I34" s="285"/>
      <c r="J34" s="284">
        <f>G33</f>
        <v>0</v>
      </c>
      <c r="K34" s="285"/>
      <c r="L34" s="284">
        <f>M33</f>
        <v>0</v>
      </c>
      <c r="M34" s="1271"/>
      <c r="N34" s="1272"/>
      <c r="O34" s="1276"/>
      <c r="P34" s="1277"/>
      <c r="Q34" s="1277"/>
      <c r="R34" s="1278"/>
      <c r="S34" s="1307"/>
      <c r="T34" s="1308"/>
      <c r="U34" s="1308"/>
      <c r="V34" s="1308"/>
      <c r="W34" s="1309"/>
      <c r="X34" s="279" t="s">
        <v>1099</v>
      </c>
      <c r="Y34" s="278"/>
      <c r="Z34" s="277"/>
      <c r="AA34" s="275" t="str">
        <f>IF(AA33="","",VLOOKUP(AA33,'シフト記号表（従来型・ユニット型共通）'!$C$6:$L$47,10,FALSE))</f>
        <v/>
      </c>
      <c r="AB34" s="274" t="str">
        <f>IF(AB33="","",VLOOKUP(AB33,'シフト記号表（従来型・ユニット型共通）'!$C$6:$L$47,10,FALSE))</f>
        <v/>
      </c>
      <c r="AC34" s="274" t="str">
        <f>IF(AC33="","",VLOOKUP(AC33,'シフト記号表（従来型・ユニット型共通）'!$C$6:$L$47,10,FALSE))</f>
        <v/>
      </c>
      <c r="AD34" s="274" t="str">
        <f>IF(AD33="","",VLOOKUP(AD33,'シフト記号表（従来型・ユニット型共通）'!$C$6:$L$47,10,FALSE))</f>
        <v/>
      </c>
      <c r="AE34" s="274" t="str">
        <f>IF(AE33="","",VLOOKUP(AE33,'シフト記号表（従来型・ユニット型共通）'!$C$6:$L$47,10,FALSE))</f>
        <v/>
      </c>
      <c r="AF34" s="274" t="str">
        <f>IF(AF33="","",VLOOKUP(AF33,'シフト記号表（従来型・ユニット型共通）'!$C$6:$L$47,10,FALSE))</f>
        <v/>
      </c>
      <c r="AG34" s="276" t="str">
        <f>IF(AG33="","",VLOOKUP(AG33,'シフト記号表（従来型・ユニット型共通）'!$C$6:$L$47,10,FALSE))</f>
        <v/>
      </c>
      <c r="AH34" s="275" t="str">
        <f>IF(AH33="","",VLOOKUP(AH33,'シフト記号表（従来型・ユニット型共通）'!$C$6:$L$47,10,FALSE))</f>
        <v/>
      </c>
      <c r="AI34" s="274" t="str">
        <f>IF(AI33="","",VLOOKUP(AI33,'シフト記号表（従来型・ユニット型共通）'!$C$6:$L$47,10,FALSE))</f>
        <v/>
      </c>
      <c r="AJ34" s="274" t="str">
        <f>IF(AJ33="","",VLOOKUP(AJ33,'シフト記号表（従来型・ユニット型共通）'!$C$6:$L$47,10,FALSE))</f>
        <v/>
      </c>
      <c r="AK34" s="274" t="str">
        <f>IF(AK33="","",VLOOKUP(AK33,'シフト記号表（従来型・ユニット型共通）'!$C$6:$L$47,10,FALSE))</f>
        <v/>
      </c>
      <c r="AL34" s="274" t="str">
        <f>IF(AL33="","",VLOOKUP(AL33,'シフト記号表（従来型・ユニット型共通）'!$C$6:$L$47,10,FALSE))</f>
        <v/>
      </c>
      <c r="AM34" s="274" t="str">
        <f>IF(AM33="","",VLOOKUP(AM33,'シフト記号表（従来型・ユニット型共通）'!$C$6:$L$47,10,FALSE))</f>
        <v/>
      </c>
      <c r="AN34" s="276" t="str">
        <f>IF(AN33="","",VLOOKUP(AN33,'シフト記号表（従来型・ユニット型共通）'!$C$6:$L$47,10,FALSE))</f>
        <v/>
      </c>
      <c r="AO34" s="275" t="str">
        <f>IF(AO33="","",VLOOKUP(AO33,'シフト記号表（従来型・ユニット型共通）'!$C$6:$L$47,10,FALSE))</f>
        <v/>
      </c>
      <c r="AP34" s="274" t="str">
        <f>IF(AP33="","",VLOOKUP(AP33,'シフト記号表（従来型・ユニット型共通）'!$C$6:$L$47,10,FALSE))</f>
        <v/>
      </c>
      <c r="AQ34" s="274" t="str">
        <f>IF(AQ33="","",VLOOKUP(AQ33,'シフト記号表（従来型・ユニット型共通）'!$C$6:$L$47,10,FALSE))</f>
        <v/>
      </c>
      <c r="AR34" s="274" t="str">
        <f>IF(AR33="","",VLOOKUP(AR33,'シフト記号表（従来型・ユニット型共通）'!$C$6:$L$47,10,FALSE))</f>
        <v/>
      </c>
      <c r="AS34" s="274" t="str">
        <f>IF(AS33="","",VLOOKUP(AS33,'シフト記号表（従来型・ユニット型共通）'!$C$6:$L$47,10,FALSE))</f>
        <v/>
      </c>
      <c r="AT34" s="274" t="str">
        <f>IF(AT33="","",VLOOKUP(AT33,'シフト記号表（従来型・ユニット型共通）'!$C$6:$L$47,10,FALSE))</f>
        <v/>
      </c>
      <c r="AU34" s="276" t="str">
        <f>IF(AU33="","",VLOOKUP(AU33,'シフト記号表（従来型・ユニット型共通）'!$C$6:$L$47,10,FALSE))</f>
        <v/>
      </c>
      <c r="AV34" s="275" t="str">
        <f>IF(AV33="","",VLOOKUP(AV33,'シフト記号表（従来型・ユニット型共通）'!$C$6:$L$47,10,FALSE))</f>
        <v/>
      </c>
      <c r="AW34" s="274" t="str">
        <f>IF(AW33="","",VLOOKUP(AW33,'シフト記号表（従来型・ユニット型共通）'!$C$6:$L$47,10,FALSE))</f>
        <v/>
      </c>
      <c r="AX34" s="274" t="str">
        <f>IF(AX33="","",VLOOKUP(AX33,'シフト記号表（従来型・ユニット型共通）'!$C$6:$L$47,10,FALSE))</f>
        <v/>
      </c>
      <c r="AY34" s="274" t="str">
        <f>IF(AY33="","",VLOOKUP(AY33,'シフト記号表（従来型・ユニット型共通）'!$C$6:$L$47,10,FALSE))</f>
        <v/>
      </c>
      <c r="AZ34" s="274" t="str">
        <f>IF(AZ33="","",VLOOKUP(AZ33,'シフト記号表（従来型・ユニット型共通）'!$C$6:$L$47,10,FALSE))</f>
        <v/>
      </c>
      <c r="BA34" s="274" t="str">
        <f>IF(BA33="","",VLOOKUP(BA33,'シフト記号表（従来型・ユニット型共通）'!$C$6:$L$47,10,FALSE))</f>
        <v/>
      </c>
      <c r="BB34" s="276" t="str">
        <f>IF(BB33="","",VLOOKUP(BB33,'シフト記号表（従来型・ユニット型共通）'!$C$6:$L$47,10,FALSE))</f>
        <v/>
      </c>
      <c r="BC34" s="275" t="str">
        <f>IF(BC33="","",VLOOKUP(BC33,'シフト記号表（従来型・ユニット型共通）'!$C$6:$L$47,10,FALSE))</f>
        <v/>
      </c>
      <c r="BD34" s="274" t="str">
        <f>IF(BD33="","",VLOOKUP(BD33,'シフト記号表（従来型・ユニット型共通）'!$C$6:$L$47,10,FALSE))</f>
        <v/>
      </c>
      <c r="BE34" s="274" t="str">
        <f>IF(BE33="","",VLOOKUP(BE33,'シフト記号表（従来型・ユニット型共通）'!$C$6:$L$47,10,FALSE))</f>
        <v/>
      </c>
      <c r="BF34" s="1246">
        <f>IF($BI$3="４週",SUM(AA34:BB34),IF($BI$3="暦月",SUM(AA34:BE34),""))</f>
        <v>0</v>
      </c>
      <c r="BG34" s="1247"/>
      <c r="BH34" s="1324">
        <f>IF($BI$3="４週",BF34/4,IF($BI$3="暦月",(BF34/($BI$8/7)),""))</f>
        <v>0</v>
      </c>
      <c r="BI34" s="1247"/>
      <c r="BJ34" s="1321"/>
      <c r="BK34" s="1322"/>
      <c r="BL34" s="1322"/>
      <c r="BM34" s="1322"/>
      <c r="BN34" s="1323"/>
    </row>
    <row r="35" spans="2:66" ht="20.25" customHeight="1">
      <c r="B35" s="1279">
        <f>B33+1</f>
        <v>10</v>
      </c>
      <c r="C35" s="1396"/>
      <c r="D35" s="1398"/>
      <c r="E35" s="1288"/>
      <c r="F35" s="1399"/>
      <c r="G35" s="1325"/>
      <c r="H35" s="1326"/>
      <c r="I35" s="285"/>
      <c r="J35" s="284"/>
      <c r="K35" s="285"/>
      <c r="L35" s="284"/>
      <c r="M35" s="1337"/>
      <c r="N35" s="1338"/>
      <c r="O35" s="1339"/>
      <c r="P35" s="1340"/>
      <c r="Q35" s="1340"/>
      <c r="R35" s="1326"/>
      <c r="S35" s="1307"/>
      <c r="T35" s="1308"/>
      <c r="U35" s="1308"/>
      <c r="V35" s="1308"/>
      <c r="W35" s="1309"/>
      <c r="X35" s="283" t="s">
        <v>1100</v>
      </c>
      <c r="Z35" s="282"/>
      <c r="AA35" s="267"/>
      <c r="AB35" s="266"/>
      <c r="AC35" s="266"/>
      <c r="AD35" s="266"/>
      <c r="AE35" s="266"/>
      <c r="AF35" s="266"/>
      <c r="AG35" s="268"/>
      <c r="AH35" s="267"/>
      <c r="AI35" s="266"/>
      <c r="AJ35" s="266"/>
      <c r="AK35" s="266"/>
      <c r="AL35" s="266"/>
      <c r="AM35" s="266"/>
      <c r="AN35" s="268"/>
      <c r="AO35" s="267"/>
      <c r="AP35" s="266"/>
      <c r="AQ35" s="266"/>
      <c r="AR35" s="266"/>
      <c r="AS35" s="266"/>
      <c r="AT35" s="266"/>
      <c r="AU35" s="268"/>
      <c r="AV35" s="267"/>
      <c r="AW35" s="266"/>
      <c r="AX35" s="266"/>
      <c r="AY35" s="266"/>
      <c r="AZ35" s="266"/>
      <c r="BA35" s="266"/>
      <c r="BB35" s="268"/>
      <c r="BC35" s="267"/>
      <c r="BD35" s="266"/>
      <c r="BE35" s="265"/>
      <c r="BF35" s="1314"/>
      <c r="BG35" s="1315"/>
      <c r="BH35" s="1316"/>
      <c r="BI35" s="1317"/>
      <c r="BJ35" s="1318"/>
      <c r="BK35" s="1319"/>
      <c r="BL35" s="1319"/>
      <c r="BM35" s="1319"/>
      <c r="BN35" s="1320"/>
    </row>
    <row r="36" spans="2:66" ht="20.25" customHeight="1">
      <c r="B36" s="1280"/>
      <c r="C36" s="1397"/>
      <c r="D36" s="1400"/>
      <c r="E36" s="1288"/>
      <c r="F36" s="1399"/>
      <c r="G36" s="1282"/>
      <c r="H36" s="1278"/>
      <c r="I36" s="285"/>
      <c r="J36" s="284">
        <f>G35</f>
        <v>0</v>
      </c>
      <c r="K36" s="285"/>
      <c r="L36" s="284">
        <f>M35</f>
        <v>0</v>
      </c>
      <c r="M36" s="1271"/>
      <c r="N36" s="1272"/>
      <c r="O36" s="1276"/>
      <c r="P36" s="1277"/>
      <c r="Q36" s="1277"/>
      <c r="R36" s="1278"/>
      <c r="S36" s="1307"/>
      <c r="T36" s="1308"/>
      <c r="U36" s="1308"/>
      <c r="V36" s="1308"/>
      <c r="W36" s="1309"/>
      <c r="X36" s="279" t="s">
        <v>1099</v>
      </c>
      <c r="Y36" s="278"/>
      <c r="Z36" s="277"/>
      <c r="AA36" s="275" t="str">
        <f>IF(AA35="","",VLOOKUP(AA35,'シフト記号表（従来型・ユニット型共通）'!$C$6:$L$47,10,FALSE))</f>
        <v/>
      </c>
      <c r="AB36" s="274" t="str">
        <f>IF(AB35="","",VLOOKUP(AB35,'シフト記号表（従来型・ユニット型共通）'!$C$6:$L$47,10,FALSE))</f>
        <v/>
      </c>
      <c r="AC36" s="274" t="str">
        <f>IF(AC35="","",VLOOKUP(AC35,'シフト記号表（従来型・ユニット型共通）'!$C$6:$L$47,10,FALSE))</f>
        <v/>
      </c>
      <c r="AD36" s="274" t="str">
        <f>IF(AD35="","",VLOOKUP(AD35,'シフト記号表（従来型・ユニット型共通）'!$C$6:$L$47,10,FALSE))</f>
        <v/>
      </c>
      <c r="AE36" s="274" t="str">
        <f>IF(AE35="","",VLOOKUP(AE35,'シフト記号表（従来型・ユニット型共通）'!$C$6:$L$47,10,FALSE))</f>
        <v/>
      </c>
      <c r="AF36" s="274" t="str">
        <f>IF(AF35="","",VLOOKUP(AF35,'シフト記号表（従来型・ユニット型共通）'!$C$6:$L$47,10,FALSE))</f>
        <v/>
      </c>
      <c r="AG36" s="276" t="str">
        <f>IF(AG35="","",VLOOKUP(AG35,'シフト記号表（従来型・ユニット型共通）'!$C$6:$L$47,10,FALSE))</f>
        <v/>
      </c>
      <c r="AH36" s="275" t="str">
        <f>IF(AH35="","",VLOOKUP(AH35,'シフト記号表（従来型・ユニット型共通）'!$C$6:$L$47,10,FALSE))</f>
        <v/>
      </c>
      <c r="AI36" s="274" t="str">
        <f>IF(AI35="","",VLOOKUP(AI35,'シフト記号表（従来型・ユニット型共通）'!$C$6:$L$47,10,FALSE))</f>
        <v/>
      </c>
      <c r="AJ36" s="274" t="str">
        <f>IF(AJ35="","",VLOOKUP(AJ35,'シフト記号表（従来型・ユニット型共通）'!$C$6:$L$47,10,FALSE))</f>
        <v/>
      </c>
      <c r="AK36" s="274" t="str">
        <f>IF(AK35="","",VLOOKUP(AK35,'シフト記号表（従来型・ユニット型共通）'!$C$6:$L$47,10,FALSE))</f>
        <v/>
      </c>
      <c r="AL36" s="274" t="str">
        <f>IF(AL35="","",VLOOKUP(AL35,'シフト記号表（従来型・ユニット型共通）'!$C$6:$L$47,10,FALSE))</f>
        <v/>
      </c>
      <c r="AM36" s="274" t="str">
        <f>IF(AM35="","",VLOOKUP(AM35,'シフト記号表（従来型・ユニット型共通）'!$C$6:$L$47,10,FALSE))</f>
        <v/>
      </c>
      <c r="AN36" s="276" t="str">
        <f>IF(AN35="","",VLOOKUP(AN35,'シフト記号表（従来型・ユニット型共通）'!$C$6:$L$47,10,FALSE))</f>
        <v/>
      </c>
      <c r="AO36" s="275" t="str">
        <f>IF(AO35="","",VLOOKUP(AO35,'シフト記号表（従来型・ユニット型共通）'!$C$6:$L$47,10,FALSE))</f>
        <v/>
      </c>
      <c r="AP36" s="274" t="str">
        <f>IF(AP35="","",VLOOKUP(AP35,'シフト記号表（従来型・ユニット型共通）'!$C$6:$L$47,10,FALSE))</f>
        <v/>
      </c>
      <c r="AQ36" s="274" t="str">
        <f>IF(AQ35="","",VLOOKUP(AQ35,'シフト記号表（従来型・ユニット型共通）'!$C$6:$L$47,10,FALSE))</f>
        <v/>
      </c>
      <c r="AR36" s="274" t="str">
        <f>IF(AR35="","",VLOOKUP(AR35,'シフト記号表（従来型・ユニット型共通）'!$C$6:$L$47,10,FALSE))</f>
        <v/>
      </c>
      <c r="AS36" s="274" t="str">
        <f>IF(AS35="","",VLOOKUP(AS35,'シフト記号表（従来型・ユニット型共通）'!$C$6:$L$47,10,FALSE))</f>
        <v/>
      </c>
      <c r="AT36" s="274" t="str">
        <f>IF(AT35="","",VLOOKUP(AT35,'シフト記号表（従来型・ユニット型共通）'!$C$6:$L$47,10,FALSE))</f>
        <v/>
      </c>
      <c r="AU36" s="276" t="str">
        <f>IF(AU35="","",VLOOKUP(AU35,'シフト記号表（従来型・ユニット型共通）'!$C$6:$L$47,10,FALSE))</f>
        <v/>
      </c>
      <c r="AV36" s="275" t="str">
        <f>IF(AV35="","",VLOOKUP(AV35,'シフト記号表（従来型・ユニット型共通）'!$C$6:$L$47,10,FALSE))</f>
        <v/>
      </c>
      <c r="AW36" s="274" t="str">
        <f>IF(AW35="","",VLOOKUP(AW35,'シフト記号表（従来型・ユニット型共通）'!$C$6:$L$47,10,FALSE))</f>
        <v/>
      </c>
      <c r="AX36" s="274" t="str">
        <f>IF(AX35="","",VLOOKUP(AX35,'シフト記号表（従来型・ユニット型共通）'!$C$6:$L$47,10,FALSE))</f>
        <v/>
      </c>
      <c r="AY36" s="274" t="str">
        <f>IF(AY35="","",VLOOKUP(AY35,'シフト記号表（従来型・ユニット型共通）'!$C$6:$L$47,10,FALSE))</f>
        <v/>
      </c>
      <c r="AZ36" s="274" t="str">
        <f>IF(AZ35="","",VLOOKUP(AZ35,'シフト記号表（従来型・ユニット型共通）'!$C$6:$L$47,10,FALSE))</f>
        <v/>
      </c>
      <c r="BA36" s="274" t="str">
        <f>IF(BA35="","",VLOOKUP(BA35,'シフト記号表（従来型・ユニット型共通）'!$C$6:$L$47,10,FALSE))</f>
        <v/>
      </c>
      <c r="BB36" s="276" t="str">
        <f>IF(BB35="","",VLOOKUP(BB35,'シフト記号表（従来型・ユニット型共通）'!$C$6:$L$47,10,FALSE))</f>
        <v/>
      </c>
      <c r="BC36" s="275" t="str">
        <f>IF(BC35="","",VLOOKUP(BC35,'シフト記号表（従来型・ユニット型共通）'!$C$6:$L$47,10,FALSE))</f>
        <v/>
      </c>
      <c r="BD36" s="274" t="str">
        <f>IF(BD35="","",VLOOKUP(BD35,'シフト記号表（従来型・ユニット型共通）'!$C$6:$L$47,10,FALSE))</f>
        <v/>
      </c>
      <c r="BE36" s="274" t="str">
        <f>IF(BE35="","",VLOOKUP(BE35,'シフト記号表（従来型・ユニット型共通）'!$C$6:$L$47,10,FALSE))</f>
        <v/>
      </c>
      <c r="BF36" s="1246">
        <f>IF($BI$3="４週",SUM(AA36:BB36),IF($BI$3="暦月",SUM(AA36:BE36),""))</f>
        <v>0</v>
      </c>
      <c r="BG36" s="1247"/>
      <c r="BH36" s="1324">
        <f>IF($BI$3="４週",BF36/4,IF($BI$3="暦月",(BF36/($BI$8/7)),""))</f>
        <v>0</v>
      </c>
      <c r="BI36" s="1247"/>
      <c r="BJ36" s="1321"/>
      <c r="BK36" s="1322"/>
      <c r="BL36" s="1322"/>
      <c r="BM36" s="1322"/>
      <c r="BN36" s="1323"/>
    </row>
    <row r="37" spans="2:66" ht="20.25" customHeight="1">
      <c r="B37" s="1279">
        <f>B35+1</f>
        <v>11</v>
      </c>
      <c r="C37" s="1396"/>
      <c r="D37" s="1398"/>
      <c r="E37" s="1288"/>
      <c r="F37" s="1399"/>
      <c r="G37" s="1325"/>
      <c r="H37" s="1326"/>
      <c r="I37" s="285"/>
      <c r="J37" s="284"/>
      <c r="K37" s="285"/>
      <c r="L37" s="284"/>
      <c r="M37" s="1337"/>
      <c r="N37" s="1338"/>
      <c r="O37" s="1339"/>
      <c r="P37" s="1340"/>
      <c r="Q37" s="1340"/>
      <c r="R37" s="1326"/>
      <c r="S37" s="1307"/>
      <c r="T37" s="1308"/>
      <c r="U37" s="1308"/>
      <c r="V37" s="1308"/>
      <c r="W37" s="1309"/>
      <c r="X37" s="283" t="s">
        <v>1100</v>
      </c>
      <c r="Z37" s="282"/>
      <c r="AA37" s="267"/>
      <c r="AB37" s="266"/>
      <c r="AC37" s="266"/>
      <c r="AD37" s="266"/>
      <c r="AE37" s="266"/>
      <c r="AF37" s="266"/>
      <c r="AG37" s="268"/>
      <c r="AH37" s="267"/>
      <c r="AI37" s="266"/>
      <c r="AJ37" s="266"/>
      <c r="AK37" s="266"/>
      <c r="AL37" s="266"/>
      <c r="AM37" s="266"/>
      <c r="AN37" s="268"/>
      <c r="AO37" s="267"/>
      <c r="AP37" s="266"/>
      <c r="AQ37" s="266"/>
      <c r="AR37" s="266"/>
      <c r="AS37" s="266"/>
      <c r="AT37" s="266"/>
      <c r="AU37" s="268"/>
      <c r="AV37" s="267"/>
      <c r="AW37" s="266"/>
      <c r="AX37" s="266"/>
      <c r="AY37" s="266"/>
      <c r="AZ37" s="266"/>
      <c r="BA37" s="266"/>
      <c r="BB37" s="268"/>
      <c r="BC37" s="267"/>
      <c r="BD37" s="266"/>
      <c r="BE37" s="265"/>
      <c r="BF37" s="1314"/>
      <c r="BG37" s="1315"/>
      <c r="BH37" s="1316"/>
      <c r="BI37" s="1317"/>
      <c r="BJ37" s="1318"/>
      <c r="BK37" s="1319"/>
      <c r="BL37" s="1319"/>
      <c r="BM37" s="1319"/>
      <c r="BN37" s="1320"/>
    </row>
    <row r="38" spans="2:66" ht="20.25" customHeight="1">
      <c r="B38" s="1280"/>
      <c r="C38" s="1397"/>
      <c r="D38" s="1400"/>
      <c r="E38" s="1288"/>
      <c r="F38" s="1399"/>
      <c r="G38" s="1282"/>
      <c r="H38" s="1278"/>
      <c r="I38" s="285"/>
      <c r="J38" s="284">
        <f>G37</f>
        <v>0</v>
      </c>
      <c r="K38" s="285"/>
      <c r="L38" s="284">
        <f>M37</f>
        <v>0</v>
      </c>
      <c r="M38" s="1271"/>
      <c r="N38" s="1272"/>
      <c r="O38" s="1276"/>
      <c r="P38" s="1277"/>
      <c r="Q38" s="1277"/>
      <c r="R38" s="1278"/>
      <c r="S38" s="1307"/>
      <c r="T38" s="1308"/>
      <c r="U38" s="1308"/>
      <c r="V38" s="1308"/>
      <c r="W38" s="1309"/>
      <c r="X38" s="279" t="s">
        <v>1099</v>
      </c>
      <c r="Y38" s="278"/>
      <c r="Z38" s="277"/>
      <c r="AA38" s="275" t="str">
        <f>IF(AA37="","",VLOOKUP(AA37,'シフト記号表（従来型・ユニット型共通）'!$C$6:$L$47,10,FALSE))</f>
        <v/>
      </c>
      <c r="AB38" s="274" t="str">
        <f>IF(AB37="","",VLOOKUP(AB37,'シフト記号表（従来型・ユニット型共通）'!$C$6:$L$47,10,FALSE))</f>
        <v/>
      </c>
      <c r="AC38" s="274" t="str">
        <f>IF(AC37="","",VLOOKUP(AC37,'シフト記号表（従来型・ユニット型共通）'!$C$6:$L$47,10,FALSE))</f>
        <v/>
      </c>
      <c r="AD38" s="274" t="str">
        <f>IF(AD37="","",VLOOKUP(AD37,'シフト記号表（従来型・ユニット型共通）'!$C$6:$L$47,10,FALSE))</f>
        <v/>
      </c>
      <c r="AE38" s="274" t="str">
        <f>IF(AE37="","",VLOOKUP(AE37,'シフト記号表（従来型・ユニット型共通）'!$C$6:$L$47,10,FALSE))</f>
        <v/>
      </c>
      <c r="AF38" s="274" t="str">
        <f>IF(AF37="","",VLOOKUP(AF37,'シフト記号表（従来型・ユニット型共通）'!$C$6:$L$47,10,FALSE))</f>
        <v/>
      </c>
      <c r="AG38" s="276" t="str">
        <f>IF(AG37="","",VLOOKUP(AG37,'シフト記号表（従来型・ユニット型共通）'!$C$6:$L$47,10,FALSE))</f>
        <v/>
      </c>
      <c r="AH38" s="275" t="str">
        <f>IF(AH37="","",VLOOKUP(AH37,'シフト記号表（従来型・ユニット型共通）'!$C$6:$L$47,10,FALSE))</f>
        <v/>
      </c>
      <c r="AI38" s="274" t="str">
        <f>IF(AI37="","",VLOOKUP(AI37,'シフト記号表（従来型・ユニット型共通）'!$C$6:$L$47,10,FALSE))</f>
        <v/>
      </c>
      <c r="AJ38" s="274" t="str">
        <f>IF(AJ37="","",VLOOKUP(AJ37,'シフト記号表（従来型・ユニット型共通）'!$C$6:$L$47,10,FALSE))</f>
        <v/>
      </c>
      <c r="AK38" s="274" t="str">
        <f>IF(AK37="","",VLOOKUP(AK37,'シフト記号表（従来型・ユニット型共通）'!$C$6:$L$47,10,FALSE))</f>
        <v/>
      </c>
      <c r="AL38" s="274" t="str">
        <f>IF(AL37="","",VLOOKUP(AL37,'シフト記号表（従来型・ユニット型共通）'!$C$6:$L$47,10,FALSE))</f>
        <v/>
      </c>
      <c r="AM38" s="274" t="str">
        <f>IF(AM37="","",VLOOKUP(AM37,'シフト記号表（従来型・ユニット型共通）'!$C$6:$L$47,10,FALSE))</f>
        <v/>
      </c>
      <c r="AN38" s="276" t="str">
        <f>IF(AN37="","",VLOOKUP(AN37,'シフト記号表（従来型・ユニット型共通）'!$C$6:$L$47,10,FALSE))</f>
        <v/>
      </c>
      <c r="AO38" s="275" t="str">
        <f>IF(AO37="","",VLOOKUP(AO37,'シフト記号表（従来型・ユニット型共通）'!$C$6:$L$47,10,FALSE))</f>
        <v/>
      </c>
      <c r="AP38" s="274" t="str">
        <f>IF(AP37="","",VLOOKUP(AP37,'シフト記号表（従来型・ユニット型共通）'!$C$6:$L$47,10,FALSE))</f>
        <v/>
      </c>
      <c r="AQ38" s="274" t="str">
        <f>IF(AQ37="","",VLOOKUP(AQ37,'シフト記号表（従来型・ユニット型共通）'!$C$6:$L$47,10,FALSE))</f>
        <v/>
      </c>
      <c r="AR38" s="274" t="str">
        <f>IF(AR37="","",VLOOKUP(AR37,'シフト記号表（従来型・ユニット型共通）'!$C$6:$L$47,10,FALSE))</f>
        <v/>
      </c>
      <c r="AS38" s="274" t="str">
        <f>IF(AS37="","",VLOOKUP(AS37,'シフト記号表（従来型・ユニット型共通）'!$C$6:$L$47,10,FALSE))</f>
        <v/>
      </c>
      <c r="AT38" s="274" t="str">
        <f>IF(AT37="","",VLOOKUP(AT37,'シフト記号表（従来型・ユニット型共通）'!$C$6:$L$47,10,FALSE))</f>
        <v/>
      </c>
      <c r="AU38" s="276" t="str">
        <f>IF(AU37="","",VLOOKUP(AU37,'シフト記号表（従来型・ユニット型共通）'!$C$6:$L$47,10,FALSE))</f>
        <v/>
      </c>
      <c r="AV38" s="275" t="str">
        <f>IF(AV37="","",VLOOKUP(AV37,'シフト記号表（従来型・ユニット型共通）'!$C$6:$L$47,10,FALSE))</f>
        <v/>
      </c>
      <c r="AW38" s="274" t="str">
        <f>IF(AW37="","",VLOOKUP(AW37,'シフト記号表（従来型・ユニット型共通）'!$C$6:$L$47,10,FALSE))</f>
        <v/>
      </c>
      <c r="AX38" s="274" t="str">
        <f>IF(AX37="","",VLOOKUP(AX37,'シフト記号表（従来型・ユニット型共通）'!$C$6:$L$47,10,FALSE))</f>
        <v/>
      </c>
      <c r="AY38" s="274" t="str">
        <f>IF(AY37="","",VLOOKUP(AY37,'シフト記号表（従来型・ユニット型共通）'!$C$6:$L$47,10,FALSE))</f>
        <v/>
      </c>
      <c r="AZ38" s="274" t="str">
        <f>IF(AZ37="","",VLOOKUP(AZ37,'シフト記号表（従来型・ユニット型共通）'!$C$6:$L$47,10,FALSE))</f>
        <v/>
      </c>
      <c r="BA38" s="274" t="str">
        <f>IF(BA37="","",VLOOKUP(BA37,'シフト記号表（従来型・ユニット型共通）'!$C$6:$L$47,10,FALSE))</f>
        <v/>
      </c>
      <c r="BB38" s="276" t="str">
        <f>IF(BB37="","",VLOOKUP(BB37,'シフト記号表（従来型・ユニット型共通）'!$C$6:$L$47,10,FALSE))</f>
        <v/>
      </c>
      <c r="BC38" s="275" t="str">
        <f>IF(BC37="","",VLOOKUP(BC37,'シフト記号表（従来型・ユニット型共通）'!$C$6:$L$47,10,FALSE))</f>
        <v/>
      </c>
      <c r="BD38" s="274" t="str">
        <f>IF(BD37="","",VLOOKUP(BD37,'シフト記号表（従来型・ユニット型共通）'!$C$6:$L$47,10,FALSE))</f>
        <v/>
      </c>
      <c r="BE38" s="274" t="str">
        <f>IF(BE37="","",VLOOKUP(BE37,'シフト記号表（従来型・ユニット型共通）'!$C$6:$L$47,10,FALSE))</f>
        <v/>
      </c>
      <c r="BF38" s="1246">
        <f>IF($BI$3="４週",SUM(AA38:BB38),IF($BI$3="暦月",SUM(AA38:BE38),""))</f>
        <v>0</v>
      </c>
      <c r="BG38" s="1247"/>
      <c r="BH38" s="1324">
        <f>IF($BI$3="４週",BF38/4,IF($BI$3="暦月",(BF38/($BI$8/7)),""))</f>
        <v>0</v>
      </c>
      <c r="BI38" s="1247"/>
      <c r="BJ38" s="1321"/>
      <c r="BK38" s="1322"/>
      <c r="BL38" s="1322"/>
      <c r="BM38" s="1322"/>
      <c r="BN38" s="1323"/>
    </row>
    <row r="39" spans="2:66" ht="20.25" customHeight="1">
      <c r="B39" s="1279">
        <f>B37+1</f>
        <v>12</v>
      </c>
      <c r="C39" s="1396"/>
      <c r="D39" s="1398"/>
      <c r="E39" s="1288"/>
      <c r="F39" s="1399"/>
      <c r="G39" s="1325"/>
      <c r="H39" s="1326"/>
      <c r="I39" s="285"/>
      <c r="J39" s="284"/>
      <c r="K39" s="285"/>
      <c r="L39" s="284"/>
      <c r="M39" s="1337"/>
      <c r="N39" s="1338"/>
      <c r="O39" s="1339"/>
      <c r="P39" s="1340"/>
      <c r="Q39" s="1340"/>
      <c r="R39" s="1326"/>
      <c r="S39" s="1307"/>
      <c r="T39" s="1308"/>
      <c r="U39" s="1308"/>
      <c r="V39" s="1308"/>
      <c r="W39" s="1309"/>
      <c r="X39" s="283" t="s">
        <v>1100</v>
      </c>
      <c r="Z39" s="282"/>
      <c r="AA39" s="267"/>
      <c r="AB39" s="266"/>
      <c r="AC39" s="266"/>
      <c r="AD39" s="266"/>
      <c r="AE39" s="266"/>
      <c r="AF39" s="266"/>
      <c r="AG39" s="268"/>
      <c r="AH39" s="267"/>
      <c r="AI39" s="266"/>
      <c r="AJ39" s="266"/>
      <c r="AK39" s="266"/>
      <c r="AL39" s="266"/>
      <c r="AM39" s="266"/>
      <c r="AN39" s="268"/>
      <c r="AO39" s="267"/>
      <c r="AP39" s="266"/>
      <c r="AQ39" s="266"/>
      <c r="AR39" s="266"/>
      <c r="AS39" s="266"/>
      <c r="AT39" s="266"/>
      <c r="AU39" s="268"/>
      <c r="AV39" s="267"/>
      <c r="AW39" s="266"/>
      <c r="AX39" s="266"/>
      <c r="AY39" s="266"/>
      <c r="AZ39" s="266"/>
      <c r="BA39" s="266"/>
      <c r="BB39" s="268"/>
      <c r="BC39" s="267"/>
      <c r="BD39" s="266"/>
      <c r="BE39" s="265"/>
      <c r="BF39" s="1314"/>
      <c r="BG39" s="1315"/>
      <c r="BH39" s="1316"/>
      <c r="BI39" s="1317"/>
      <c r="BJ39" s="1318"/>
      <c r="BK39" s="1319"/>
      <c r="BL39" s="1319"/>
      <c r="BM39" s="1319"/>
      <c r="BN39" s="1320"/>
    </row>
    <row r="40" spans="2:66" ht="20.25" customHeight="1">
      <c r="B40" s="1280"/>
      <c r="C40" s="1397"/>
      <c r="D40" s="1400"/>
      <c r="E40" s="1288"/>
      <c r="F40" s="1399"/>
      <c r="G40" s="1282"/>
      <c r="H40" s="1278"/>
      <c r="I40" s="285"/>
      <c r="J40" s="284">
        <f>G39</f>
        <v>0</v>
      </c>
      <c r="K40" s="285"/>
      <c r="L40" s="284">
        <f>M39</f>
        <v>0</v>
      </c>
      <c r="M40" s="1271"/>
      <c r="N40" s="1272"/>
      <c r="O40" s="1276"/>
      <c r="P40" s="1277"/>
      <c r="Q40" s="1277"/>
      <c r="R40" s="1278"/>
      <c r="S40" s="1307"/>
      <c r="T40" s="1308"/>
      <c r="U40" s="1308"/>
      <c r="V40" s="1308"/>
      <c r="W40" s="1309"/>
      <c r="X40" s="279" t="s">
        <v>1099</v>
      </c>
      <c r="Y40" s="278"/>
      <c r="Z40" s="277"/>
      <c r="AA40" s="275" t="str">
        <f>IF(AA39="","",VLOOKUP(AA39,'シフト記号表（従来型・ユニット型共通）'!$C$6:$L$47,10,FALSE))</f>
        <v/>
      </c>
      <c r="AB40" s="274" t="str">
        <f>IF(AB39="","",VLOOKUP(AB39,'シフト記号表（従来型・ユニット型共通）'!$C$6:$L$47,10,FALSE))</f>
        <v/>
      </c>
      <c r="AC40" s="274" t="str">
        <f>IF(AC39="","",VLOOKUP(AC39,'シフト記号表（従来型・ユニット型共通）'!$C$6:$L$47,10,FALSE))</f>
        <v/>
      </c>
      <c r="AD40" s="274" t="str">
        <f>IF(AD39="","",VLOOKUP(AD39,'シフト記号表（従来型・ユニット型共通）'!$C$6:$L$47,10,FALSE))</f>
        <v/>
      </c>
      <c r="AE40" s="274" t="str">
        <f>IF(AE39="","",VLOOKUP(AE39,'シフト記号表（従来型・ユニット型共通）'!$C$6:$L$47,10,FALSE))</f>
        <v/>
      </c>
      <c r="AF40" s="274" t="str">
        <f>IF(AF39="","",VLOOKUP(AF39,'シフト記号表（従来型・ユニット型共通）'!$C$6:$L$47,10,FALSE))</f>
        <v/>
      </c>
      <c r="AG40" s="276" t="str">
        <f>IF(AG39="","",VLOOKUP(AG39,'シフト記号表（従来型・ユニット型共通）'!$C$6:$L$47,10,FALSE))</f>
        <v/>
      </c>
      <c r="AH40" s="275" t="str">
        <f>IF(AH39="","",VLOOKUP(AH39,'シフト記号表（従来型・ユニット型共通）'!$C$6:$L$47,10,FALSE))</f>
        <v/>
      </c>
      <c r="AI40" s="274" t="str">
        <f>IF(AI39="","",VLOOKUP(AI39,'シフト記号表（従来型・ユニット型共通）'!$C$6:$L$47,10,FALSE))</f>
        <v/>
      </c>
      <c r="AJ40" s="274" t="str">
        <f>IF(AJ39="","",VLOOKUP(AJ39,'シフト記号表（従来型・ユニット型共通）'!$C$6:$L$47,10,FALSE))</f>
        <v/>
      </c>
      <c r="AK40" s="274" t="str">
        <f>IF(AK39="","",VLOOKUP(AK39,'シフト記号表（従来型・ユニット型共通）'!$C$6:$L$47,10,FALSE))</f>
        <v/>
      </c>
      <c r="AL40" s="274" t="str">
        <f>IF(AL39="","",VLOOKUP(AL39,'シフト記号表（従来型・ユニット型共通）'!$C$6:$L$47,10,FALSE))</f>
        <v/>
      </c>
      <c r="AM40" s="274" t="str">
        <f>IF(AM39="","",VLOOKUP(AM39,'シフト記号表（従来型・ユニット型共通）'!$C$6:$L$47,10,FALSE))</f>
        <v/>
      </c>
      <c r="AN40" s="276" t="str">
        <f>IF(AN39="","",VLOOKUP(AN39,'シフト記号表（従来型・ユニット型共通）'!$C$6:$L$47,10,FALSE))</f>
        <v/>
      </c>
      <c r="AO40" s="275" t="str">
        <f>IF(AO39="","",VLOOKUP(AO39,'シフト記号表（従来型・ユニット型共通）'!$C$6:$L$47,10,FALSE))</f>
        <v/>
      </c>
      <c r="AP40" s="274" t="str">
        <f>IF(AP39="","",VLOOKUP(AP39,'シフト記号表（従来型・ユニット型共通）'!$C$6:$L$47,10,FALSE))</f>
        <v/>
      </c>
      <c r="AQ40" s="274" t="str">
        <f>IF(AQ39="","",VLOOKUP(AQ39,'シフト記号表（従来型・ユニット型共通）'!$C$6:$L$47,10,FALSE))</f>
        <v/>
      </c>
      <c r="AR40" s="274" t="str">
        <f>IF(AR39="","",VLOOKUP(AR39,'シフト記号表（従来型・ユニット型共通）'!$C$6:$L$47,10,FALSE))</f>
        <v/>
      </c>
      <c r="AS40" s="274" t="str">
        <f>IF(AS39="","",VLOOKUP(AS39,'シフト記号表（従来型・ユニット型共通）'!$C$6:$L$47,10,FALSE))</f>
        <v/>
      </c>
      <c r="AT40" s="274" t="str">
        <f>IF(AT39="","",VLOOKUP(AT39,'シフト記号表（従来型・ユニット型共通）'!$C$6:$L$47,10,FALSE))</f>
        <v/>
      </c>
      <c r="AU40" s="276" t="str">
        <f>IF(AU39="","",VLOOKUP(AU39,'シフト記号表（従来型・ユニット型共通）'!$C$6:$L$47,10,FALSE))</f>
        <v/>
      </c>
      <c r="AV40" s="275" t="str">
        <f>IF(AV39="","",VLOOKUP(AV39,'シフト記号表（従来型・ユニット型共通）'!$C$6:$L$47,10,FALSE))</f>
        <v/>
      </c>
      <c r="AW40" s="274" t="str">
        <f>IF(AW39="","",VLOOKUP(AW39,'シフト記号表（従来型・ユニット型共通）'!$C$6:$L$47,10,FALSE))</f>
        <v/>
      </c>
      <c r="AX40" s="274" t="str">
        <f>IF(AX39="","",VLOOKUP(AX39,'シフト記号表（従来型・ユニット型共通）'!$C$6:$L$47,10,FALSE))</f>
        <v/>
      </c>
      <c r="AY40" s="274" t="str">
        <f>IF(AY39="","",VLOOKUP(AY39,'シフト記号表（従来型・ユニット型共通）'!$C$6:$L$47,10,FALSE))</f>
        <v/>
      </c>
      <c r="AZ40" s="274" t="str">
        <f>IF(AZ39="","",VLOOKUP(AZ39,'シフト記号表（従来型・ユニット型共通）'!$C$6:$L$47,10,FALSE))</f>
        <v/>
      </c>
      <c r="BA40" s="274" t="str">
        <f>IF(BA39="","",VLOOKUP(BA39,'シフト記号表（従来型・ユニット型共通）'!$C$6:$L$47,10,FALSE))</f>
        <v/>
      </c>
      <c r="BB40" s="276" t="str">
        <f>IF(BB39="","",VLOOKUP(BB39,'シフト記号表（従来型・ユニット型共通）'!$C$6:$L$47,10,FALSE))</f>
        <v/>
      </c>
      <c r="BC40" s="275" t="str">
        <f>IF(BC39="","",VLOOKUP(BC39,'シフト記号表（従来型・ユニット型共通）'!$C$6:$L$47,10,FALSE))</f>
        <v/>
      </c>
      <c r="BD40" s="274" t="str">
        <f>IF(BD39="","",VLOOKUP(BD39,'シフト記号表（従来型・ユニット型共通）'!$C$6:$L$47,10,FALSE))</f>
        <v/>
      </c>
      <c r="BE40" s="274" t="str">
        <f>IF(BE39="","",VLOOKUP(BE39,'シフト記号表（従来型・ユニット型共通）'!$C$6:$L$47,10,FALSE))</f>
        <v/>
      </c>
      <c r="BF40" s="1246">
        <f>IF($BI$3="４週",SUM(AA40:BB40),IF($BI$3="暦月",SUM(AA40:BE40),""))</f>
        <v>0</v>
      </c>
      <c r="BG40" s="1247"/>
      <c r="BH40" s="1324">
        <f>IF($BI$3="４週",BF40/4,IF($BI$3="暦月",(BF40/($BI$8/7)),""))</f>
        <v>0</v>
      </c>
      <c r="BI40" s="1247"/>
      <c r="BJ40" s="1321"/>
      <c r="BK40" s="1322"/>
      <c r="BL40" s="1322"/>
      <c r="BM40" s="1322"/>
      <c r="BN40" s="1323"/>
    </row>
    <row r="41" spans="2:66" ht="20.25" customHeight="1">
      <c r="B41" s="1279">
        <f>B39+1</f>
        <v>13</v>
      </c>
      <c r="C41" s="1396"/>
      <c r="D41" s="1398"/>
      <c r="E41" s="1288"/>
      <c r="F41" s="1399"/>
      <c r="G41" s="1325"/>
      <c r="H41" s="1326"/>
      <c r="I41" s="285"/>
      <c r="J41" s="284"/>
      <c r="K41" s="285"/>
      <c r="L41" s="284"/>
      <c r="M41" s="1337"/>
      <c r="N41" s="1338"/>
      <c r="O41" s="1339"/>
      <c r="P41" s="1340"/>
      <c r="Q41" s="1340"/>
      <c r="R41" s="1326"/>
      <c r="S41" s="1307"/>
      <c r="T41" s="1308"/>
      <c r="U41" s="1308"/>
      <c r="V41" s="1308"/>
      <c r="W41" s="1309"/>
      <c r="X41" s="283" t="s">
        <v>1100</v>
      </c>
      <c r="Z41" s="282"/>
      <c r="AA41" s="267"/>
      <c r="AB41" s="266"/>
      <c r="AC41" s="266"/>
      <c r="AD41" s="266"/>
      <c r="AE41" s="266"/>
      <c r="AF41" s="266"/>
      <c r="AG41" s="268"/>
      <c r="AH41" s="267"/>
      <c r="AI41" s="266"/>
      <c r="AJ41" s="266"/>
      <c r="AK41" s="266"/>
      <c r="AL41" s="266"/>
      <c r="AM41" s="266"/>
      <c r="AN41" s="268"/>
      <c r="AO41" s="267"/>
      <c r="AP41" s="266"/>
      <c r="AQ41" s="266"/>
      <c r="AR41" s="266"/>
      <c r="AS41" s="266"/>
      <c r="AT41" s="266"/>
      <c r="AU41" s="268"/>
      <c r="AV41" s="267"/>
      <c r="AW41" s="266"/>
      <c r="AX41" s="266"/>
      <c r="AY41" s="266"/>
      <c r="AZ41" s="266"/>
      <c r="BA41" s="266"/>
      <c r="BB41" s="268"/>
      <c r="BC41" s="267"/>
      <c r="BD41" s="266"/>
      <c r="BE41" s="265"/>
      <c r="BF41" s="1314"/>
      <c r="BG41" s="1315"/>
      <c r="BH41" s="1316"/>
      <c r="BI41" s="1317"/>
      <c r="BJ41" s="1318"/>
      <c r="BK41" s="1319"/>
      <c r="BL41" s="1319"/>
      <c r="BM41" s="1319"/>
      <c r="BN41" s="1320"/>
    </row>
    <row r="42" spans="2:66" ht="20.25" customHeight="1">
      <c r="B42" s="1280"/>
      <c r="C42" s="1397"/>
      <c r="D42" s="1400"/>
      <c r="E42" s="1288"/>
      <c r="F42" s="1399"/>
      <c r="G42" s="1282"/>
      <c r="H42" s="1278"/>
      <c r="I42" s="285"/>
      <c r="J42" s="284">
        <f>G41</f>
        <v>0</v>
      </c>
      <c r="K42" s="285"/>
      <c r="L42" s="284">
        <f>M41</f>
        <v>0</v>
      </c>
      <c r="M42" s="1271"/>
      <c r="N42" s="1272"/>
      <c r="O42" s="1276"/>
      <c r="P42" s="1277"/>
      <c r="Q42" s="1277"/>
      <c r="R42" s="1278"/>
      <c r="S42" s="1307"/>
      <c r="T42" s="1308"/>
      <c r="U42" s="1308"/>
      <c r="V42" s="1308"/>
      <c r="W42" s="1309"/>
      <c r="X42" s="279" t="s">
        <v>1099</v>
      </c>
      <c r="Y42" s="278"/>
      <c r="Z42" s="277"/>
      <c r="AA42" s="275" t="str">
        <f>IF(AA41="","",VLOOKUP(AA41,'シフト記号表（従来型・ユニット型共通）'!$C$6:$L$47,10,FALSE))</f>
        <v/>
      </c>
      <c r="AB42" s="274" t="str">
        <f>IF(AB41="","",VLOOKUP(AB41,'シフト記号表（従来型・ユニット型共通）'!$C$6:$L$47,10,FALSE))</f>
        <v/>
      </c>
      <c r="AC42" s="274" t="str">
        <f>IF(AC41="","",VLOOKUP(AC41,'シフト記号表（従来型・ユニット型共通）'!$C$6:$L$47,10,FALSE))</f>
        <v/>
      </c>
      <c r="AD42" s="274" t="str">
        <f>IF(AD41="","",VLOOKUP(AD41,'シフト記号表（従来型・ユニット型共通）'!$C$6:$L$47,10,FALSE))</f>
        <v/>
      </c>
      <c r="AE42" s="274" t="str">
        <f>IF(AE41="","",VLOOKUP(AE41,'シフト記号表（従来型・ユニット型共通）'!$C$6:$L$47,10,FALSE))</f>
        <v/>
      </c>
      <c r="AF42" s="274" t="str">
        <f>IF(AF41="","",VLOOKUP(AF41,'シフト記号表（従来型・ユニット型共通）'!$C$6:$L$47,10,FALSE))</f>
        <v/>
      </c>
      <c r="AG42" s="276" t="str">
        <f>IF(AG41="","",VLOOKUP(AG41,'シフト記号表（従来型・ユニット型共通）'!$C$6:$L$47,10,FALSE))</f>
        <v/>
      </c>
      <c r="AH42" s="275" t="str">
        <f>IF(AH41="","",VLOOKUP(AH41,'シフト記号表（従来型・ユニット型共通）'!$C$6:$L$47,10,FALSE))</f>
        <v/>
      </c>
      <c r="AI42" s="274" t="str">
        <f>IF(AI41="","",VLOOKUP(AI41,'シフト記号表（従来型・ユニット型共通）'!$C$6:$L$47,10,FALSE))</f>
        <v/>
      </c>
      <c r="AJ42" s="274" t="str">
        <f>IF(AJ41="","",VLOOKUP(AJ41,'シフト記号表（従来型・ユニット型共通）'!$C$6:$L$47,10,FALSE))</f>
        <v/>
      </c>
      <c r="AK42" s="274" t="str">
        <f>IF(AK41="","",VLOOKUP(AK41,'シフト記号表（従来型・ユニット型共通）'!$C$6:$L$47,10,FALSE))</f>
        <v/>
      </c>
      <c r="AL42" s="274" t="str">
        <f>IF(AL41="","",VLOOKUP(AL41,'シフト記号表（従来型・ユニット型共通）'!$C$6:$L$47,10,FALSE))</f>
        <v/>
      </c>
      <c r="AM42" s="274" t="str">
        <f>IF(AM41="","",VLOOKUP(AM41,'シフト記号表（従来型・ユニット型共通）'!$C$6:$L$47,10,FALSE))</f>
        <v/>
      </c>
      <c r="AN42" s="276" t="str">
        <f>IF(AN41="","",VLOOKUP(AN41,'シフト記号表（従来型・ユニット型共通）'!$C$6:$L$47,10,FALSE))</f>
        <v/>
      </c>
      <c r="AO42" s="275" t="str">
        <f>IF(AO41="","",VLOOKUP(AO41,'シフト記号表（従来型・ユニット型共通）'!$C$6:$L$47,10,FALSE))</f>
        <v/>
      </c>
      <c r="AP42" s="274" t="str">
        <f>IF(AP41="","",VLOOKUP(AP41,'シフト記号表（従来型・ユニット型共通）'!$C$6:$L$47,10,FALSE))</f>
        <v/>
      </c>
      <c r="AQ42" s="274" t="str">
        <f>IF(AQ41="","",VLOOKUP(AQ41,'シフト記号表（従来型・ユニット型共通）'!$C$6:$L$47,10,FALSE))</f>
        <v/>
      </c>
      <c r="AR42" s="274" t="str">
        <f>IF(AR41="","",VLOOKUP(AR41,'シフト記号表（従来型・ユニット型共通）'!$C$6:$L$47,10,FALSE))</f>
        <v/>
      </c>
      <c r="AS42" s="274" t="str">
        <f>IF(AS41="","",VLOOKUP(AS41,'シフト記号表（従来型・ユニット型共通）'!$C$6:$L$47,10,FALSE))</f>
        <v/>
      </c>
      <c r="AT42" s="274" t="str">
        <f>IF(AT41="","",VLOOKUP(AT41,'シフト記号表（従来型・ユニット型共通）'!$C$6:$L$47,10,FALSE))</f>
        <v/>
      </c>
      <c r="AU42" s="276" t="str">
        <f>IF(AU41="","",VLOOKUP(AU41,'シフト記号表（従来型・ユニット型共通）'!$C$6:$L$47,10,FALSE))</f>
        <v/>
      </c>
      <c r="AV42" s="275" t="str">
        <f>IF(AV41="","",VLOOKUP(AV41,'シフト記号表（従来型・ユニット型共通）'!$C$6:$L$47,10,FALSE))</f>
        <v/>
      </c>
      <c r="AW42" s="274" t="str">
        <f>IF(AW41="","",VLOOKUP(AW41,'シフト記号表（従来型・ユニット型共通）'!$C$6:$L$47,10,FALSE))</f>
        <v/>
      </c>
      <c r="AX42" s="274" t="str">
        <f>IF(AX41="","",VLOOKUP(AX41,'シフト記号表（従来型・ユニット型共通）'!$C$6:$L$47,10,FALSE))</f>
        <v/>
      </c>
      <c r="AY42" s="274" t="str">
        <f>IF(AY41="","",VLOOKUP(AY41,'シフト記号表（従来型・ユニット型共通）'!$C$6:$L$47,10,FALSE))</f>
        <v/>
      </c>
      <c r="AZ42" s="274" t="str">
        <f>IF(AZ41="","",VLOOKUP(AZ41,'シフト記号表（従来型・ユニット型共通）'!$C$6:$L$47,10,FALSE))</f>
        <v/>
      </c>
      <c r="BA42" s="274" t="str">
        <f>IF(BA41="","",VLOOKUP(BA41,'シフト記号表（従来型・ユニット型共通）'!$C$6:$L$47,10,FALSE))</f>
        <v/>
      </c>
      <c r="BB42" s="276" t="str">
        <f>IF(BB41="","",VLOOKUP(BB41,'シフト記号表（従来型・ユニット型共通）'!$C$6:$L$47,10,FALSE))</f>
        <v/>
      </c>
      <c r="BC42" s="275" t="str">
        <f>IF(BC41="","",VLOOKUP(BC41,'シフト記号表（従来型・ユニット型共通）'!$C$6:$L$47,10,FALSE))</f>
        <v/>
      </c>
      <c r="BD42" s="274" t="str">
        <f>IF(BD41="","",VLOOKUP(BD41,'シフト記号表（従来型・ユニット型共通）'!$C$6:$L$47,10,FALSE))</f>
        <v/>
      </c>
      <c r="BE42" s="274" t="str">
        <f>IF(BE41="","",VLOOKUP(BE41,'シフト記号表（従来型・ユニット型共通）'!$C$6:$L$47,10,FALSE))</f>
        <v/>
      </c>
      <c r="BF42" s="1246">
        <f>IF($BI$3="４週",SUM(AA42:BB42),IF($BI$3="暦月",SUM(AA42:BE42),""))</f>
        <v>0</v>
      </c>
      <c r="BG42" s="1247"/>
      <c r="BH42" s="1324">
        <f>IF($BI$3="４週",BF42/4,IF($BI$3="暦月",(BF42/($BI$8/7)),""))</f>
        <v>0</v>
      </c>
      <c r="BI42" s="1247"/>
      <c r="BJ42" s="1321"/>
      <c r="BK42" s="1322"/>
      <c r="BL42" s="1322"/>
      <c r="BM42" s="1322"/>
      <c r="BN42" s="1323"/>
    </row>
    <row r="43" spans="2:66" ht="20.25" customHeight="1">
      <c r="B43" s="1279">
        <f>B41+1</f>
        <v>14</v>
      </c>
      <c r="C43" s="1396"/>
      <c r="D43" s="1398"/>
      <c r="E43" s="1288"/>
      <c r="F43" s="1399"/>
      <c r="G43" s="1325"/>
      <c r="H43" s="1326"/>
      <c r="I43" s="285"/>
      <c r="J43" s="284"/>
      <c r="K43" s="285"/>
      <c r="L43" s="284"/>
      <c r="M43" s="1337"/>
      <c r="N43" s="1338"/>
      <c r="O43" s="1339"/>
      <c r="P43" s="1340"/>
      <c r="Q43" s="1340"/>
      <c r="R43" s="1326"/>
      <c r="S43" s="1307"/>
      <c r="T43" s="1308"/>
      <c r="U43" s="1308"/>
      <c r="V43" s="1308"/>
      <c r="W43" s="1309"/>
      <c r="X43" s="283" t="s">
        <v>1100</v>
      </c>
      <c r="Z43" s="282"/>
      <c r="AA43" s="267"/>
      <c r="AB43" s="266"/>
      <c r="AC43" s="266"/>
      <c r="AD43" s="266"/>
      <c r="AE43" s="266"/>
      <c r="AF43" s="266"/>
      <c r="AG43" s="268"/>
      <c r="AH43" s="267"/>
      <c r="AI43" s="266"/>
      <c r="AJ43" s="266"/>
      <c r="AK43" s="266"/>
      <c r="AL43" s="266"/>
      <c r="AM43" s="266"/>
      <c r="AN43" s="268"/>
      <c r="AO43" s="267"/>
      <c r="AP43" s="266"/>
      <c r="AQ43" s="266"/>
      <c r="AR43" s="266"/>
      <c r="AS43" s="266"/>
      <c r="AT43" s="266"/>
      <c r="AU43" s="268"/>
      <c r="AV43" s="267"/>
      <c r="AW43" s="266"/>
      <c r="AX43" s="266"/>
      <c r="AY43" s="266"/>
      <c r="AZ43" s="266"/>
      <c r="BA43" s="266"/>
      <c r="BB43" s="268"/>
      <c r="BC43" s="267"/>
      <c r="BD43" s="266"/>
      <c r="BE43" s="265"/>
      <c r="BF43" s="1314"/>
      <c r="BG43" s="1315"/>
      <c r="BH43" s="1316"/>
      <c r="BI43" s="1317"/>
      <c r="BJ43" s="1318"/>
      <c r="BK43" s="1319"/>
      <c r="BL43" s="1319"/>
      <c r="BM43" s="1319"/>
      <c r="BN43" s="1320"/>
    </row>
    <row r="44" spans="2:66" ht="20.25" customHeight="1">
      <c r="B44" s="1280"/>
      <c r="C44" s="1397"/>
      <c r="D44" s="1400"/>
      <c r="E44" s="1288"/>
      <c r="F44" s="1399"/>
      <c r="G44" s="1282"/>
      <c r="H44" s="1278"/>
      <c r="I44" s="285"/>
      <c r="J44" s="284">
        <f>G43</f>
        <v>0</v>
      </c>
      <c r="K44" s="285"/>
      <c r="L44" s="284">
        <f>M43</f>
        <v>0</v>
      </c>
      <c r="M44" s="1271"/>
      <c r="N44" s="1272"/>
      <c r="O44" s="1276"/>
      <c r="P44" s="1277"/>
      <c r="Q44" s="1277"/>
      <c r="R44" s="1278"/>
      <c r="S44" s="1307"/>
      <c r="T44" s="1308"/>
      <c r="U44" s="1308"/>
      <c r="V44" s="1308"/>
      <c r="W44" s="1309"/>
      <c r="X44" s="279" t="s">
        <v>1099</v>
      </c>
      <c r="Y44" s="278"/>
      <c r="Z44" s="277"/>
      <c r="AA44" s="275" t="str">
        <f>IF(AA43="","",VLOOKUP(AA43,'シフト記号表（従来型・ユニット型共通）'!$C$6:$L$47,10,FALSE))</f>
        <v/>
      </c>
      <c r="AB44" s="274" t="str">
        <f>IF(AB43="","",VLOOKUP(AB43,'シフト記号表（従来型・ユニット型共通）'!$C$6:$L$47,10,FALSE))</f>
        <v/>
      </c>
      <c r="AC44" s="274" t="str">
        <f>IF(AC43="","",VLOOKUP(AC43,'シフト記号表（従来型・ユニット型共通）'!$C$6:$L$47,10,FALSE))</f>
        <v/>
      </c>
      <c r="AD44" s="274" t="str">
        <f>IF(AD43="","",VLOOKUP(AD43,'シフト記号表（従来型・ユニット型共通）'!$C$6:$L$47,10,FALSE))</f>
        <v/>
      </c>
      <c r="AE44" s="274" t="str">
        <f>IF(AE43="","",VLOOKUP(AE43,'シフト記号表（従来型・ユニット型共通）'!$C$6:$L$47,10,FALSE))</f>
        <v/>
      </c>
      <c r="AF44" s="274" t="str">
        <f>IF(AF43="","",VLOOKUP(AF43,'シフト記号表（従来型・ユニット型共通）'!$C$6:$L$47,10,FALSE))</f>
        <v/>
      </c>
      <c r="AG44" s="276" t="str">
        <f>IF(AG43="","",VLOOKUP(AG43,'シフト記号表（従来型・ユニット型共通）'!$C$6:$L$47,10,FALSE))</f>
        <v/>
      </c>
      <c r="AH44" s="275" t="str">
        <f>IF(AH43="","",VLOOKUP(AH43,'シフト記号表（従来型・ユニット型共通）'!$C$6:$L$47,10,FALSE))</f>
        <v/>
      </c>
      <c r="AI44" s="274" t="str">
        <f>IF(AI43="","",VLOOKUP(AI43,'シフト記号表（従来型・ユニット型共通）'!$C$6:$L$47,10,FALSE))</f>
        <v/>
      </c>
      <c r="AJ44" s="274" t="str">
        <f>IF(AJ43="","",VLOOKUP(AJ43,'シフト記号表（従来型・ユニット型共通）'!$C$6:$L$47,10,FALSE))</f>
        <v/>
      </c>
      <c r="AK44" s="274" t="str">
        <f>IF(AK43="","",VLOOKUP(AK43,'シフト記号表（従来型・ユニット型共通）'!$C$6:$L$47,10,FALSE))</f>
        <v/>
      </c>
      <c r="AL44" s="274" t="str">
        <f>IF(AL43="","",VLOOKUP(AL43,'シフト記号表（従来型・ユニット型共通）'!$C$6:$L$47,10,FALSE))</f>
        <v/>
      </c>
      <c r="AM44" s="274" t="str">
        <f>IF(AM43="","",VLOOKUP(AM43,'シフト記号表（従来型・ユニット型共通）'!$C$6:$L$47,10,FALSE))</f>
        <v/>
      </c>
      <c r="AN44" s="276" t="str">
        <f>IF(AN43="","",VLOOKUP(AN43,'シフト記号表（従来型・ユニット型共通）'!$C$6:$L$47,10,FALSE))</f>
        <v/>
      </c>
      <c r="AO44" s="275" t="str">
        <f>IF(AO43="","",VLOOKUP(AO43,'シフト記号表（従来型・ユニット型共通）'!$C$6:$L$47,10,FALSE))</f>
        <v/>
      </c>
      <c r="AP44" s="274" t="str">
        <f>IF(AP43="","",VLOOKUP(AP43,'シフト記号表（従来型・ユニット型共通）'!$C$6:$L$47,10,FALSE))</f>
        <v/>
      </c>
      <c r="AQ44" s="274" t="str">
        <f>IF(AQ43="","",VLOOKUP(AQ43,'シフト記号表（従来型・ユニット型共通）'!$C$6:$L$47,10,FALSE))</f>
        <v/>
      </c>
      <c r="AR44" s="274" t="str">
        <f>IF(AR43="","",VLOOKUP(AR43,'シフト記号表（従来型・ユニット型共通）'!$C$6:$L$47,10,FALSE))</f>
        <v/>
      </c>
      <c r="AS44" s="274" t="str">
        <f>IF(AS43="","",VLOOKUP(AS43,'シフト記号表（従来型・ユニット型共通）'!$C$6:$L$47,10,FALSE))</f>
        <v/>
      </c>
      <c r="AT44" s="274" t="str">
        <f>IF(AT43="","",VLOOKUP(AT43,'シフト記号表（従来型・ユニット型共通）'!$C$6:$L$47,10,FALSE))</f>
        <v/>
      </c>
      <c r="AU44" s="276" t="str">
        <f>IF(AU43="","",VLOOKUP(AU43,'シフト記号表（従来型・ユニット型共通）'!$C$6:$L$47,10,FALSE))</f>
        <v/>
      </c>
      <c r="AV44" s="275" t="str">
        <f>IF(AV43="","",VLOOKUP(AV43,'シフト記号表（従来型・ユニット型共通）'!$C$6:$L$47,10,FALSE))</f>
        <v/>
      </c>
      <c r="AW44" s="274" t="str">
        <f>IF(AW43="","",VLOOKUP(AW43,'シフト記号表（従来型・ユニット型共通）'!$C$6:$L$47,10,FALSE))</f>
        <v/>
      </c>
      <c r="AX44" s="274" t="str">
        <f>IF(AX43="","",VLOOKUP(AX43,'シフト記号表（従来型・ユニット型共通）'!$C$6:$L$47,10,FALSE))</f>
        <v/>
      </c>
      <c r="AY44" s="274" t="str">
        <f>IF(AY43="","",VLOOKUP(AY43,'シフト記号表（従来型・ユニット型共通）'!$C$6:$L$47,10,FALSE))</f>
        <v/>
      </c>
      <c r="AZ44" s="274" t="str">
        <f>IF(AZ43="","",VLOOKUP(AZ43,'シフト記号表（従来型・ユニット型共通）'!$C$6:$L$47,10,FALSE))</f>
        <v/>
      </c>
      <c r="BA44" s="274" t="str">
        <f>IF(BA43="","",VLOOKUP(BA43,'シフト記号表（従来型・ユニット型共通）'!$C$6:$L$47,10,FALSE))</f>
        <v/>
      </c>
      <c r="BB44" s="276" t="str">
        <f>IF(BB43="","",VLOOKUP(BB43,'シフト記号表（従来型・ユニット型共通）'!$C$6:$L$47,10,FALSE))</f>
        <v/>
      </c>
      <c r="BC44" s="275" t="str">
        <f>IF(BC43="","",VLOOKUP(BC43,'シフト記号表（従来型・ユニット型共通）'!$C$6:$L$47,10,FALSE))</f>
        <v/>
      </c>
      <c r="BD44" s="274" t="str">
        <f>IF(BD43="","",VLOOKUP(BD43,'シフト記号表（従来型・ユニット型共通）'!$C$6:$L$47,10,FALSE))</f>
        <v/>
      </c>
      <c r="BE44" s="274" t="str">
        <f>IF(BE43="","",VLOOKUP(BE43,'シフト記号表（従来型・ユニット型共通）'!$C$6:$L$47,10,FALSE))</f>
        <v/>
      </c>
      <c r="BF44" s="1246">
        <f>IF($BI$3="４週",SUM(AA44:BB44),IF($BI$3="暦月",SUM(AA44:BE44),""))</f>
        <v>0</v>
      </c>
      <c r="BG44" s="1247"/>
      <c r="BH44" s="1324">
        <f>IF($BI$3="４週",BF44/4,IF($BI$3="暦月",(BF44/($BI$8/7)),""))</f>
        <v>0</v>
      </c>
      <c r="BI44" s="1247"/>
      <c r="BJ44" s="1321"/>
      <c r="BK44" s="1322"/>
      <c r="BL44" s="1322"/>
      <c r="BM44" s="1322"/>
      <c r="BN44" s="1323"/>
    </row>
    <row r="45" spans="2:66" ht="20.25" customHeight="1">
      <c r="B45" s="1279">
        <f>B43+1</f>
        <v>15</v>
      </c>
      <c r="C45" s="1396"/>
      <c r="D45" s="1398"/>
      <c r="E45" s="1288"/>
      <c r="F45" s="1399"/>
      <c r="G45" s="1325"/>
      <c r="H45" s="1326"/>
      <c r="I45" s="285"/>
      <c r="J45" s="284"/>
      <c r="K45" s="285"/>
      <c r="L45" s="284"/>
      <c r="M45" s="1337"/>
      <c r="N45" s="1338"/>
      <c r="O45" s="1339"/>
      <c r="P45" s="1340"/>
      <c r="Q45" s="1340"/>
      <c r="R45" s="1326"/>
      <c r="S45" s="1307"/>
      <c r="T45" s="1308"/>
      <c r="U45" s="1308"/>
      <c r="V45" s="1308"/>
      <c r="W45" s="1309"/>
      <c r="X45" s="283" t="s">
        <v>1100</v>
      </c>
      <c r="Z45" s="282"/>
      <c r="AA45" s="267"/>
      <c r="AB45" s="266"/>
      <c r="AC45" s="266"/>
      <c r="AD45" s="266"/>
      <c r="AE45" s="266"/>
      <c r="AF45" s="266"/>
      <c r="AG45" s="268"/>
      <c r="AH45" s="267"/>
      <c r="AI45" s="266"/>
      <c r="AJ45" s="266"/>
      <c r="AK45" s="266"/>
      <c r="AL45" s="266"/>
      <c r="AM45" s="266"/>
      <c r="AN45" s="268"/>
      <c r="AO45" s="267"/>
      <c r="AP45" s="266"/>
      <c r="AQ45" s="266"/>
      <c r="AR45" s="266"/>
      <c r="AS45" s="266"/>
      <c r="AT45" s="266"/>
      <c r="AU45" s="268"/>
      <c r="AV45" s="267"/>
      <c r="AW45" s="266"/>
      <c r="AX45" s="266"/>
      <c r="AY45" s="266"/>
      <c r="AZ45" s="266"/>
      <c r="BA45" s="266"/>
      <c r="BB45" s="268"/>
      <c r="BC45" s="267"/>
      <c r="BD45" s="266"/>
      <c r="BE45" s="265"/>
      <c r="BF45" s="1314"/>
      <c r="BG45" s="1315"/>
      <c r="BH45" s="1316"/>
      <c r="BI45" s="1317"/>
      <c r="BJ45" s="1318"/>
      <c r="BK45" s="1319"/>
      <c r="BL45" s="1319"/>
      <c r="BM45" s="1319"/>
      <c r="BN45" s="1320"/>
    </row>
    <row r="46" spans="2:66" ht="20.25" customHeight="1">
      <c r="B46" s="1280"/>
      <c r="C46" s="1397"/>
      <c r="D46" s="1400"/>
      <c r="E46" s="1288"/>
      <c r="F46" s="1399"/>
      <c r="G46" s="1282"/>
      <c r="H46" s="1278"/>
      <c r="I46" s="285"/>
      <c r="J46" s="284">
        <f>G45</f>
        <v>0</v>
      </c>
      <c r="K46" s="285"/>
      <c r="L46" s="284">
        <f>M45</f>
        <v>0</v>
      </c>
      <c r="M46" s="1271"/>
      <c r="N46" s="1272"/>
      <c r="O46" s="1276"/>
      <c r="P46" s="1277"/>
      <c r="Q46" s="1277"/>
      <c r="R46" s="1278"/>
      <c r="S46" s="1307"/>
      <c r="T46" s="1308"/>
      <c r="U46" s="1308"/>
      <c r="V46" s="1308"/>
      <c r="W46" s="1309"/>
      <c r="X46" s="279" t="s">
        <v>1099</v>
      </c>
      <c r="Y46" s="278"/>
      <c r="Z46" s="277"/>
      <c r="AA46" s="275" t="str">
        <f>IF(AA45="","",VLOOKUP(AA45,'シフト記号表（従来型・ユニット型共通）'!$C$6:$L$47,10,FALSE))</f>
        <v/>
      </c>
      <c r="AB46" s="274" t="str">
        <f>IF(AB45="","",VLOOKUP(AB45,'シフト記号表（従来型・ユニット型共通）'!$C$6:$L$47,10,FALSE))</f>
        <v/>
      </c>
      <c r="AC46" s="274" t="str">
        <f>IF(AC45="","",VLOOKUP(AC45,'シフト記号表（従来型・ユニット型共通）'!$C$6:$L$47,10,FALSE))</f>
        <v/>
      </c>
      <c r="AD46" s="274" t="str">
        <f>IF(AD45="","",VLOOKUP(AD45,'シフト記号表（従来型・ユニット型共通）'!$C$6:$L$47,10,FALSE))</f>
        <v/>
      </c>
      <c r="AE46" s="274" t="str">
        <f>IF(AE45="","",VLOOKUP(AE45,'シフト記号表（従来型・ユニット型共通）'!$C$6:$L$47,10,FALSE))</f>
        <v/>
      </c>
      <c r="AF46" s="274" t="str">
        <f>IF(AF45="","",VLOOKUP(AF45,'シフト記号表（従来型・ユニット型共通）'!$C$6:$L$47,10,FALSE))</f>
        <v/>
      </c>
      <c r="AG46" s="276" t="str">
        <f>IF(AG45="","",VLOOKUP(AG45,'シフト記号表（従来型・ユニット型共通）'!$C$6:$L$47,10,FALSE))</f>
        <v/>
      </c>
      <c r="AH46" s="275" t="str">
        <f>IF(AH45="","",VLOOKUP(AH45,'シフト記号表（従来型・ユニット型共通）'!$C$6:$L$47,10,FALSE))</f>
        <v/>
      </c>
      <c r="AI46" s="274" t="str">
        <f>IF(AI45="","",VLOOKUP(AI45,'シフト記号表（従来型・ユニット型共通）'!$C$6:$L$47,10,FALSE))</f>
        <v/>
      </c>
      <c r="AJ46" s="274" t="str">
        <f>IF(AJ45="","",VLOOKUP(AJ45,'シフト記号表（従来型・ユニット型共通）'!$C$6:$L$47,10,FALSE))</f>
        <v/>
      </c>
      <c r="AK46" s="274" t="str">
        <f>IF(AK45="","",VLOOKUP(AK45,'シフト記号表（従来型・ユニット型共通）'!$C$6:$L$47,10,FALSE))</f>
        <v/>
      </c>
      <c r="AL46" s="274" t="str">
        <f>IF(AL45="","",VLOOKUP(AL45,'シフト記号表（従来型・ユニット型共通）'!$C$6:$L$47,10,FALSE))</f>
        <v/>
      </c>
      <c r="AM46" s="274" t="str">
        <f>IF(AM45="","",VLOOKUP(AM45,'シフト記号表（従来型・ユニット型共通）'!$C$6:$L$47,10,FALSE))</f>
        <v/>
      </c>
      <c r="AN46" s="276" t="str">
        <f>IF(AN45="","",VLOOKUP(AN45,'シフト記号表（従来型・ユニット型共通）'!$C$6:$L$47,10,FALSE))</f>
        <v/>
      </c>
      <c r="AO46" s="275" t="str">
        <f>IF(AO45="","",VLOOKUP(AO45,'シフト記号表（従来型・ユニット型共通）'!$C$6:$L$47,10,FALSE))</f>
        <v/>
      </c>
      <c r="AP46" s="274" t="str">
        <f>IF(AP45="","",VLOOKUP(AP45,'シフト記号表（従来型・ユニット型共通）'!$C$6:$L$47,10,FALSE))</f>
        <v/>
      </c>
      <c r="AQ46" s="274" t="str">
        <f>IF(AQ45="","",VLOOKUP(AQ45,'シフト記号表（従来型・ユニット型共通）'!$C$6:$L$47,10,FALSE))</f>
        <v/>
      </c>
      <c r="AR46" s="274" t="str">
        <f>IF(AR45="","",VLOOKUP(AR45,'シフト記号表（従来型・ユニット型共通）'!$C$6:$L$47,10,FALSE))</f>
        <v/>
      </c>
      <c r="AS46" s="274" t="str">
        <f>IF(AS45="","",VLOOKUP(AS45,'シフト記号表（従来型・ユニット型共通）'!$C$6:$L$47,10,FALSE))</f>
        <v/>
      </c>
      <c r="AT46" s="274" t="str">
        <f>IF(AT45="","",VLOOKUP(AT45,'シフト記号表（従来型・ユニット型共通）'!$C$6:$L$47,10,FALSE))</f>
        <v/>
      </c>
      <c r="AU46" s="276" t="str">
        <f>IF(AU45="","",VLOOKUP(AU45,'シフト記号表（従来型・ユニット型共通）'!$C$6:$L$47,10,FALSE))</f>
        <v/>
      </c>
      <c r="AV46" s="275" t="str">
        <f>IF(AV45="","",VLOOKUP(AV45,'シフト記号表（従来型・ユニット型共通）'!$C$6:$L$47,10,FALSE))</f>
        <v/>
      </c>
      <c r="AW46" s="274" t="str">
        <f>IF(AW45="","",VLOOKUP(AW45,'シフト記号表（従来型・ユニット型共通）'!$C$6:$L$47,10,FALSE))</f>
        <v/>
      </c>
      <c r="AX46" s="274" t="str">
        <f>IF(AX45="","",VLOOKUP(AX45,'シフト記号表（従来型・ユニット型共通）'!$C$6:$L$47,10,FALSE))</f>
        <v/>
      </c>
      <c r="AY46" s="274" t="str">
        <f>IF(AY45="","",VLOOKUP(AY45,'シフト記号表（従来型・ユニット型共通）'!$C$6:$L$47,10,FALSE))</f>
        <v/>
      </c>
      <c r="AZ46" s="274" t="str">
        <f>IF(AZ45="","",VLOOKUP(AZ45,'シフト記号表（従来型・ユニット型共通）'!$C$6:$L$47,10,FALSE))</f>
        <v/>
      </c>
      <c r="BA46" s="274" t="str">
        <f>IF(BA45="","",VLOOKUP(BA45,'シフト記号表（従来型・ユニット型共通）'!$C$6:$L$47,10,FALSE))</f>
        <v/>
      </c>
      <c r="BB46" s="276" t="str">
        <f>IF(BB45="","",VLOOKUP(BB45,'シフト記号表（従来型・ユニット型共通）'!$C$6:$L$47,10,FALSE))</f>
        <v/>
      </c>
      <c r="BC46" s="275" t="str">
        <f>IF(BC45="","",VLOOKUP(BC45,'シフト記号表（従来型・ユニット型共通）'!$C$6:$L$47,10,FALSE))</f>
        <v/>
      </c>
      <c r="BD46" s="274" t="str">
        <f>IF(BD45="","",VLOOKUP(BD45,'シフト記号表（従来型・ユニット型共通）'!$C$6:$L$47,10,FALSE))</f>
        <v/>
      </c>
      <c r="BE46" s="274" t="str">
        <f>IF(BE45="","",VLOOKUP(BE45,'シフト記号表（従来型・ユニット型共通）'!$C$6:$L$47,10,FALSE))</f>
        <v/>
      </c>
      <c r="BF46" s="1246">
        <f>IF($BI$3="４週",SUM(AA46:BB46),IF($BI$3="暦月",SUM(AA46:BE46),""))</f>
        <v>0</v>
      </c>
      <c r="BG46" s="1247"/>
      <c r="BH46" s="1324">
        <f>IF($BI$3="４週",BF46/4,IF($BI$3="暦月",(BF46/($BI$8/7)),""))</f>
        <v>0</v>
      </c>
      <c r="BI46" s="1247"/>
      <c r="BJ46" s="1321"/>
      <c r="BK46" s="1322"/>
      <c r="BL46" s="1322"/>
      <c r="BM46" s="1322"/>
      <c r="BN46" s="1323"/>
    </row>
    <row r="47" spans="2:66" ht="20.25" customHeight="1">
      <c r="B47" s="1279">
        <f>B45+1</f>
        <v>16</v>
      </c>
      <c r="C47" s="1396"/>
      <c r="D47" s="1398"/>
      <c r="E47" s="1288"/>
      <c r="F47" s="1399"/>
      <c r="G47" s="1325"/>
      <c r="H47" s="1326"/>
      <c r="I47" s="285"/>
      <c r="J47" s="284"/>
      <c r="K47" s="285"/>
      <c r="L47" s="284"/>
      <c r="M47" s="1337"/>
      <c r="N47" s="1338"/>
      <c r="O47" s="1339"/>
      <c r="P47" s="1340"/>
      <c r="Q47" s="1340"/>
      <c r="R47" s="1326"/>
      <c r="S47" s="1307"/>
      <c r="T47" s="1308"/>
      <c r="U47" s="1308"/>
      <c r="V47" s="1308"/>
      <c r="W47" s="1309"/>
      <c r="X47" s="283" t="s">
        <v>1100</v>
      </c>
      <c r="Z47" s="282"/>
      <c r="AA47" s="267"/>
      <c r="AB47" s="266"/>
      <c r="AC47" s="266"/>
      <c r="AD47" s="266"/>
      <c r="AE47" s="266"/>
      <c r="AF47" s="266"/>
      <c r="AG47" s="268"/>
      <c r="AH47" s="267"/>
      <c r="AI47" s="266"/>
      <c r="AJ47" s="266"/>
      <c r="AK47" s="266"/>
      <c r="AL47" s="266"/>
      <c r="AM47" s="266"/>
      <c r="AN47" s="268"/>
      <c r="AO47" s="267"/>
      <c r="AP47" s="266"/>
      <c r="AQ47" s="266"/>
      <c r="AR47" s="266"/>
      <c r="AS47" s="266"/>
      <c r="AT47" s="266"/>
      <c r="AU47" s="268"/>
      <c r="AV47" s="267"/>
      <c r="AW47" s="266"/>
      <c r="AX47" s="266"/>
      <c r="AY47" s="266"/>
      <c r="AZ47" s="266"/>
      <c r="BA47" s="266"/>
      <c r="BB47" s="268"/>
      <c r="BC47" s="267"/>
      <c r="BD47" s="266"/>
      <c r="BE47" s="265"/>
      <c r="BF47" s="1314"/>
      <c r="BG47" s="1315"/>
      <c r="BH47" s="1316"/>
      <c r="BI47" s="1317"/>
      <c r="BJ47" s="1318"/>
      <c r="BK47" s="1319"/>
      <c r="BL47" s="1319"/>
      <c r="BM47" s="1319"/>
      <c r="BN47" s="1320"/>
    </row>
    <row r="48" spans="2:66" ht="20.25" customHeight="1">
      <c r="B48" s="1280"/>
      <c r="C48" s="1397"/>
      <c r="D48" s="1400"/>
      <c r="E48" s="1288"/>
      <c r="F48" s="1399"/>
      <c r="G48" s="1282"/>
      <c r="H48" s="1278"/>
      <c r="I48" s="285"/>
      <c r="J48" s="284">
        <f>G47</f>
        <v>0</v>
      </c>
      <c r="K48" s="285"/>
      <c r="L48" s="284">
        <f>M47</f>
        <v>0</v>
      </c>
      <c r="M48" s="1271"/>
      <c r="N48" s="1272"/>
      <c r="O48" s="1276"/>
      <c r="P48" s="1277"/>
      <c r="Q48" s="1277"/>
      <c r="R48" s="1278"/>
      <c r="S48" s="1307"/>
      <c r="T48" s="1308"/>
      <c r="U48" s="1308"/>
      <c r="V48" s="1308"/>
      <c r="W48" s="1309"/>
      <c r="X48" s="279" t="s">
        <v>1099</v>
      </c>
      <c r="Y48" s="278"/>
      <c r="Z48" s="277"/>
      <c r="AA48" s="275" t="str">
        <f>IF(AA47="","",VLOOKUP(AA47,'シフト記号表（従来型・ユニット型共通）'!$C$6:$L$47,10,FALSE))</f>
        <v/>
      </c>
      <c r="AB48" s="274" t="str">
        <f>IF(AB47="","",VLOOKUP(AB47,'シフト記号表（従来型・ユニット型共通）'!$C$6:$L$47,10,FALSE))</f>
        <v/>
      </c>
      <c r="AC48" s="274" t="str">
        <f>IF(AC47="","",VLOOKUP(AC47,'シフト記号表（従来型・ユニット型共通）'!$C$6:$L$47,10,FALSE))</f>
        <v/>
      </c>
      <c r="AD48" s="274" t="str">
        <f>IF(AD47="","",VLOOKUP(AD47,'シフト記号表（従来型・ユニット型共通）'!$C$6:$L$47,10,FALSE))</f>
        <v/>
      </c>
      <c r="AE48" s="274" t="str">
        <f>IF(AE47="","",VLOOKUP(AE47,'シフト記号表（従来型・ユニット型共通）'!$C$6:$L$47,10,FALSE))</f>
        <v/>
      </c>
      <c r="AF48" s="274" t="str">
        <f>IF(AF47="","",VLOOKUP(AF47,'シフト記号表（従来型・ユニット型共通）'!$C$6:$L$47,10,FALSE))</f>
        <v/>
      </c>
      <c r="AG48" s="276" t="str">
        <f>IF(AG47="","",VLOOKUP(AG47,'シフト記号表（従来型・ユニット型共通）'!$C$6:$L$47,10,FALSE))</f>
        <v/>
      </c>
      <c r="AH48" s="275" t="str">
        <f>IF(AH47="","",VLOOKUP(AH47,'シフト記号表（従来型・ユニット型共通）'!$C$6:$L$47,10,FALSE))</f>
        <v/>
      </c>
      <c r="AI48" s="274" t="str">
        <f>IF(AI47="","",VLOOKUP(AI47,'シフト記号表（従来型・ユニット型共通）'!$C$6:$L$47,10,FALSE))</f>
        <v/>
      </c>
      <c r="AJ48" s="274" t="str">
        <f>IF(AJ47="","",VLOOKUP(AJ47,'シフト記号表（従来型・ユニット型共通）'!$C$6:$L$47,10,FALSE))</f>
        <v/>
      </c>
      <c r="AK48" s="274" t="str">
        <f>IF(AK47="","",VLOOKUP(AK47,'シフト記号表（従来型・ユニット型共通）'!$C$6:$L$47,10,FALSE))</f>
        <v/>
      </c>
      <c r="AL48" s="274" t="str">
        <f>IF(AL47="","",VLOOKUP(AL47,'シフト記号表（従来型・ユニット型共通）'!$C$6:$L$47,10,FALSE))</f>
        <v/>
      </c>
      <c r="AM48" s="274" t="str">
        <f>IF(AM47="","",VLOOKUP(AM47,'シフト記号表（従来型・ユニット型共通）'!$C$6:$L$47,10,FALSE))</f>
        <v/>
      </c>
      <c r="AN48" s="276" t="str">
        <f>IF(AN47="","",VLOOKUP(AN47,'シフト記号表（従来型・ユニット型共通）'!$C$6:$L$47,10,FALSE))</f>
        <v/>
      </c>
      <c r="AO48" s="275" t="str">
        <f>IF(AO47="","",VLOOKUP(AO47,'シフト記号表（従来型・ユニット型共通）'!$C$6:$L$47,10,FALSE))</f>
        <v/>
      </c>
      <c r="AP48" s="274" t="str">
        <f>IF(AP47="","",VLOOKUP(AP47,'シフト記号表（従来型・ユニット型共通）'!$C$6:$L$47,10,FALSE))</f>
        <v/>
      </c>
      <c r="AQ48" s="274" t="str">
        <f>IF(AQ47="","",VLOOKUP(AQ47,'シフト記号表（従来型・ユニット型共通）'!$C$6:$L$47,10,FALSE))</f>
        <v/>
      </c>
      <c r="AR48" s="274" t="str">
        <f>IF(AR47="","",VLOOKUP(AR47,'シフト記号表（従来型・ユニット型共通）'!$C$6:$L$47,10,FALSE))</f>
        <v/>
      </c>
      <c r="AS48" s="274" t="str">
        <f>IF(AS47="","",VLOOKUP(AS47,'シフト記号表（従来型・ユニット型共通）'!$C$6:$L$47,10,FALSE))</f>
        <v/>
      </c>
      <c r="AT48" s="274" t="str">
        <f>IF(AT47="","",VLOOKUP(AT47,'シフト記号表（従来型・ユニット型共通）'!$C$6:$L$47,10,FALSE))</f>
        <v/>
      </c>
      <c r="AU48" s="276" t="str">
        <f>IF(AU47="","",VLOOKUP(AU47,'シフト記号表（従来型・ユニット型共通）'!$C$6:$L$47,10,FALSE))</f>
        <v/>
      </c>
      <c r="AV48" s="275" t="str">
        <f>IF(AV47="","",VLOOKUP(AV47,'シフト記号表（従来型・ユニット型共通）'!$C$6:$L$47,10,FALSE))</f>
        <v/>
      </c>
      <c r="AW48" s="274" t="str">
        <f>IF(AW47="","",VLOOKUP(AW47,'シフト記号表（従来型・ユニット型共通）'!$C$6:$L$47,10,FALSE))</f>
        <v/>
      </c>
      <c r="AX48" s="274" t="str">
        <f>IF(AX47="","",VLOOKUP(AX47,'シフト記号表（従来型・ユニット型共通）'!$C$6:$L$47,10,FALSE))</f>
        <v/>
      </c>
      <c r="AY48" s="274" t="str">
        <f>IF(AY47="","",VLOOKUP(AY47,'シフト記号表（従来型・ユニット型共通）'!$C$6:$L$47,10,FALSE))</f>
        <v/>
      </c>
      <c r="AZ48" s="274" t="str">
        <f>IF(AZ47="","",VLOOKUP(AZ47,'シフト記号表（従来型・ユニット型共通）'!$C$6:$L$47,10,FALSE))</f>
        <v/>
      </c>
      <c r="BA48" s="274" t="str">
        <f>IF(BA47="","",VLOOKUP(BA47,'シフト記号表（従来型・ユニット型共通）'!$C$6:$L$47,10,FALSE))</f>
        <v/>
      </c>
      <c r="BB48" s="276" t="str">
        <f>IF(BB47="","",VLOOKUP(BB47,'シフト記号表（従来型・ユニット型共通）'!$C$6:$L$47,10,FALSE))</f>
        <v/>
      </c>
      <c r="BC48" s="275" t="str">
        <f>IF(BC47="","",VLOOKUP(BC47,'シフト記号表（従来型・ユニット型共通）'!$C$6:$L$47,10,FALSE))</f>
        <v/>
      </c>
      <c r="BD48" s="274" t="str">
        <f>IF(BD47="","",VLOOKUP(BD47,'シフト記号表（従来型・ユニット型共通）'!$C$6:$L$47,10,FALSE))</f>
        <v/>
      </c>
      <c r="BE48" s="274" t="str">
        <f>IF(BE47="","",VLOOKUP(BE47,'シフト記号表（従来型・ユニット型共通）'!$C$6:$L$47,10,FALSE))</f>
        <v/>
      </c>
      <c r="BF48" s="1246">
        <f>IF($BI$3="４週",SUM(AA48:BB48),IF($BI$3="暦月",SUM(AA48:BE48),""))</f>
        <v>0</v>
      </c>
      <c r="BG48" s="1247"/>
      <c r="BH48" s="1324">
        <f>IF($BI$3="４週",BF48/4,IF($BI$3="暦月",(BF48/($BI$8/7)),""))</f>
        <v>0</v>
      </c>
      <c r="BI48" s="1247"/>
      <c r="BJ48" s="1321"/>
      <c r="BK48" s="1322"/>
      <c r="BL48" s="1322"/>
      <c r="BM48" s="1322"/>
      <c r="BN48" s="1323"/>
    </row>
    <row r="49" spans="2:66" ht="20.25" customHeight="1">
      <c r="B49" s="1279">
        <f>B47+1</f>
        <v>17</v>
      </c>
      <c r="C49" s="1396"/>
      <c r="D49" s="1398"/>
      <c r="E49" s="1288"/>
      <c r="F49" s="1399"/>
      <c r="G49" s="1325"/>
      <c r="H49" s="1326"/>
      <c r="I49" s="285"/>
      <c r="J49" s="284"/>
      <c r="K49" s="285"/>
      <c r="L49" s="284"/>
      <c r="M49" s="1337"/>
      <c r="N49" s="1338"/>
      <c r="O49" s="1339"/>
      <c r="P49" s="1340"/>
      <c r="Q49" s="1340"/>
      <c r="R49" s="1326"/>
      <c r="S49" s="1307"/>
      <c r="T49" s="1308"/>
      <c r="U49" s="1308"/>
      <c r="V49" s="1308"/>
      <c r="W49" s="1309"/>
      <c r="X49" s="283" t="s">
        <v>1100</v>
      </c>
      <c r="Z49" s="282"/>
      <c r="AA49" s="267"/>
      <c r="AB49" s="266"/>
      <c r="AC49" s="266"/>
      <c r="AD49" s="266"/>
      <c r="AE49" s="266"/>
      <c r="AF49" s="266"/>
      <c r="AG49" s="268"/>
      <c r="AH49" s="267"/>
      <c r="AI49" s="266"/>
      <c r="AJ49" s="266"/>
      <c r="AK49" s="266"/>
      <c r="AL49" s="266"/>
      <c r="AM49" s="266"/>
      <c r="AN49" s="268"/>
      <c r="AO49" s="267"/>
      <c r="AP49" s="266"/>
      <c r="AQ49" s="266"/>
      <c r="AR49" s="266"/>
      <c r="AS49" s="266"/>
      <c r="AT49" s="266"/>
      <c r="AU49" s="268"/>
      <c r="AV49" s="267"/>
      <c r="AW49" s="266"/>
      <c r="AX49" s="266"/>
      <c r="AY49" s="266"/>
      <c r="AZ49" s="266"/>
      <c r="BA49" s="266"/>
      <c r="BB49" s="268"/>
      <c r="BC49" s="267"/>
      <c r="BD49" s="266"/>
      <c r="BE49" s="265"/>
      <c r="BF49" s="1314"/>
      <c r="BG49" s="1315"/>
      <c r="BH49" s="1316"/>
      <c r="BI49" s="1317"/>
      <c r="BJ49" s="1318"/>
      <c r="BK49" s="1319"/>
      <c r="BL49" s="1319"/>
      <c r="BM49" s="1319"/>
      <c r="BN49" s="1320"/>
    </row>
    <row r="50" spans="2:66" ht="20.25" customHeight="1">
      <c r="B50" s="1280"/>
      <c r="C50" s="1397"/>
      <c r="D50" s="1400"/>
      <c r="E50" s="1288"/>
      <c r="F50" s="1399"/>
      <c r="G50" s="1282"/>
      <c r="H50" s="1278"/>
      <c r="I50" s="285"/>
      <c r="J50" s="284">
        <f>G49</f>
        <v>0</v>
      </c>
      <c r="K50" s="285"/>
      <c r="L50" s="284">
        <f>M49</f>
        <v>0</v>
      </c>
      <c r="M50" s="1271"/>
      <c r="N50" s="1272"/>
      <c r="O50" s="1276"/>
      <c r="P50" s="1277"/>
      <c r="Q50" s="1277"/>
      <c r="R50" s="1278"/>
      <c r="S50" s="1307"/>
      <c r="T50" s="1308"/>
      <c r="U50" s="1308"/>
      <c r="V50" s="1308"/>
      <c r="W50" s="1309"/>
      <c r="X50" s="279" t="s">
        <v>1099</v>
      </c>
      <c r="Y50" s="278"/>
      <c r="Z50" s="277"/>
      <c r="AA50" s="275" t="str">
        <f>IF(AA49="","",VLOOKUP(AA49,'シフト記号表（従来型・ユニット型共通）'!$C$6:$L$47,10,FALSE))</f>
        <v/>
      </c>
      <c r="AB50" s="274" t="str">
        <f>IF(AB49="","",VLOOKUP(AB49,'シフト記号表（従来型・ユニット型共通）'!$C$6:$L$47,10,FALSE))</f>
        <v/>
      </c>
      <c r="AC50" s="274" t="str">
        <f>IF(AC49="","",VLOOKUP(AC49,'シフト記号表（従来型・ユニット型共通）'!$C$6:$L$47,10,FALSE))</f>
        <v/>
      </c>
      <c r="AD50" s="274" t="str">
        <f>IF(AD49="","",VLOOKUP(AD49,'シフト記号表（従来型・ユニット型共通）'!$C$6:$L$47,10,FALSE))</f>
        <v/>
      </c>
      <c r="AE50" s="274" t="str">
        <f>IF(AE49="","",VLOOKUP(AE49,'シフト記号表（従来型・ユニット型共通）'!$C$6:$L$47,10,FALSE))</f>
        <v/>
      </c>
      <c r="AF50" s="274" t="str">
        <f>IF(AF49="","",VLOOKUP(AF49,'シフト記号表（従来型・ユニット型共通）'!$C$6:$L$47,10,FALSE))</f>
        <v/>
      </c>
      <c r="AG50" s="276" t="str">
        <f>IF(AG49="","",VLOOKUP(AG49,'シフト記号表（従来型・ユニット型共通）'!$C$6:$L$47,10,FALSE))</f>
        <v/>
      </c>
      <c r="AH50" s="275" t="str">
        <f>IF(AH49="","",VLOOKUP(AH49,'シフト記号表（従来型・ユニット型共通）'!$C$6:$L$47,10,FALSE))</f>
        <v/>
      </c>
      <c r="AI50" s="274" t="str">
        <f>IF(AI49="","",VLOOKUP(AI49,'シフト記号表（従来型・ユニット型共通）'!$C$6:$L$47,10,FALSE))</f>
        <v/>
      </c>
      <c r="AJ50" s="274" t="str">
        <f>IF(AJ49="","",VLOOKUP(AJ49,'シフト記号表（従来型・ユニット型共通）'!$C$6:$L$47,10,FALSE))</f>
        <v/>
      </c>
      <c r="AK50" s="274" t="str">
        <f>IF(AK49="","",VLOOKUP(AK49,'シフト記号表（従来型・ユニット型共通）'!$C$6:$L$47,10,FALSE))</f>
        <v/>
      </c>
      <c r="AL50" s="274" t="str">
        <f>IF(AL49="","",VLOOKUP(AL49,'シフト記号表（従来型・ユニット型共通）'!$C$6:$L$47,10,FALSE))</f>
        <v/>
      </c>
      <c r="AM50" s="274" t="str">
        <f>IF(AM49="","",VLOOKUP(AM49,'シフト記号表（従来型・ユニット型共通）'!$C$6:$L$47,10,FALSE))</f>
        <v/>
      </c>
      <c r="AN50" s="276" t="str">
        <f>IF(AN49="","",VLOOKUP(AN49,'シフト記号表（従来型・ユニット型共通）'!$C$6:$L$47,10,FALSE))</f>
        <v/>
      </c>
      <c r="AO50" s="275" t="str">
        <f>IF(AO49="","",VLOOKUP(AO49,'シフト記号表（従来型・ユニット型共通）'!$C$6:$L$47,10,FALSE))</f>
        <v/>
      </c>
      <c r="AP50" s="274" t="str">
        <f>IF(AP49="","",VLOOKUP(AP49,'シフト記号表（従来型・ユニット型共通）'!$C$6:$L$47,10,FALSE))</f>
        <v/>
      </c>
      <c r="AQ50" s="274" t="str">
        <f>IF(AQ49="","",VLOOKUP(AQ49,'シフト記号表（従来型・ユニット型共通）'!$C$6:$L$47,10,FALSE))</f>
        <v/>
      </c>
      <c r="AR50" s="274" t="str">
        <f>IF(AR49="","",VLOOKUP(AR49,'シフト記号表（従来型・ユニット型共通）'!$C$6:$L$47,10,FALSE))</f>
        <v/>
      </c>
      <c r="AS50" s="274" t="str">
        <f>IF(AS49="","",VLOOKUP(AS49,'シフト記号表（従来型・ユニット型共通）'!$C$6:$L$47,10,FALSE))</f>
        <v/>
      </c>
      <c r="AT50" s="274" t="str">
        <f>IF(AT49="","",VLOOKUP(AT49,'シフト記号表（従来型・ユニット型共通）'!$C$6:$L$47,10,FALSE))</f>
        <v/>
      </c>
      <c r="AU50" s="276" t="str">
        <f>IF(AU49="","",VLOOKUP(AU49,'シフト記号表（従来型・ユニット型共通）'!$C$6:$L$47,10,FALSE))</f>
        <v/>
      </c>
      <c r="AV50" s="275" t="str">
        <f>IF(AV49="","",VLOOKUP(AV49,'シフト記号表（従来型・ユニット型共通）'!$C$6:$L$47,10,FALSE))</f>
        <v/>
      </c>
      <c r="AW50" s="274" t="str">
        <f>IF(AW49="","",VLOOKUP(AW49,'シフト記号表（従来型・ユニット型共通）'!$C$6:$L$47,10,FALSE))</f>
        <v/>
      </c>
      <c r="AX50" s="274" t="str">
        <f>IF(AX49="","",VLOOKUP(AX49,'シフト記号表（従来型・ユニット型共通）'!$C$6:$L$47,10,FALSE))</f>
        <v/>
      </c>
      <c r="AY50" s="274" t="str">
        <f>IF(AY49="","",VLOOKUP(AY49,'シフト記号表（従来型・ユニット型共通）'!$C$6:$L$47,10,FALSE))</f>
        <v/>
      </c>
      <c r="AZ50" s="274" t="str">
        <f>IF(AZ49="","",VLOOKUP(AZ49,'シフト記号表（従来型・ユニット型共通）'!$C$6:$L$47,10,FALSE))</f>
        <v/>
      </c>
      <c r="BA50" s="274" t="str">
        <f>IF(BA49="","",VLOOKUP(BA49,'シフト記号表（従来型・ユニット型共通）'!$C$6:$L$47,10,FALSE))</f>
        <v/>
      </c>
      <c r="BB50" s="276" t="str">
        <f>IF(BB49="","",VLOOKUP(BB49,'シフト記号表（従来型・ユニット型共通）'!$C$6:$L$47,10,FALSE))</f>
        <v/>
      </c>
      <c r="BC50" s="275" t="str">
        <f>IF(BC49="","",VLOOKUP(BC49,'シフト記号表（従来型・ユニット型共通）'!$C$6:$L$47,10,FALSE))</f>
        <v/>
      </c>
      <c r="BD50" s="274" t="str">
        <f>IF(BD49="","",VLOOKUP(BD49,'シフト記号表（従来型・ユニット型共通）'!$C$6:$L$47,10,FALSE))</f>
        <v/>
      </c>
      <c r="BE50" s="274" t="str">
        <f>IF(BE49="","",VLOOKUP(BE49,'シフト記号表（従来型・ユニット型共通）'!$C$6:$L$47,10,FALSE))</f>
        <v/>
      </c>
      <c r="BF50" s="1246">
        <f>IF($BI$3="４週",SUM(AA50:BB50),IF($BI$3="暦月",SUM(AA50:BE50),""))</f>
        <v>0</v>
      </c>
      <c r="BG50" s="1247"/>
      <c r="BH50" s="1324">
        <f>IF($BI$3="４週",BF50/4,IF($BI$3="暦月",(BF50/($BI$8/7)),""))</f>
        <v>0</v>
      </c>
      <c r="BI50" s="1247"/>
      <c r="BJ50" s="1321"/>
      <c r="BK50" s="1322"/>
      <c r="BL50" s="1322"/>
      <c r="BM50" s="1322"/>
      <c r="BN50" s="1323"/>
    </row>
    <row r="51" spans="2:66" ht="20.25" customHeight="1">
      <c r="B51" s="1279">
        <f>B49+1</f>
        <v>18</v>
      </c>
      <c r="C51" s="1396"/>
      <c r="D51" s="1398"/>
      <c r="E51" s="1288"/>
      <c r="F51" s="1399"/>
      <c r="G51" s="1325"/>
      <c r="H51" s="1326"/>
      <c r="I51" s="285"/>
      <c r="J51" s="284"/>
      <c r="K51" s="285"/>
      <c r="L51" s="284"/>
      <c r="M51" s="1337"/>
      <c r="N51" s="1338"/>
      <c r="O51" s="1339"/>
      <c r="P51" s="1340"/>
      <c r="Q51" s="1340"/>
      <c r="R51" s="1326"/>
      <c r="S51" s="1307"/>
      <c r="T51" s="1308"/>
      <c r="U51" s="1308"/>
      <c r="V51" s="1308"/>
      <c r="W51" s="1309"/>
      <c r="X51" s="283" t="s">
        <v>1100</v>
      </c>
      <c r="Z51" s="282"/>
      <c r="AA51" s="267"/>
      <c r="AB51" s="266"/>
      <c r="AC51" s="266"/>
      <c r="AD51" s="266"/>
      <c r="AE51" s="266"/>
      <c r="AF51" s="266"/>
      <c r="AG51" s="268"/>
      <c r="AH51" s="267"/>
      <c r="AI51" s="266"/>
      <c r="AJ51" s="266"/>
      <c r="AK51" s="266"/>
      <c r="AL51" s="266"/>
      <c r="AM51" s="266"/>
      <c r="AN51" s="268"/>
      <c r="AO51" s="267"/>
      <c r="AP51" s="266"/>
      <c r="AQ51" s="266"/>
      <c r="AR51" s="266"/>
      <c r="AS51" s="266"/>
      <c r="AT51" s="266"/>
      <c r="AU51" s="268"/>
      <c r="AV51" s="267"/>
      <c r="AW51" s="266"/>
      <c r="AX51" s="266"/>
      <c r="AY51" s="266"/>
      <c r="AZ51" s="266"/>
      <c r="BA51" s="266"/>
      <c r="BB51" s="268"/>
      <c r="BC51" s="267"/>
      <c r="BD51" s="266"/>
      <c r="BE51" s="265"/>
      <c r="BF51" s="1314"/>
      <c r="BG51" s="1315"/>
      <c r="BH51" s="1316"/>
      <c r="BI51" s="1317"/>
      <c r="BJ51" s="1318"/>
      <c r="BK51" s="1319"/>
      <c r="BL51" s="1319"/>
      <c r="BM51" s="1319"/>
      <c r="BN51" s="1320"/>
    </row>
    <row r="52" spans="2:66" ht="20.25" customHeight="1">
      <c r="B52" s="1280"/>
      <c r="C52" s="1397"/>
      <c r="D52" s="1400"/>
      <c r="E52" s="1288"/>
      <c r="F52" s="1399"/>
      <c r="G52" s="1282"/>
      <c r="H52" s="1278"/>
      <c r="I52" s="285"/>
      <c r="J52" s="284">
        <f>G51</f>
        <v>0</v>
      </c>
      <c r="K52" s="285"/>
      <c r="L52" s="284">
        <f>M51</f>
        <v>0</v>
      </c>
      <c r="M52" s="1271"/>
      <c r="N52" s="1272"/>
      <c r="O52" s="1276"/>
      <c r="P52" s="1277"/>
      <c r="Q52" s="1277"/>
      <c r="R52" s="1278"/>
      <c r="S52" s="1307"/>
      <c r="T52" s="1308"/>
      <c r="U52" s="1308"/>
      <c r="V52" s="1308"/>
      <c r="W52" s="1309"/>
      <c r="X52" s="279" t="s">
        <v>1099</v>
      </c>
      <c r="Y52" s="278"/>
      <c r="Z52" s="277"/>
      <c r="AA52" s="275" t="str">
        <f>IF(AA51="","",VLOOKUP(AA51,'シフト記号表（従来型・ユニット型共通）'!$C$6:$L$47,10,FALSE))</f>
        <v/>
      </c>
      <c r="AB52" s="274" t="str">
        <f>IF(AB51="","",VLOOKUP(AB51,'シフト記号表（従来型・ユニット型共通）'!$C$6:$L$47,10,FALSE))</f>
        <v/>
      </c>
      <c r="AC52" s="274" t="str">
        <f>IF(AC51="","",VLOOKUP(AC51,'シフト記号表（従来型・ユニット型共通）'!$C$6:$L$47,10,FALSE))</f>
        <v/>
      </c>
      <c r="AD52" s="274" t="str">
        <f>IF(AD51="","",VLOOKUP(AD51,'シフト記号表（従来型・ユニット型共通）'!$C$6:$L$47,10,FALSE))</f>
        <v/>
      </c>
      <c r="AE52" s="274" t="str">
        <f>IF(AE51="","",VLOOKUP(AE51,'シフト記号表（従来型・ユニット型共通）'!$C$6:$L$47,10,FALSE))</f>
        <v/>
      </c>
      <c r="AF52" s="274" t="str">
        <f>IF(AF51="","",VLOOKUP(AF51,'シフト記号表（従来型・ユニット型共通）'!$C$6:$L$47,10,FALSE))</f>
        <v/>
      </c>
      <c r="AG52" s="276" t="str">
        <f>IF(AG51="","",VLOOKUP(AG51,'シフト記号表（従来型・ユニット型共通）'!$C$6:$L$47,10,FALSE))</f>
        <v/>
      </c>
      <c r="AH52" s="275" t="str">
        <f>IF(AH51="","",VLOOKUP(AH51,'シフト記号表（従来型・ユニット型共通）'!$C$6:$L$47,10,FALSE))</f>
        <v/>
      </c>
      <c r="AI52" s="274" t="str">
        <f>IF(AI51="","",VLOOKUP(AI51,'シフト記号表（従来型・ユニット型共通）'!$C$6:$L$47,10,FALSE))</f>
        <v/>
      </c>
      <c r="AJ52" s="274" t="str">
        <f>IF(AJ51="","",VLOOKUP(AJ51,'シフト記号表（従来型・ユニット型共通）'!$C$6:$L$47,10,FALSE))</f>
        <v/>
      </c>
      <c r="AK52" s="274" t="str">
        <f>IF(AK51="","",VLOOKUP(AK51,'シフト記号表（従来型・ユニット型共通）'!$C$6:$L$47,10,FALSE))</f>
        <v/>
      </c>
      <c r="AL52" s="274" t="str">
        <f>IF(AL51="","",VLOOKUP(AL51,'シフト記号表（従来型・ユニット型共通）'!$C$6:$L$47,10,FALSE))</f>
        <v/>
      </c>
      <c r="AM52" s="274" t="str">
        <f>IF(AM51="","",VLOOKUP(AM51,'シフト記号表（従来型・ユニット型共通）'!$C$6:$L$47,10,FALSE))</f>
        <v/>
      </c>
      <c r="AN52" s="276" t="str">
        <f>IF(AN51="","",VLOOKUP(AN51,'シフト記号表（従来型・ユニット型共通）'!$C$6:$L$47,10,FALSE))</f>
        <v/>
      </c>
      <c r="AO52" s="275" t="str">
        <f>IF(AO51="","",VLOOKUP(AO51,'シフト記号表（従来型・ユニット型共通）'!$C$6:$L$47,10,FALSE))</f>
        <v/>
      </c>
      <c r="AP52" s="274" t="str">
        <f>IF(AP51="","",VLOOKUP(AP51,'シフト記号表（従来型・ユニット型共通）'!$C$6:$L$47,10,FALSE))</f>
        <v/>
      </c>
      <c r="AQ52" s="274" t="str">
        <f>IF(AQ51="","",VLOOKUP(AQ51,'シフト記号表（従来型・ユニット型共通）'!$C$6:$L$47,10,FALSE))</f>
        <v/>
      </c>
      <c r="AR52" s="274" t="str">
        <f>IF(AR51="","",VLOOKUP(AR51,'シフト記号表（従来型・ユニット型共通）'!$C$6:$L$47,10,FALSE))</f>
        <v/>
      </c>
      <c r="AS52" s="274" t="str">
        <f>IF(AS51="","",VLOOKUP(AS51,'シフト記号表（従来型・ユニット型共通）'!$C$6:$L$47,10,FALSE))</f>
        <v/>
      </c>
      <c r="AT52" s="274" t="str">
        <f>IF(AT51="","",VLOOKUP(AT51,'シフト記号表（従来型・ユニット型共通）'!$C$6:$L$47,10,FALSE))</f>
        <v/>
      </c>
      <c r="AU52" s="276" t="str">
        <f>IF(AU51="","",VLOOKUP(AU51,'シフト記号表（従来型・ユニット型共通）'!$C$6:$L$47,10,FALSE))</f>
        <v/>
      </c>
      <c r="AV52" s="275" t="str">
        <f>IF(AV51="","",VLOOKUP(AV51,'シフト記号表（従来型・ユニット型共通）'!$C$6:$L$47,10,FALSE))</f>
        <v/>
      </c>
      <c r="AW52" s="274" t="str">
        <f>IF(AW51="","",VLOOKUP(AW51,'シフト記号表（従来型・ユニット型共通）'!$C$6:$L$47,10,FALSE))</f>
        <v/>
      </c>
      <c r="AX52" s="274" t="str">
        <f>IF(AX51="","",VLOOKUP(AX51,'シフト記号表（従来型・ユニット型共通）'!$C$6:$L$47,10,FALSE))</f>
        <v/>
      </c>
      <c r="AY52" s="274" t="str">
        <f>IF(AY51="","",VLOOKUP(AY51,'シフト記号表（従来型・ユニット型共通）'!$C$6:$L$47,10,FALSE))</f>
        <v/>
      </c>
      <c r="AZ52" s="274" t="str">
        <f>IF(AZ51="","",VLOOKUP(AZ51,'シフト記号表（従来型・ユニット型共通）'!$C$6:$L$47,10,FALSE))</f>
        <v/>
      </c>
      <c r="BA52" s="274" t="str">
        <f>IF(BA51="","",VLOOKUP(BA51,'シフト記号表（従来型・ユニット型共通）'!$C$6:$L$47,10,FALSE))</f>
        <v/>
      </c>
      <c r="BB52" s="276" t="str">
        <f>IF(BB51="","",VLOOKUP(BB51,'シフト記号表（従来型・ユニット型共通）'!$C$6:$L$47,10,FALSE))</f>
        <v/>
      </c>
      <c r="BC52" s="275" t="str">
        <f>IF(BC51="","",VLOOKUP(BC51,'シフト記号表（従来型・ユニット型共通）'!$C$6:$L$47,10,FALSE))</f>
        <v/>
      </c>
      <c r="BD52" s="274" t="str">
        <f>IF(BD51="","",VLOOKUP(BD51,'シフト記号表（従来型・ユニット型共通）'!$C$6:$L$47,10,FALSE))</f>
        <v/>
      </c>
      <c r="BE52" s="274" t="str">
        <f>IF(BE51="","",VLOOKUP(BE51,'シフト記号表（従来型・ユニット型共通）'!$C$6:$L$47,10,FALSE))</f>
        <v/>
      </c>
      <c r="BF52" s="1246">
        <f>IF($BI$3="４週",SUM(AA52:BB52),IF($BI$3="暦月",SUM(AA52:BE52),""))</f>
        <v>0</v>
      </c>
      <c r="BG52" s="1247"/>
      <c r="BH52" s="1324">
        <f>IF($BI$3="４週",BF52/4,IF($BI$3="暦月",(BF52/($BI$8/7)),""))</f>
        <v>0</v>
      </c>
      <c r="BI52" s="1247"/>
      <c r="BJ52" s="1321"/>
      <c r="BK52" s="1322"/>
      <c r="BL52" s="1322"/>
      <c r="BM52" s="1322"/>
      <c r="BN52" s="1323"/>
    </row>
    <row r="53" spans="2:66" ht="20.25" customHeight="1">
      <c r="B53" s="1279">
        <f>B51+1</f>
        <v>19</v>
      </c>
      <c r="C53" s="1396"/>
      <c r="D53" s="1398"/>
      <c r="E53" s="1288"/>
      <c r="F53" s="1399"/>
      <c r="G53" s="1325"/>
      <c r="H53" s="1326"/>
      <c r="I53" s="273"/>
      <c r="J53" s="272"/>
      <c r="K53" s="273"/>
      <c r="L53" s="272"/>
      <c r="M53" s="1337"/>
      <c r="N53" s="1338"/>
      <c r="O53" s="1339"/>
      <c r="P53" s="1340"/>
      <c r="Q53" s="1340"/>
      <c r="R53" s="1326"/>
      <c r="S53" s="1307"/>
      <c r="T53" s="1308"/>
      <c r="U53" s="1308"/>
      <c r="V53" s="1308"/>
      <c r="W53" s="1309"/>
      <c r="X53" s="288" t="s">
        <v>1100</v>
      </c>
      <c r="Y53" s="287"/>
      <c r="Z53" s="286"/>
      <c r="AA53" s="267"/>
      <c r="AB53" s="266"/>
      <c r="AC53" s="266"/>
      <c r="AD53" s="266"/>
      <c r="AE53" s="266"/>
      <c r="AF53" s="266"/>
      <c r="AG53" s="268"/>
      <c r="AH53" s="267"/>
      <c r="AI53" s="266"/>
      <c r="AJ53" s="266"/>
      <c r="AK53" s="266"/>
      <c r="AL53" s="266"/>
      <c r="AM53" s="266"/>
      <c r="AN53" s="268"/>
      <c r="AO53" s="267"/>
      <c r="AP53" s="266"/>
      <c r="AQ53" s="266"/>
      <c r="AR53" s="266"/>
      <c r="AS53" s="266"/>
      <c r="AT53" s="266"/>
      <c r="AU53" s="268"/>
      <c r="AV53" s="267"/>
      <c r="AW53" s="266"/>
      <c r="AX53" s="266"/>
      <c r="AY53" s="266"/>
      <c r="AZ53" s="266"/>
      <c r="BA53" s="266"/>
      <c r="BB53" s="268"/>
      <c r="BC53" s="267"/>
      <c r="BD53" s="266"/>
      <c r="BE53" s="265"/>
      <c r="BF53" s="1314"/>
      <c r="BG53" s="1315"/>
      <c r="BH53" s="1316"/>
      <c r="BI53" s="1317"/>
      <c r="BJ53" s="1318"/>
      <c r="BK53" s="1319"/>
      <c r="BL53" s="1319"/>
      <c r="BM53" s="1319"/>
      <c r="BN53" s="1320"/>
    </row>
    <row r="54" spans="2:66" ht="20.25" customHeight="1">
      <c r="B54" s="1280"/>
      <c r="C54" s="1397"/>
      <c r="D54" s="1400"/>
      <c r="E54" s="1288"/>
      <c r="F54" s="1399"/>
      <c r="G54" s="1282"/>
      <c r="H54" s="1278"/>
      <c r="I54" s="285"/>
      <c r="J54" s="284">
        <f>G53</f>
        <v>0</v>
      </c>
      <c r="K54" s="285"/>
      <c r="L54" s="284">
        <f>M53</f>
        <v>0</v>
      </c>
      <c r="M54" s="1271"/>
      <c r="N54" s="1272"/>
      <c r="O54" s="1276"/>
      <c r="P54" s="1277"/>
      <c r="Q54" s="1277"/>
      <c r="R54" s="1278"/>
      <c r="S54" s="1307"/>
      <c r="T54" s="1308"/>
      <c r="U54" s="1308"/>
      <c r="V54" s="1308"/>
      <c r="W54" s="1309"/>
      <c r="X54" s="279" t="s">
        <v>1099</v>
      </c>
      <c r="Y54" s="290"/>
      <c r="Z54" s="289"/>
      <c r="AA54" s="275" t="str">
        <f>IF(AA53="","",VLOOKUP(AA53,'シフト記号表（従来型・ユニット型共通）'!$C$6:$L$47,10,FALSE))</f>
        <v/>
      </c>
      <c r="AB54" s="274" t="str">
        <f>IF(AB53="","",VLOOKUP(AB53,'シフト記号表（従来型・ユニット型共通）'!$C$6:$L$47,10,FALSE))</f>
        <v/>
      </c>
      <c r="AC54" s="274" t="str">
        <f>IF(AC53="","",VLOOKUP(AC53,'シフト記号表（従来型・ユニット型共通）'!$C$6:$L$47,10,FALSE))</f>
        <v/>
      </c>
      <c r="AD54" s="274" t="str">
        <f>IF(AD53="","",VLOOKUP(AD53,'シフト記号表（従来型・ユニット型共通）'!$C$6:$L$47,10,FALSE))</f>
        <v/>
      </c>
      <c r="AE54" s="274" t="str">
        <f>IF(AE53="","",VLOOKUP(AE53,'シフト記号表（従来型・ユニット型共通）'!$C$6:$L$47,10,FALSE))</f>
        <v/>
      </c>
      <c r="AF54" s="274" t="str">
        <f>IF(AF53="","",VLOOKUP(AF53,'シフト記号表（従来型・ユニット型共通）'!$C$6:$L$47,10,FALSE))</f>
        <v/>
      </c>
      <c r="AG54" s="276" t="str">
        <f>IF(AG53="","",VLOOKUP(AG53,'シフト記号表（従来型・ユニット型共通）'!$C$6:$L$47,10,FALSE))</f>
        <v/>
      </c>
      <c r="AH54" s="275" t="str">
        <f>IF(AH53="","",VLOOKUP(AH53,'シフト記号表（従来型・ユニット型共通）'!$C$6:$L$47,10,FALSE))</f>
        <v/>
      </c>
      <c r="AI54" s="274" t="str">
        <f>IF(AI53="","",VLOOKUP(AI53,'シフト記号表（従来型・ユニット型共通）'!$C$6:$L$47,10,FALSE))</f>
        <v/>
      </c>
      <c r="AJ54" s="274" t="str">
        <f>IF(AJ53="","",VLOOKUP(AJ53,'シフト記号表（従来型・ユニット型共通）'!$C$6:$L$47,10,FALSE))</f>
        <v/>
      </c>
      <c r="AK54" s="274" t="str">
        <f>IF(AK53="","",VLOOKUP(AK53,'シフト記号表（従来型・ユニット型共通）'!$C$6:$L$47,10,FALSE))</f>
        <v/>
      </c>
      <c r="AL54" s="274" t="str">
        <f>IF(AL53="","",VLOOKUP(AL53,'シフト記号表（従来型・ユニット型共通）'!$C$6:$L$47,10,FALSE))</f>
        <v/>
      </c>
      <c r="AM54" s="274" t="str">
        <f>IF(AM53="","",VLOOKUP(AM53,'シフト記号表（従来型・ユニット型共通）'!$C$6:$L$47,10,FALSE))</f>
        <v/>
      </c>
      <c r="AN54" s="276" t="str">
        <f>IF(AN53="","",VLOOKUP(AN53,'シフト記号表（従来型・ユニット型共通）'!$C$6:$L$47,10,FALSE))</f>
        <v/>
      </c>
      <c r="AO54" s="275" t="str">
        <f>IF(AO53="","",VLOOKUP(AO53,'シフト記号表（従来型・ユニット型共通）'!$C$6:$L$47,10,FALSE))</f>
        <v/>
      </c>
      <c r="AP54" s="274" t="str">
        <f>IF(AP53="","",VLOOKUP(AP53,'シフト記号表（従来型・ユニット型共通）'!$C$6:$L$47,10,FALSE))</f>
        <v/>
      </c>
      <c r="AQ54" s="274" t="str">
        <f>IF(AQ53="","",VLOOKUP(AQ53,'シフト記号表（従来型・ユニット型共通）'!$C$6:$L$47,10,FALSE))</f>
        <v/>
      </c>
      <c r="AR54" s="274" t="str">
        <f>IF(AR53="","",VLOOKUP(AR53,'シフト記号表（従来型・ユニット型共通）'!$C$6:$L$47,10,FALSE))</f>
        <v/>
      </c>
      <c r="AS54" s="274" t="str">
        <f>IF(AS53="","",VLOOKUP(AS53,'シフト記号表（従来型・ユニット型共通）'!$C$6:$L$47,10,FALSE))</f>
        <v/>
      </c>
      <c r="AT54" s="274" t="str">
        <f>IF(AT53="","",VLOOKUP(AT53,'シフト記号表（従来型・ユニット型共通）'!$C$6:$L$47,10,FALSE))</f>
        <v/>
      </c>
      <c r="AU54" s="276" t="str">
        <f>IF(AU53="","",VLOOKUP(AU53,'シフト記号表（従来型・ユニット型共通）'!$C$6:$L$47,10,FALSE))</f>
        <v/>
      </c>
      <c r="AV54" s="275" t="str">
        <f>IF(AV53="","",VLOOKUP(AV53,'シフト記号表（従来型・ユニット型共通）'!$C$6:$L$47,10,FALSE))</f>
        <v/>
      </c>
      <c r="AW54" s="274" t="str">
        <f>IF(AW53="","",VLOOKUP(AW53,'シフト記号表（従来型・ユニット型共通）'!$C$6:$L$47,10,FALSE))</f>
        <v/>
      </c>
      <c r="AX54" s="274" t="str">
        <f>IF(AX53="","",VLOOKUP(AX53,'シフト記号表（従来型・ユニット型共通）'!$C$6:$L$47,10,FALSE))</f>
        <v/>
      </c>
      <c r="AY54" s="274" t="str">
        <f>IF(AY53="","",VLOOKUP(AY53,'シフト記号表（従来型・ユニット型共通）'!$C$6:$L$47,10,FALSE))</f>
        <v/>
      </c>
      <c r="AZ54" s="274" t="str">
        <f>IF(AZ53="","",VLOOKUP(AZ53,'シフト記号表（従来型・ユニット型共通）'!$C$6:$L$47,10,FALSE))</f>
        <v/>
      </c>
      <c r="BA54" s="274" t="str">
        <f>IF(BA53="","",VLOOKUP(BA53,'シフト記号表（従来型・ユニット型共通）'!$C$6:$L$47,10,FALSE))</f>
        <v/>
      </c>
      <c r="BB54" s="276" t="str">
        <f>IF(BB53="","",VLOOKUP(BB53,'シフト記号表（従来型・ユニット型共通）'!$C$6:$L$47,10,FALSE))</f>
        <v/>
      </c>
      <c r="BC54" s="275" t="str">
        <f>IF(BC53="","",VLOOKUP(BC53,'シフト記号表（従来型・ユニット型共通）'!$C$6:$L$47,10,FALSE))</f>
        <v/>
      </c>
      <c r="BD54" s="274" t="str">
        <f>IF(BD53="","",VLOOKUP(BD53,'シフト記号表（従来型・ユニット型共通）'!$C$6:$L$47,10,FALSE))</f>
        <v/>
      </c>
      <c r="BE54" s="274" t="str">
        <f>IF(BE53="","",VLOOKUP(BE53,'シフト記号表（従来型・ユニット型共通）'!$C$6:$L$47,10,FALSE))</f>
        <v/>
      </c>
      <c r="BF54" s="1246">
        <f>IF($BI$3="４週",SUM(AA54:BB54),IF($BI$3="暦月",SUM(AA54:BE54),""))</f>
        <v>0</v>
      </c>
      <c r="BG54" s="1247"/>
      <c r="BH54" s="1324">
        <f>IF($BI$3="４週",BF54/4,IF($BI$3="暦月",(BF54/($BI$8/7)),""))</f>
        <v>0</v>
      </c>
      <c r="BI54" s="1247"/>
      <c r="BJ54" s="1321"/>
      <c r="BK54" s="1322"/>
      <c r="BL54" s="1322"/>
      <c r="BM54" s="1322"/>
      <c r="BN54" s="1323"/>
    </row>
    <row r="55" spans="2:66" ht="20.25" customHeight="1">
      <c r="B55" s="1279">
        <f>B53+1</f>
        <v>20</v>
      </c>
      <c r="C55" s="1396"/>
      <c r="D55" s="1398"/>
      <c r="E55" s="1288"/>
      <c r="F55" s="1399"/>
      <c r="G55" s="1325"/>
      <c r="H55" s="1326"/>
      <c r="I55" s="273"/>
      <c r="J55" s="272"/>
      <c r="K55" s="273"/>
      <c r="L55" s="272"/>
      <c r="M55" s="1337"/>
      <c r="N55" s="1338"/>
      <c r="O55" s="1339"/>
      <c r="P55" s="1340"/>
      <c r="Q55" s="1340"/>
      <c r="R55" s="1326"/>
      <c r="S55" s="1307"/>
      <c r="T55" s="1308"/>
      <c r="U55" s="1308"/>
      <c r="V55" s="1308"/>
      <c r="W55" s="1309"/>
      <c r="X55" s="288" t="s">
        <v>1100</v>
      </c>
      <c r="Y55" s="287"/>
      <c r="Z55" s="286"/>
      <c r="AA55" s="267"/>
      <c r="AB55" s="266"/>
      <c r="AC55" s="266"/>
      <c r="AD55" s="266"/>
      <c r="AE55" s="266"/>
      <c r="AF55" s="266"/>
      <c r="AG55" s="268"/>
      <c r="AH55" s="267"/>
      <c r="AI55" s="266"/>
      <c r="AJ55" s="266"/>
      <c r="AK55" s="266"/>
      <c r="AL55" s="266"/>
      <c r="AM55" s="266"/>
      <c r="AN55" s="268"/>
      <c r="AO55" s="267"/>
      <c r="AP55" s="266"/>
      <c r="AQ55" s="266"/>
      <c r="AR55" s="266"/>
      <c r="AS55" s="266"/>
      <c r="AT55" s="266"/>
      <c r="AU55" s="268"/>
      <c r="AV55" s="267"/>
      <c r="AW55" s="266"/>
      <c r="AX55" s="266"/>
      <c r="AY55" s="266"/>
      <c r="AZ55" s="266"/>
      <c r="BA55" s="266"/>
      <c r="BB55" s="268"/>
      <c r="BC55" s="267"/>
      <c r="BD55" s="266"/>
      <c r="BE55" s="265"/>
      <c r="BF55" s="1314"/>
      <c r="BG55" s="1315"/>
      <c r="BH55" s="1316"/>
      <c r="BI55" s="1317"/>
      <c r="BJ55" s="1318"/>
      <c r="BK55" s="1319"/>
      <c r="BL55" s="1319"/>
      <c r="BM55" s="1319"/>
      <c r="BN55" s="1320"/>
    </row>
    <row r="56" spans="2:66" ht="20.25" customHeight="1">
      <c r="B56" s="1280"/>
      <c r="C56" s="1397"/>
      <c r="D56" s="1400"/>
      <c r="E56" s="1288"/>
      <c r="F56" s="1399"/>
      <c r="G56" s="1282"/>
      <c r="H56" s="1278"/>
      <c r="I56" s="285"/>
      <c r="J56" s="284">
        <f>G55</f>
        <v>0</v>
      </c>
      <c r="K56" s="285"/>
      <c r="L56" s="284">
        <f>M55</f>
        <v>0</v>
      </c>
      <c r="M56" s="1271"/>
      <c r="N56" s="1272"/>
      <c r="O56" s="1276"/>
      <c r="P56" s="1277"/>
      <c r="Q56" s="1277"/>
      <c r="R56" s="1278"/>
      <c r="S56" s="1307"/>
      <c r="T56" s="1308"/>
      <c r="U56" s="1308"/>
      <c r="V56" s="1308"/>
      <c r="W56" s="1309"/>
      <c r="X56" s="279" t="s">
        <v>1099</v>
      </c>
      <c r="Y56" s="278"/>
      <c r="Z56" s="277"/>
      <c r="AA56" s="275" t="str">
        <f>IF(AA55="","",VLOOKUP(AA55,'シフト記号表（従来型・ユニット型共通）'!$C$6:$L$47,10,FALSE))</f>
        <v/>
      </c>
      <c r="AB56" s="274" t="str">
        <f>IF(AB55="","",VLOOKUP(AB55,'シフト記号表（従来型・ユニット型共通）'!$C$6:$L$47,10,FALSE))</f>
        <v/>
      </c>
      <c r="AC56" s="274" t="str">
        <f>IF(AC55="","",VLOOKUP(AC55,'シフト記号表（従来型・ユニット型共通）'!$C$6:$L$47,10,FALSE))</f>
        <v/>
      </c>
      <c r="AD56" s="274" t="str">
        <f>IF(AD55="","",VLOOKUP(AD55,'シフト記号表（従来型・ユニット型共通）'!$C$6:$L$47,10,FALSE))</f>
        <v/>
      </c>
      <c r="AE56" s="274" t="str">
        <f>IF(AE55="","",VLOOKUP(AE55,'シフト記号表（従来型・ユニット型共通）'!$C$6:$L$47,10,FALSE))</f>
        <v/>
      </c>
      <c r="AF56" s="274" t="str">
        <f>IF(AF55="","",VLOOKUP(AF55,'シフト記号表（従来型・ユニット型共通）'!$C$6:$L$47,10,FALSE))</f>
        <v/>
      </c>
      <c r="AG56" s="276" t="str">
        <f>IF(AG55="","",VLOOKUP(AG55,'シフト記号表（従来型・ユニット型共通）'!$C$6:$L$47,10,FALSE))</f>
        <v/>
      </c>
      <c r="AH56" s="275" t="str">
        <f>IF(AH55="","",VLOOKUP(AH55,'シフト記号表（従来型・ユニット型共通）'!$C$6:$L$47,10,FALSE))</f>
        <v/>
      </c>
      <c r="AI56" s="274" t="str">
        <f>IF(AI55="","",VLOOKUP(AI55,'シフト記号表（従来型・ユニット型共通）'!$C$6:$L$47,10,FALSE))</f>
        <v/>
      </c>
      <c r="AJ56" s="274" t="str">
        <f>IF(AJ55="","",VLOOKUP(AJ55,'シフト記号表（従来型・ユニット型共通）'!$C$6:$L$47,10,FALSE))</f>
        <v/>
      </c>
      <c r="AK56" s="274" t="str">
        <f>IF(AK55="","",VLOOKUP(AK55,'シフト記号表（従来型・ユニット型共通）'!$C$6:$L$47,10,FALSE))</f>
        <v/>
      </c>
      <c r="AL56" s="274" t="str">
        <f>IF(AL55="","",VLOOKUP(AL55,'シフト記号表（従来型・ユニット型共通）'!$C$6:$L$47,10,FALSE))</f>
        <v/>
      </c>
      <c r="AM56" s="274" t="str">
        <f>IF(AM55="","",VLOOKUP(AM55,'シフト記号表（従来型・ユニット型共通）'!$C$6:$L$47,10,FALSE))</f>
        <v/>
      </c>
      <c r="AN56" s="276" t="str">
        <f>IF(AN55="","",VLOOKUP(AN55,'シフト記号表（従来型・ユニット型共通）'!$C$6:$L$47,10,FALSE))</f>
        <v/>
      </c>
      <c r="AO56" s="275" t="str">
        <f>IF(AO55="","",VLOOKUP(AO55,'シフト記号表（従来型・ユニット型共通）'!$C$6:$L$47,10,FALSE))</f>
        <v/>
      </c>
      <c r="AP56" s="274" t="str">
        <f>IF(AP55="","",VLOOKUP(AP55,'シフト記号表（従来型・ユニット型共通）'!$C$6:$L$47,10,FALSE))</f>
        <v/>
      </c>
      <c r="AQ56" s="274" t="str">
        <f>IF(AQ55="","",VLOOKUP(AQ55,'シフト記号表（従来型・ユニット型共通）'!$C$6:$L$47,10,FALSE))</f>
        <v/>
      </c>
      <c r="AR56" s="274" t="str">
        <f>IF(AR55="","",VLOOKUP(AR55,'シフト記号表（従来型・ユニット型共通）'!$C$6:$L$47,10,FALSE))</f>
        <v/>
      </c>
      <c r="AS56" s="274" t="str">
        <f>IF(AS55="","",VLOOKUP(AS55,'シフト記号表（従来型・ユニット型共通）'!$C$6:$L$47,10,FALSE))</f>
        <v/>
      </c>
      <c r="AT56" s="274" t="str">
        <f>IF(AT55="","",VLOOKUP(AT55,'シフト記号表（従来型・ユニット型共通）'!$C$6:$L$47,10,FALSE))</f>
        <v/>
      </c>
      <c r="AU56" s="276" t="str">
        <f>IF(AU55="","",VLOOKUP(AU55,'シフト記号表（従来型・ユニット型共通）'!$C$6:$L$47,10,FALSE))</f>
        <v/>
      </c>
      <c r="AV56" s="275" t="str">
        <f>IF(AV55="","",VLOOKUP(AV55,'シフト記号表（従来型・ユニット型共通）'!$C$6:$L$47,10,FALSE))</f>
        <v/>
      </c>
      <c r="AW56" s="274" t="str">
        <f>IF(AW55="","",VLOOKUP(AW55,'シフト記号表（従来型・ユニット型共通）'!$C$6:$L$47,10,FALSE))</f>
        <v/>
      </c>
      <c r="AX56" s="274" t="str">
        <f>IF(AX55="","",VLOOKUP(AX55,'シフト記号表（従来型・ユニット型共通）'!$C$6:$L$47,10,FALSE))</f>
        <v/>
      </c>
      <c r="AY56" s="274" t="str">
        <f>IF(AY55="","",VLOOKUP(AY55,'シフト記号表（従来型・ユニット型共通）'!$C$6:$L$47,10,FALSE))</f>
        <v/>
      </c>
      <c r="AZ56" s="274" t="str">
        <f>IF(AZ55="","",VLOOKUP(AZ55,'シフト記号表（従来型・ユニット型共通）'!$C$6:$L$47,10,FALSE))</f>
        <v/>
      </c>
      <c r="BA56" s="274" t="str">
        <f>IF(BA55="","",VLOOKUP(BA55,'シフト記号表（従来型・ユニット型共通）'!$C$6:$L$47,10,FALSE))</f>
        <v/>
      </c>
      <c r="BB56" s="276" t="str">
        <f>IF(BB55="","",VLOOKUP(BB55,'シフト記号表（従来型・ユニット型共通）'!$C$6:$L$47,10,FALSE))</f>
        <v/>
      </c>
      <c r="BC56" s="275" t="str">
        <f>IF(BC55="","",VLOOKUP(BC55,'シフト記号表（従来型・ユニット型共通）'!$C$6:$L$47,10,FALSE))</f>
        <v/>
      </c>
      <c r="BD56" s="274" t="str">
        <f>IF(BD55="","",VLOOKUP(BD55,'シフト記号表（従来型・ユニット型共通）'!$C$6:$L$47,10,FALSE))</f>
        <v/>
      </c>
      <c r="BE56" s="274" t="str">
        <f>IF(BE55="","",VLOOKUP(BE55,'シフト記号表（従来型・ユニット型共通）'!$C$6:$L$47,10,FALSE))</f>
        <v/>
      </c>
      <c r="BF56" s="1246">
        <f>IF($BI$3="４週",SUM(AA56:BB56),IF($BI$3="暦月",SUM(AA56:BE56),""))</f>
        <v>0</v>
      </c>
      <c r="BG56" s="1247"/>
      <c r="BH56" s="1324">
        <f>IF($BI$3="４週",BF56/4,IF($BI$3="暦月",(BF56/($BI$8/7)),""))</f>
        <v>0</v>
      </c>
      <c r="BI56" s="1247"/>
      <c r="BJ56" s="1321"/>
      <c r="BK56" s="1322"/>
      <c r="BL56" s="1322"/>
      <c r="BM56" s="1322"/>
      <c r="BN56" s="1323"/>
    </row>
    <row r="57" spans="2:66" ht="20.25" customHeight="1">
      <c r="B57" s="1279">
        <f>B55+1</f>
        <v>21</v>
      </c>
      <c r="C57" s="1396"/>
      <c r="D57" s="1398"/>
      <c r="E57" s="1288"/>
      <c r="F57" s="1399"/>
      <c r="G57" s="1325"/>
      <c r="H57" s="1326"/>
      <c r="I57" s="285"/>
      <c r="J57" s="284"/>
      <c r="K57" s="285"/>
      <c r="L57" s="284"/>
      <c r="M57" s="1337"/>
      <c r="N57" s="1338"/>
      <c r="O57" s="1339"/>
      <c r="P57" s="1340"/>
      <c r="Q57" s="1340"/>
      <c r="R57" s="1326"/>
      <c r="S57" s="1307"/>
      <c r="T57" s="1308"/>
      <c r="U57" s="1308"/>
      <c r="V57" s="1308"/>
      <c r="W57" s="1309"/>
      <c r="X57" s="283" t="s">
        <v>1100</v>
      </c>
      <c r="Z57" s="282"/>
      <c r="AA57" s="267"/>
      <c r="AB57" s="266"/>
      <c r="AC57" s="266"/>
      <c r="AD57" s="266"/>
      <c r="AE57" s="266"/>
      <c r="AF57" s="266"/>
      <c r="AG57" s="268"/>
      <c r="AH57" s="267"/>
      <c r="AI57" s="266"/>
      <c r="AJ57" s="266"/>
      <c r="AK57" s="266"/>
      <c r="AL57" s="266"/>
      <c r="AM57" s="266"/>
      <c r="AN57" s="268"/>
      <c r="AO57" s="267"/>
      <c r="AP57" s="266"/>
      <c r="AQ57" s="266"/>
      <c r="AR57" s="266"/>
      <c r="AS57" s="266"/>
      <c r="AT57" s="266"/>
      <c r="AU57" s="268"/>
      <c r="AV57" s="267"/>
      <c r="AW57" s="266"/>
      <c r="AX57" s="266"/>
      <c r="AY57" s="266"/>
      <c r="AZ57" s="266"/>
      <c r="BA57" s="266"/>
      <c r="BB57" s="268"/>
      <c r="BC57" s="267"/>
      <c r="BD57" s="266"/>
      <c r="BE57" s="265"/>
      <c r="BF57" s="1314"/>
      <c r="BG57" s="1315"/>
      <c r="BH57" s="1316"/>
      <c r="BI57" s="1317"/>
      <c r="BJ57" s="1318"/>
      <c r="BK57" s="1319"/>
      <c r="BL57" s="1319"/>
      <c r="BM57" s="1319"/>
      <c r="BN57" s="1320"/>
    </row>
    <row r="58" spans="2:66" ht="20.25" customHeight="1">
      <c r="B58" s="1280"/>
      <c r="C58" s="1397"/>
      <c r="D58" s="1400"/>
      <c r="E58" s="1288"/>
      <c r="F58" s="1399"/>
      <c r="G58" s="1282"/>
      <c r="H58" s="1278"/>
      <c r="I58" s="285"/>
      <c r="J58" s="284">
        <f>G57</f>
        <v>0</v>
      </c>
      <c r="K58" s="285"/>
      <c r="L58" s="284">
        <f>M57</f>
        <v>0</v>
      </c>
      <c r="M58" s="1271"/>
      <c r="N58" s="1272"/>
      <c r="O58" s="1276"/>
      <c r="P58" s="1277"/>
      <c r="Q58" s="1277"/>
      <c r="R58" s="1278"/>
      <c r="S58" s="1307"/>
      <c r="T58" s="1308"/>
      <c r="U58" s="1308"/>
      <c r="V58" s="1308"/>
      <c r="W58" s="1309"/>
      <c r="X58" s="279" t="s">
        <v>1099</v>
      </c>
      <c r="Y58" s="278"/>
      <c r="Z58" s="277"/>
      <c r="AA58" s="275" t="str">
        <f>IF(AA57="","",VLOOKUP(AA57,'シフト記号表（従来型・ユニット型共通）'!$C$6:$L$47,10,FALSE))</f>
        <v/>
      </c>
      <c r="AB58" s="274" t="str">
        <f>IF(AB57="","",VLOOKUP(AB57,'シフト記号表（従来型・ユニット型共通）'!$C$6:$L$47,10,FALSE))</f>
        <v/>
      </c>
      <c r="AC58" s="274" t="str">
        <f>IF(AC57="","",VLOOKUP(AC57,'シフト記号表（従来型・ユニット型共通）'!$C$6:$L$47,10,FALSE))</f>
        <v/>
      </c>
      <c r="AD58" s="274" t="str">
        <f>IF(AD57="","",VLOOKUP(AD57,'シフト記号表（従来型・ユニット型共通）'!$C$6:$L$47,10,FALSE))</f>
        <v/>
      </c>
      <c r="AE58" s="274" t="str">
        <f>IF(AE57="","",VLOOKUP(AE57,'シフト記号表（従来型・ユニット型共通）'!$C$6:$L$47,10,FALSE))</f>
        <v/>
      </c>
      <c r="AF58" s="274" t="str">
        <f>IF(AF57="","",VLOOKUP(AF57,'シフト記号表（従来型・ユニット型共通）'!$C$6:$L$47,10,FALSE))</f>
        <v/>
      </c>
      <c r="AG58" s="276" t="str">
        <f>IF(AG57="","",VLOOKUP(AG57,'シフト記号表（従来型・ユニット型共通）'!$C$6:$L$47,10,FALSE))</f>
        <v/>
      </c>
      <c r="AH58" s="275" t="str">
        <f>IF(AH57="","",VLOOKUP(AH57,'シフト記号表（従来型・ユニット型共通）'!$C$6:$L$47,10,FALSE))</f>
        <v/>
      </c>
      <c r="AI58" s="274" t="str">
        <f>IF(AI57="","",VLOOKUP(AI57,'シフト記号表（従来型・ユニット型共通）'!$C$6:$L$47,10,FALSE))</f>
        <v/>
      </c>
      <c r="AJ58" s="274" t="str">
        <f>IF(AJ57="","",VLOOKUP(AJ57,'シフト記号表（従来型・ユニット型共通）'!$C$6:$L$47,10,FALSE))</f>
        <v/>
      </c>
      <c r="AK58" s="274" t="str">
        <f>IF(AK57="","",VLOOKUP(AK57,'シフト記号表（従来型・ユニット型共通）'!$C$6:$L$47,10,FALSE))</f>
        <v/>
      </c>
      <c r="AL58" s="274" t="str">
        <f>IF(AL57="","",VLOOKUP(AL57,'シフト記号表（従来型・ユニット型共通）'!$C$6:$L$47,10,FALSE))</f>
        <v/>
      </c>
      <c r="AM58" s="274" t="str">
        <f>IF(AM57="","",VLOOKUP(AM57,'シフト記号表（従来型・ユニット型共通）'!$C$6:$L$47,10,FALSE))</f>
        <v/>
      </c>
      <c r="AN58" s="276" t="str">
        <f>IF(AN57="","",VLOOKUP(AN57,'シフト記号表（従来型・ユニット型共通）'!$C$6:$L$47,10,FALSE))</f>
        <v/>
      </c>
      <c r="AO58" s="275" t="str">
        <f>IF(AO57="","",VLOOKUP(AO57,'シフト記号表（従来型・ユニット型共通）'!$C$6:$L$47,10,FALSE))</f>
        <v/>
      </c>
      <c r="AP58" s="274" t="str">
        <f>IF(AP57="","",VLOOKUP(AP57,'シフト記号表（従来型・ユニット型共通）'!$C$6:$L$47,10,FALSE))</f>
        <v/>
      </c>
      <c r="AQ58" s="274" t="str">
        <f>IF(AQ57="","",VLOOKUP(AQ57,'シフト記号表（従来型・ユニット型共通）'!$C$6:$L$47,10,FALSE))</f>
        <v/>
      </c>
      <c r="AR58" s="274" t="str">
        <f>IF(AR57="","",VLOOKUP(AR57,'シフト記号表（従来型・ユニット型共通）'!$C$6:$L$47,10,FALSE))</f>
        <v/>
      </c>
      <c r="AS58" s="274" t="str">
        <f>IF(AS57="","",VLOOKUP(AS57,'シフト記号表（従来型・ユニット型共通）'!$C$6:$L$47,10,FALSE))</f>
        <v/>
      </c>
      <c r="AT58" s="274" t="str">
        <f>IF(AT57="","",VLOOKUP(AT57,'シフト記号表（従来型・ユニット型共通）'!$C$6:$L$47,10,FALSE))</f>
        <v/>
      </c>
      <c r="AU58" s="276" t="str">
        <f>IF(AU57="","",VLOOKUP(AU57,'シフト記号表（従来型・ユニット型共通）'!$C$6:$L$47,10,FALSE))</f>
        <v/>
      </c>
      <c r="AV58" s="275" t="str">
        <f>IF(AV57="","",VLOOKUP(AV57,'シフト記号表（従来型・ユニット型共通）'!$C$6:$L$47,10,FALSE))</f>
        <v/>
      </c>
      <c r="AW58" s="274" t="str">
        <f>IF(AW57="","",VLOOKUP(AW57,'シフト記号表（従来型・ユニット型共通）'!$C$6:$L$47,10,FALSE))</f>
        <v/>
      </c>
      <c r="AX58" s="274" t="str">
        <f>IF(AX57="","",VLOOKUP(AX57,'シフト記号表（従来型・ユニット型共通）'!$C$6:$L$47,10,FALSE))</f>
        <v/>
      </c>
      <c r="AY58" s="274" t="str">
        <f>IF(AY57="","",VLOOKUP(AY57,'シフト記号表（従来型・ユニット型共通）'!$C$6:$L$47,10,FALSE))</f>
        <v/>
      </c>
      <c r="AZ58" s="274" t="str">
        <f>IF(AZ57="","",VLOOKUP(AZ57,'シフト記号表（従来型・ユニット型共通）'!$C$6:$L$47,10,FALSE))</f>
        <v/>
      </c>
      <c r="BA58" s="274" t="str">
        <f>IF(BA57="","",VLOOKUP(BA57,'シフト記号表（従来型・ユニット型共通）'!$C$6:$L$47,10,FALSE))</f>
        <v/>
      </c>
      <c r="BB58" s="276" t="str">
        <f>IF(BB57="","",VLOOKUP(BB57,'シフト記号表（従来型・ユニット型共通）'!$C$6:$L$47,10,FALSE))</f>
        <v/>
      </c>
      <c r="BC58" s="275" t="str">
        <f>IF(BC57="","",VLOOKUP(BC57,'シフト記号表（従来型・ユニット型共通）'!$C$6:$L$47,10,FALSE))</f>
        <v/>
      </c>
      <c r="BD58" s="274" t="str">
        <f>IF(BD57="","",VLOOKUP(BD57,'シフト記号表（従来型・ユニット型共通）'!$C$6:$L$47,10,FALSE))</f>
        <v/>
      </c>
      <c r="BE58" s="274" t="str">
        <f>IF(BE57="","",VLOOKUP(BE57,'シフト記号表（従来型・ユニット型共通）'!$C$6:$L$47,10,FALSE))</f>
        <v/>
      </c>
      <c r="BF58" s="1246">
        <f>IF($BI$3="４週",SUM(AA58:BB58),IF($BI$3="暦月",SUM(AA58:BE58),""))</f>
        <v>0</v>
      </c>
      <c r="BG58" s="1247"/>
      <c r="BH58" s="1324">
        <f>IF($BI$3="４週",BF58/4,IF($BI$3="暦月",(BF58/($BI$8/7)),""))</f>
        <v>0</v>
      </c>
      <c r="BI58" s="1247"/>
      <c r="BJ58" s="1321"/>
      <c r="BK58" s="1322"/>
      <c r="BL58" s="1322"/>
      <c r="BM58" s="1322"/>
      <c r="BN58" s="1323"/>
    </row>
    <row r="59" spans="2:66" ht="20.25" customHeight="1">
      <c r="B59" s="1279">
        <f>B57+1</f>
        <v>22</v>
      </c>
      <c r="C59" s="1396"/>
      <c r="D59" s="1398"/>
      <c r="E59" s="1288"/>
      <c r="F59" s="1399"/>
      <c r="G59" s="1325"/>
      <c r="H59" s="1326"/>
      <c r="I59" s="285"/>
      <c r="J59" s="284"/>
      <c r="K59" s="285"/>
      <c r="L59" s="284"/>
      <c r="M59" s="1337"/>
      <c r="N59" s="1338"/>
      <c r="O59" s="1339"/>
      <c r="P59" s="1340"/>
      <c r="Q59" s="1340"/>
      <c r="R59" s="1326"/>
      <c r="S59" s="1307"/>
      <c r="T59" s="1308"/>
      <c r="U59" s="1308"/>
      <c r="V59" s="1308"/>
      <c r="W59" s="1309"/>
      <c r="X59" s="283" t="s">
        <v>1100</v>
      </c>
      <c r="Z59" s="282"/>
      <c r="AA59" s="267"/>
      <c r="AB59" s="266"/>
      <c r="AC59" s="266"/>
      <c r="AD59" s="266"/>
      <c r="AE59" s="266"/>
      <c r="AF59" s="266"/>
      <c r="AG59" s="268"/>
      <c r="AH59" s="267"/>
      <c r="AI59" s="266"/>
      <c r="AJ59" s="266"/>
      <c r="AK59" s="266"/>
      <c r="AL59" s="266"/>
      <c r="AM59" s="266"/>
      <c r="AN59" s="268"/>
      <c r="AO59" s="267"/>
      <c r="AP59" s="266"/>
      <c r="AQ59" s="266"/>
      <c r="AR59" s="266"/>
      <c r="AS59" s="266"/>
      <c r="AT59" s="266"/>
      <c r="AU59" s="268"/>
      <c r="AV59" s="267"/>
      <c r="AW59" s="266"/>
      <c r="AX59" s="266"/>
      <c r="AY59" s="266"/>
      <c r="AZ59" s="266"/>
      <c r="BA59" s="266"/>
      <c r="BB59" s="268"/>
      <c r="BC59" s="267"/>
      <c r="BD59" s="266"/>
      <c r="BE59" s="265"/>
      <c r="BF59" s="1314"/>
      <c r="BG59" s="1315"/>
      <c r="BH59" s="1316"/>
      <c r="BI59" s="1317"/>
      <c r="BJ59" s="1318"/>
      <c r="BK59" s="1319"/>
      <c r="BL59" s="1319"/>
      <c r="BM59" s="1319"/>
      <c r="BN59" s="1320"/>
    </row>
    <row r="60" spans="2:66" ht="20.25" customHeight="1">
      <c r="B60" s="1280"/>
      <c r="C60" s="1397"/>
      <c r="D60" s="1400"/>
      <c r="E60" s="1288"/>
      <c r="F60" s="1399"/>
      <c r="G60" s="1282"/>
      <c r="H60" s="1278"/>
      <c r="I60" s="285"/>
      <c r="J60" s="284">
        <f>G59</f>
        <v>0</v>
      </c>
      <c r="K60" s="285"/>
      <c r="L60" s="284">
        <f>M59</f>
        <v>0</v>
      </c>
      <c r="M60" s="1271"/>
      <c r="N60" s="1272"/>
      <c r="O60" s="1276"/>
      <c r="P60" s="1277"/>
      <c r="Q60" s="1277"/>
      <c r="R60" s="1278"/>
      <c r="S60" s="1307"/>
      <c r="T60" s="1308"/>
      <c r="U60" s="1308"/>
      <c r="V60" s="1308"/>
      <c r="W60" s="1309"/>
      <c r="X60" s="279" t="s">
        <v>1099</v>
      </c>
      <c r="Y60" s="278"/>
      <c r="Z60" s="277"/>
      <c r="AA60" s="275" t="str">
        <f>IF(AA59="","",VLOOKUP(AA59,'シフト記号表（従来型・ユニット型共通）'!$C$6:$L$47,10,FALSE))</f>
        <v/>
      </c>
      <c r="AB60" s="274" t="str">
        <f>IF(AB59="","",VLOOKUP(AB59,'シフト記号表（従来型・ユニット型共通）'!$C$6:$L$47,10,FALSE))</f>
        <v/>
      </c>
      <c r="AC60" s="274" t="str">
        <f>IF(AC59="","",VLOOKUP(AC59,'シフト記号表（従来型・ユニット型共通）'!$C$6:$L$47,10,FALSE))</f>
        <v/>
      </c>
      <c r="AD60" s="274" t="str">
        <f>IF(AD59="","",VLOOKUP(AD59,'シフト記号表（従来型・ユニット型共通）'!$C$6:$L$47,10,FALSE))</f>
        <v/>
      </c>
      <c r="AE60" s="274" t="str">
        <f>IF(AE59="","",VLOOKUP(AE59,'シフト記号表（従来型・ユニット型共通）'!$C$6:$L$47,10,FALSE))</f>
        <v/>
      </c>
      <c r="AF60" s="274" t="str">
        <f>IF(AF59="","",VLOOKUP(AF59,'シフト記号表（従来型・ユニット型共通）'!$C$6:$L$47,10,FALSE))</f>
        <v/>
      </c>
      <c r="AG60" s="276" t="str">
        <f>IF(AG59="","",VLOOKUP(AG59,'シフト記号表（従来型・ユニット型共通）'!$C$6:$L$47,10,FALSE))</f>
        <v/>
      </c>
      <c r="AH60" s="275" t="str">
        <f>IF(AH59="","",VLOOKUP(AH59,'シフト記号表（従来型・ユニット型共通）'!$C$6:$L$47,10,FALSE))</f>
        <v/>
      </c>
      <c r="AI60" s="274" t="str">
        <f>IF(AI59="","",VLOOKUP(AI59,'シフト記号表（従来型・ユニット型共通）'!$C$6:$L$47,10,FALSE))</f>
        <v/>
      </c>
      <c r="AJ60" s="274" t="str">
        <f>IF(AJ59="","",VLOOKUP(AJ59,'シフト記号表（従来型・ユニット型共通）'!$C$6:$L$47,10,FALSE))</f>
        <v/>
      </c>
      <c r="AK60" s="274" t="str">
        <f>IF(AK59="","",VLOOKUP(AK59,'シフト記号表（従来型・ユニット型共通）'!$C$6:$L$47,10,FALSE))</f>
        <v/>
      </c>
      <c r="AL60" s="274" t="str">
        <f>IF(AL59="","",VLOOKUP(AL59,'シフト記号表（従来型・ユニット型共通）'!$C$6:$L$47,10,FALSE))</f>
        <v/>
      </c>
      <c r="AM60" s="274" t="str">
        <f>IF(AM59="","",VLOOKUP(AM59,'シフト記号表（従来型・ユニット型共通）'!$C$6:$L$47,10,FALSE))</f>
        <v/>
      </c>
      <c r="AN60" s="276" t="str">
        <f>IF(AN59="","",VLOOKUP(AN59,'シフト記号表（従来型・ユニット型共通）'!$C$6:$L$47,10,FALSE))</f>
        <v/>
      </c>
      <c r="AO60" s="275" t="str">
        <f>IF(AO59="","",VLOOKUP(AO59,'シフト記号表（従来型・ユニット型共通）'!$C$6:$L$47,10,FALSE))</f>
        <v/>
      </c>
      <c r="AP60" s="274" t="str">
        <f>IF(AP59="","",VLOOKUP(AP59,'シフト記号表（従来型・ユニット型共通）'!$C$6:$L$47,10,FALSE))</f>
        <v/>
      </c>
      <c r="AQ60" s="274" t="str">
        <f>IF(AQ59="","",VLOOKUP(AQ59,'シフト記号表（従来型・ユニット型共通）'!$C$6:$L$47,10,FALSE))</f>
        <v/>
      </c>
      <c r="AR60" s="274" t="str">
        <f>IF(AR59="","",VLOOKUP(AR59,'シフト記号表（従来型・ユニット型共通）'!$C$6:$L$47,10,FALSE))</f>
        <v/>
      </c>
      <c r="AS60" s="274" t="str">
        <f>IF(AS59="","",VLOOKUP(AS59,'シフト記号表（従来型・ユニット型共通）'!$C$6:$L$47,10,FALSE))</f>
        <v/>
      </c>
      <c r="AT60" s="274" t="str">
        <f>IF(AT59="","",VLOOKUP(AT59,'シフト記号表（従来型・ユニット型共通）'!$C$6:$L$47,10,FALSE))</f>
        <v/>
      </c>
      <c r="AU60" s="276" t="str">
        <f>IF(AU59="","",VLOOKUP(AU59,'シフト記号表（従来型・ユニット型共通）'!$C$6:$L$47,10,FALSE))</f>
        <v/>
      </c>
      <c r="AV60" s="275" t="str">
        <f>IF(AV59="","",VLOOKUP(AV59,'シフト記号表（従来型・ユニット型共通）'!$C$6:$L$47,10,FALSE))</f>
        <v/>
      </c>
      <c r="AW60" s="274" t="str">
        <f>IF(AW59="","",VLOOKUP(AW59,'シフト記号表（従来型・ユニット型共通）'!$C$6:$L$47,10,FALSE))</f>
        <v/>
      </c>
      <c r="AX60" s="274" t="str">
        <f>IF(AX59="","",VLOOKUP(AX59,'シフト記号表（従来型・ユニット型共通）'!$C$6:$L$47,10,FALSE))</f>
        <v/>
      </c>
      <c r="AY60" s="274" t="str">
        <f>IF(AY59="","",VLOOKUP(AY59,'シフト記号表（従来型・ユニット型共通）'!$C$6:$L$47,10,FALSE))</f>
        <v/>
      </c>
      <c r="AZ60" s="274" t="str">
        <f>IF(AZ59="","",VLOOKUP(AZ59,'シフト記号表（従来型・ユニット型共通）'!$C$6:$L$47,10,FALSE))</f>
        <v/>
      </c>
      <c r="BA60" s="274" t="str">
        <f>IF(BA59="","",VLOOKUP(BA59,'シフト記号表（従来型・ユニット型共通）'!$C$6:$L$47,10,FALSE))</f>
        <v/>
      </c>
      <c r="BB60" s="276" t="str">
        <f>IF(BB59="","",VLOOKUP(BB59,'シフト記号表（従来型・ユニット型共通）'!$C$6:$L$47,10,FALSE))</f>
        <v/>
      </c>
      <c r="BC60" s="275" t="str">
        <f>IF(BC59="","",VLOOKUP(BC59,'シフト記号表（従来型・ユニット型共通）'!$C$6:$L$47,10,FALSE))</f>
        <v/>
      </c>
      <c r="BD60" s="274" t="str">
        <f>IF(BD59="","",VLOOKUP(BD59,'シフト記号表（従来型・ユニット型共通）'!$C$6:$L$47,10,FALSE))</f>
        <v/>
      </c>
      <c r="BE60" s="274" t="str">
        <f>IF(BE59="","",VLOOKUP(BE59,'シフト記号表（従来型・ユニット型共通）'!$C$6:$L$47,10,FALSE))</f>
        <v/>
      </c>
      <c r="BF60" s="1246">
        <f>IF($BI$3="４週",SUM(AA60:BB60),IF($BI$3="暦月",SUM(AA60:BE60),""))</f>
        <v>0</v>
      </c>
      <c r="BG60" s="1247"/>
      <c r="BH60" s="1324">
        <f>IF($BI$3="４週",BF60/4,IF($BI$3="暦月",(BF60/($BI$8/7)),""))</f>
        <v>0</v>
      </c>
      <c r="BI60" s="1247"/>
      <c r="BJ60" s="1321"/>
      <c r="BK60" s="1322"/>
      <c r="BL60" s="1322"/>
      <c r="BM60" s="1322"/>
      <c r="BN60" s="1323"/>
    </row>
    <row r="61" spans="2:66" ht="20.25" customHeight="1">
      <c r="B61" s="1279">
        <f>B59+1</f>
        <v>23</v>
      </c>
      <c r="C61" s="1396"/>
      <c r="D61" s="1398"/>
      <c r="E61" s="1288"/>
      <c r="F61" s="1399"/>
      <c r="G61" s="1325"/>
      <c r="H61" s="1326"/>
      <c r="I61" s="285"/>
      <c r="J61" s="284"/>
      <c r="K61" s="285"/>
      <c r="L61" s="284"/>
      <c r="M61" s="1337"/>
      <c r="N61" s="1338"/>
      <c r="O61" s="1339"/>
      <c r="P61" s="1340"/>
      <c r="Q61" s="1340"/>
      <c r="R61" s="1326"/>
      <c r="S61" s="1307"/>
      <c r="T61" s="1308"/>
      <c r="U61" s="1308"/>
      <c r="V61" s="1308"/>
      <c r="W61" s="1309"/>
      <c r="X61" s="283" t="s">
        <v>1100</v>
      </c>
      <c r="Z61" s="282"/>
      <c r="AA61" s="267"/>
      <c r="AB61" s="266"/>
      <c r="AC61" s="266"/>
      <c r="AD61" s="266"/>
      <c r="AE61" s="266"/>
      <c r="AF61" s="266"/>
      <c r="AG61" s="268"/>
      <c r="AH61" s="267"/>
      <c r="AI61" s="266"/>
      <c r="AJ61" s="266"/>
      <c r="AK61" s="266"/>
      <c r="AL61" s="266"/>
      <c r="AM61" s="266"/>
      <c r="AN61" s="268"/>
      <c r="AO61" s="267"/>
      <c r="AP61" s="266"/>
      <c r="AQ61" s="266"/>
      <c r="AR61" s="266"/>
      <c r="AS61" s="266"/>
      <c r="AT61" s="266"/>
      <c r="AU61" s="268"/>
      <c r="AV61" s="267"/>
      <c r="AW61" s="266"/>
      <c r="AX61" s="266"/>
      <c r="AY61" s="266"/>
      <c r="AZ61" s="266"/>
      <c r="BA61" s="266"/>
      <c r="BB61" s="268"/>
      <c r="BC61" s="267"/>
      <c r="BD61" s="266"/>
      <c r="BE61" s="265"/>
      <c r="BF61" s="1314"/>
      <c r="BG61" s="1315"/>
      <c r="BH61" s="1316"/>
      <c r="BI61" s="1317"/>
      <c r="BJ61" s="1318"/>
      <c r="BK61" s="1319"/>
      <c r="BL61" s="1319"/>
      <c r="BM61" s="1319"/>
      <c r="BN61" s="1320"/>
    </row>
    <row r="62" spans="2:66" ht="20.25" customHeight="1">
      <c r="B62" s="1280"/>
      <c r="C62" s="1397"/>
      <c r="D62" s="1400"/>
      <c r="E62" s="1288"/>
      <c r="F62" s="1399"/>
      <c r="G62" s="1282"/>
      <c r="H62" s="1278"/>
      <c r="I62" s="285"/>
      <c r="J62" s="284">
        <f>G61</f>
        <v>0</v>
      </c>
      <c r="K62" s="285"/>
      <c r="L62" s="284">
        <f>M61</f>
        <v>0</v>
      </c>
      <c r="M62" s="1271"/>
      <c r="N62" s="1272"/>
      <c r="O62" s="1276"/>
      <c r="P62" s="1277"/>
      <c r="Q62" s="1277"/>
      <c r="R62" s="1278"/>
      <c r="S62" s="1307"/>
      <c r="T62" s="1308"/>
      <c r="U62" s="1308"/>
      <c r="V62" s="1308"/>
      <c r="W62" s="1309"/>
      <c r="X62" s="279" t="s">
        <v>1099</v>
      </c>
      <c r="Y62" s="278"/>
      <c r="Z62" s="277"/>
      <c r="AA62" s="275" t="str">
        <f>IF(AA61="","",VLOOKUP(AA61,'シフト記号表（従来型・ユニット型共通）'!$C$6:$L$47,10,FALSE))</f>
        <v/>
      </c>
      <c r="AB62" s="274" t="str">
        <f>IF(AB61="","",VLOOKUP(AB61,'シフト記号表（従来型・ユニット型共通）'!$C$6:$L$47,10,FALSE))</f>
        <v/>
      </c>
      <c r="AC62" s="274" t="str">
        <f>IF(AC61="","",VLOOKUP(AC61,'シフト記号表（従来型・ユニット型共通）'!$C$6:$L$47,10,FALSE))</f>
        <v/>
      </c>
      <c r="AD62" s="274" t="str">
        <f>IF(AD61="","",VLOOKUP(AD61,'シフト記号表（従来型・ユニット型共通）'!$C$6:$L$47,10,FALSE))</f>
        <v/>
      </c>
      <c r="AE62" s="274" t="str">
        <f>IF(AE61="","",VLOOKUP(AE61,'シフト記号表（従来型・ユニット型共通）'!$C$6:$L$47,10,FALSE))</f>
        <v/>
      </c>
      <c r="AF62" s="274" t="str">
        <f>IF(AF61="","",VLOOKUP(AF61,'シフト記号表（従来型・ユニット型共通）'!$C$6:$L$47,10,FALSE))</f>
        <v/>
      </c>
      <c r="AG62" s="276" t="str">
        <f>IF(AG61="","",VLOOKUP(AG61,'シフト記号表（従来型・ユニット型共通）'!$C$6:$L$47,10,FALSE))</f>
        <v/>
      </c>
      <c r="AH62" s="275" t="str">
        <f>IF(AH61="","",VLOOKUP(AH61,'シフト記号表（従来型・ユニット型共通）'!$C$6:$L$47,10,FALSE))</f>
        <v/>
      </c>
      <c r="AI62" s="274" t="str">
        <f>IF(AI61="","",VLOOKUP(AI61,'シフト記号表（従来型・ユニット型共通）'!$C$6:$L$47,10,FALSE))</f>
        <v/>
      </c>
      <c r="AJ62" s="274" t="str">
        <f>IF(AJ61="","",VLOOKUP(AJ61,'シフト記号表（従来型・ユニット型共通）'!$C$6:$L$47,10,FALSE))</f>
        <v/>
      </c>
      <c r="AK62" s="274" t="str">
        <f>IF(AK61="","",VLOOKUP(AK61,'シフト記号表（従来型・ユニット型共通）'!$C$6:$L$47,10,FALSE))</f>
        <v/>
      </c>
      <c r="AL62" s="274" t="str">
        <f>IF(AL61="","",VLOOKUP(AL61,'シフト記号表（従来型・ユニット型共通）'!$C$6:$L$47,10,FALSE))</f>
        <v/>
      </c>
      <c r="AM62" s="274" t="str">
        <f>IF(AM61="","",VLOOKUP(AM61,'シフト記号表（従来型・ユニット型共通）'!$C$6:$L$47,10,FALSE))</f>
        <v/>
      </c>
      <c r="AN62" s="276" t="str">
        <f>IF(AN61="","",VLOOKUP(AN61,'シフト記号表（従来型・ユニット型共通）'!$C$6:$L$47,10,FALSE))</f>
        <v/>
      </c>
      <c r="AO62" s="275" t="str">
        <f>IF(AO61="","",VLOOKUP(AO61,'シフト記号表（従来型・ユニット型共通）'!$C$6:$L$47,10,FALSE))</f>
        <v/>
      </c>
      <c r="AP62" s="274" t="str">
        <f>IF(AP61="","",VLOOKUP(AP61,'シフト記号表（従来型・ユニット型共通）'!$C$6:$L$47,10,FALSE))</f>
        <v/>
      </c>
      <c r="AQ62" s="274" t="str">
        <f>IF(AQ61="","",VLOOKUP(AQ61,'シフト記号表（従来型・ユニット型共通）'!$C$6:$L$47,10,FALSE))</f>
        <v/>
      </c>
      <c r="AR62" s="274" t="str">
        <f>IF(AR61="","",VLOOKUP(AR61,'シフト記号表（従来型・ユニット型共通）'!$C$6:$L$47,10,FALSE))</f>
        <v/>
      </c>
      <c r="AS62" s="274" t="str">
        <f>IF(AS61="","",VLOOKUP(AS61,'シフト記号表（従来型・ユニット型共通）'!$C$6:$L$47,10,FALSE))</f>
        <v/>
      </c>
      <c r="AT62" s="274" t="str">
        <f>IF(AT61="","",VLOOKUP(AT61,'シフト記号表（従来型・ユニット型共通）'!$C$6:$L$47,10,FALSE))</f>
        <v/>
      </c>
      <c r="AU62" s="276" t="str">
        <f>IF(AU61="","",VLOOKUP(AU61,'シフト記号表（従来型・ユニット型共通）'!$C$6:$L$47,10,FALSE))</f>
        <v/>
      </c>
      <c r="AV62" s="275" t="str">
        <f>IF(AV61="","",VLOOKUP(AV61,'シフト記号表（従来型・ユニット型共通）'!$C$6:$L$47,10,FALSE))</f>
        <v/>
      </c>
      <c r="AW62" s="274" t="str">
        <f>IF(AW61="","",VLOOKUP(AW61,'シフト記号表（従来型・ユニット型共通）'!$C$6:$L$47,10,FALSE))</f>
        <v/>
      </c>
      <c r="AX62" s="274" t="str">
        <f>IF(AX61="","",VLOOKUP(AX61,'シフト記号表（従来型・ユニット型共通）'!$C$6:$L$47,10,FALSE))</f>
        <v/>
      </c>
      <c r="AY62" s="274" t="str">
        <f>IF(AY61="","",VLOOKUP(AY61,'シフト記号表（従来型・ユニット型共通）'!$C$6:$L$47,10,FALSE))</f>
        <v/>
      </c>
      <c r="AZ62" s="274" t="str">
        <f>IF(AZ61="","",VLOOKUP(AZ61,'シフト記号表（従来型・ユニット型共通）'!$C$6:$L$47,10,FALSE))</f>
        <v/>
      </c>
      <c r="BA62" s="274" t="str">
        <f>IF(BA61="","",VLOOKUP(BA61,'シフト記号表（従来型・ユニット型共通）'!$C$6:$L$47,10,FALSE))</f>
        <v/>
      </c>
      <c r="BB62" s="276" t="str">
        <f>IF(BB61="","",VLOOKUP(BB61,'シフト記号表（従来型・ユニット型共通）'!$C$6:$L$47,10,FALSE))</f>
        <v/>
      </c>
      <c r="BC62" s="275" t="str">
        <f>IF(BC61="","",VLOOKUP(BC61,'シフト記号表（従来型・ユニット型共通）'!$C$6:$L$47,10,FALSE))</f>
        <v/>
      </c>
      <c r="BD62" s="274" t="str">
        <f>IF(BD61="","",VLOOKUP(BD61,'シフト記号表（従来型・ユニット型共通）'!$C$6:$L$47,10,FALSE))</f>
        <v/>
      </c>
      <c r="BE62" s="274" t="str">
        <f>IF(BE61="","",VLOOKUP(BE61,'シフト記号表（従来型・ユニット型共通）'!$C$6:$L$47,10,FALSE))</f>
        <v/>
      </c>
      <c r="BF62" s="1246">
        <f>IF($BI$3="４週",SUM(AA62:BB62),IF($BI$3="暦月",SUM(AA62:BE62),""))</f>
        <v>0</v>
      </c>
      <c r="BG62" s="1247"/>
      <c r="BH62" s="1324">
        <f>IF($BI$3="４週",BF62/4,IF($BI$3="暦月",(BF62/($BI$8/7)),""))</f>
        <v>0</v>
      </c>
      <c r="BI62" s="1247"/>
      <c r="BJ62" s="1321"/>
      <c r="BK62" s="1322"/>
      <c r="BL62" s="1322"/>
      <c r="BM62" s="1322"/>
      <c r="BN62" s="1323"/>
    </row>
    <row r="63" spans="2:66" ht="20.25" customHeight="1">
      <c r="B63" s="1279">
        <f>B61+1</f>
        <v>24</v>
      </c>
      <c r="C63" s="1396"/>
      <c r="D63" s="1398"/>
      <c r="E63" s="1288"/>
      <c r="F63" s="1399"/>
      <c r="G63" s="1325"/>
      <c r="H63" s="1326"/>
      <c r="I63" s="285"/>
      <c r="J63" s="284"/>
      <c r="K63" s="285"/>
      <c r="L63" s="284"/>
      <c r="M63" s="1337"/>
      <c r="N63" s="1338"/>
      <c r="O63" s="1339"/>
      <c r="P63" s="1340"/>
      <c r="Q63" s="1340"/>
      <c r="R63" s="1326"/>
      <c r="S63" s="1307"/>
      <c r="T63" s="1308"/>
      <c r="U63" s="1308"/>
      <c r="V63" s="1308"/>
      <c r="W63" s="1309"/>
      <c r="X63" s="283" t="s">
        <v>1100</v>
      </c>
      <c r="Z63" s="282"/>
      <c r="AA63" s="267"/>
      <c r="AB63" s="266"/>
      <c r="AC63" s="266"/>
      <c r="AD63" s="266"/>
      <c r="AE63" s="266"/>
      <c r="AF63" s="266"/>
      <c r="AG63" s="268"/>
      <c r="AH63" s="267"/>
      <c r="AI63" s="266"/>
      <c r="AJ63" s="266"/>
      <c r="AK63" s="266"/>
      <c r="AL63" s="266"/>
      <c r="AM63" s="266"/>
      <c r="AN63" s="268"/>
      <c r="AO63" s="267"/>
      <c r="AP63" s="266"/>
      <c r="AQ63" s="266"/>
      <c r="AR63" s="266"/>
      <c r="AS63" s="266"/>
      <c r="AT63" s="266"/>
      <c r="AU63" s="268"/>
      <c r="AV63" s="267"/>
      <c r="AW63" s="266"/>
      <c r="AX63" s="266"/>
      <c r="AY63" s="266"/>
      <c r="AZ63" s="266"/>
      <c r="BA63" s="266"/>
      <c r="BB63" s="268"/>
      <c r="BC63" s="267"/>
      <c r="BD63" s="266"/>
      <c r="BE63" s="265"/>
      <c r="BF63" s="1314"/>
      <c r="BG63" s="1315"/>
      <c r="BH63" s="1316"/>
      <c r="BI63" s="1317"/>
      <c r="BJ63" s="1318"/>
      <c r="BK63" s="1319"/>
      <c r="BL63" s="1319"/>
      <c r="BM63" s="1319"/>
      <c r="BN63" s="1320"/>
    </row>
    <row r="64" spans="2:66" ht="20.25" customHeight="1">
      <c r="B64" s="1280"/>
      <c r="C64" s="1397"/>
      <c r="D64" s="1400"/>
      <c r="E64" s="1288"/>
      <c r="F64" s="1399"/>
      <c r="G64" s="1282"/>
      <c r="H64" s="1278"/>
      <c r="I64" s="285"/>
      <c r="J64" s="284">
        <f>G63</f>
        <v>0</v>
      </c>
      <c r="K64" s="285"/>
      <c r="L64" s="284">
        <f>M63</f>
        <v>0</v>
      </c>
      <c r="M64" s="1271"/>
      <c r="N64" s="1272"/>
      <c r="O64" s="1276"/>
      <c r="P64" s="1277"/>
      <c r="Q64" s="1277"/>
      <c r="R64" s="1278"/>
      <c r="S64" s="1307"/>
      <c r="T64" s="1308"/>
      <c r="U64" s="1308"/>
      <c r="V64" s="1308"/>
      <c r="W64" s="1309"/>
      <c r="X64" s="279" t="s">
        <v>1099</v>
      </c>
      <c r="Y64" s="278"/>
      <c r="Z64" s="277"/>
      <c r="AA64" s="275" t="str">
        <f>IF(AA63="","",VLOOKUP(AA63,'シフト記号表（従来型・ユニット型共通）'!$C$6:$L$47,10,FALSE))</f>
        <v/>
      </c>
      <c r="AB64" s="274" t="str">
        <f>IF(AB63="","",VLOOKUP(AB63,'シフト記号表（従来型・ユニット型共通）'!$C$6:$L$47,10,FALSE))</f>
        <v/>
      </c>
      <c r="AC64" s="274" t="str">
        <f>IF(AC63="","",VLOOKUP(AC63,'シフト記号表（従来型・ユニット型共通）'!$C$6:$L$47,10,FALSE))</f>
        <v/>
      </c>
      <c r="AD64" s="274" t="str">
        <f>IF(AD63="","",VLOOKUP(AD63,'シフト記号表（従来型・ユニット型共通）'!$C$6:$L$47,10,FALSE))</f>
        <v/>
      </c>
      <c r="AE64" s="274" t="str">
        <f>IF(AE63="","",VLOOKUP(AE63,'シフト記号表（従来型・ユニット型共通）'!$C$6:$L$47,10,FALSE))</f>
        <v/>
      </c>
      <c r="AF64" s="274" t="str">
        <f>IF(AF63="","",VLOOKUP(AF63,'シフト記号表（従来型・ユニット型共通）'!$C$6:$L$47,10,FALSE))</f>
        <v/>
      </c>
      <c r="AG64" s="276" t="str">
        <f>IF(AG63="","",VLOOKUP(AG63,'シフト記号表（従来型・ユニット型共通）'!$C$6:$L$47,10,FALSE))</f>
        <v/>
      </c>
      <c r="AH64" s="275" t="str">
        <f>IF(AH63="","",VLOOKUP(AH63,'シフト記号表（従来型・ユニット型共通）'!$C$6:$L$47,10,FALSE))</f>
        <v/>
      </c>
      <c r="AI64" s="274" t="str">
        <f>IF(AI63="","",VLOOKUP(AI63,'シフト記号表（従来型・ユニット型共通）'!$C$6:$L$47,10,FALSE))</f>
        <v/>
      </c>
      <c r="AJ64" s="274" t="str">
        <f>IF(AJ63="","",VLOOKUP(AJ63,'シフト記号表（従来型・ユニット型共通）'!$C$6:$L$47,10,FALSE))</f>
        <v/>
      </c>
      <c r="AK64" s="274" t="str">
        <f>IF(AK63="","",VLOOKUP(AK63,'シフト記号表（従来型・ユニット型共通）'!$C$6:$L$47,10,FALSE))</f>
        <v/>
      </c>
      <c r="AL64" s="274" t="str">
        <f>IF(AL63="","",VLOOKUP(AL63,'シフト記号表（従来型・ユニット型共通）'!$C$6:$L$47,10,FALSE))</f>
        <v/>
      </c>
      <c r="AM64" s="274" t="str">
        <f>IF(AM63="","",VLOOKUP(AM63,'シフト記号表（従来型・ユニット型共通）'!$C$6:$L$47,10,FALSE))</f>
        <v/>
      </c>
      <c r="AN64" s="276" t="str">
        <f>IF(AN63="","",VLOOKUP(AN63,'シフト記号表（従来型・ユニット型共通）'!$C$6:$L$47,10,FALSE))</f>
        <v/>
      </c>
      <c r="AO64" s="275" t="str">
        <f>IF(AO63="","",VLOOKUP(AO63,'シフト記号表（従来型・ユニット型共通）'!$C$6:$L$47,10,FALSE))</f>
        <v/>
      </c>
      <c r="AP64" s="274" t="str">
        <f>IF(AP63="","",VLOOKUP(AP63,'シフト記号表（従来型・ユニット型共通）'!$C$6:$L$47,10,FALSE))</f>
        <v/>
      </c>
      <c r="AQ64" s="274" t="str">
        <f>IF(AQ63="","",VLOOKUP(AQ63,'シフト記号表（従来型・ユニット型共通）'!$C$6:$L$47,10,FALSE))</f>
        <v/>
      </c>
      <c r="AR64" s="274" t="str">
        <f>IF(AR63="","",VLOOKUP(AR63,'シフト記号表（従来型・ユニット型共通）'!$C$6:$L$47,10,FALSE))</f>
        <v/>
      </c>
      <c r="AS64" s="274" t="str">
        <f>IF(AS63="","",VLOOKUP(AS63,'シフト記号表（従来型・ユニット型共通）'!$C$6:$L$47,10,FALSE))</f>
        <v/>
      </c>
      <c r="AT64" s="274" t="str">
        <f>IF(AT63="","",VLOOKUP(AT63,'シフト記号表（従来型・ユニット型共通）'!$C$6:$L$47,10,FALSE))</f>
        <v/>
      </c>
      <c r="AU64" s="276" t="str">
        <f>IF(AU63="","",VLOOKUP(AU63,'シフト記号表（従来型・ユニット型共通）'!$C$6:$L$47,10,FALSE))</f>
        <v/>
      </c>
      <c r="AV64" s="275" t="str">
        <f>IF(AV63="","",VLOOKUP(AV63,'シフト記号表（従来型・ユニット型共通）'!$C$6:$L$47,10,FALSE))</f>
        <v/>
      </c>
      <c r="AW64" s="274" t="str">
        <f>IF(AW63="","",VLOOKUP(AW63,'シフト記号表（従来型・ユニット型共通）'!$C$6:$L$47,10,FALSE))</f>
        <v/>
      </c>
      <c r="AX64" s="274" t="str">
        <f>IF(AX63="","",VLOOKUP(AX63,'シフト記号表（従来型・ユニット型共通）'!$C$6:$L$47,10,FALSE))</f>
        <v/>
      </c>
      <c r="AY64" s="274" t="str">
        <f>IF(AY63="","",VLOOKUP(AY63,'シフト記号表（従来型・ユニット型共通）'!$C$6:$L$47,10,FALSE))</f>
        <v/>
      </c>
      <c r="AZ64" s="274" t="str">
        <f>IF(AZ63="","",VLOOKUP(AZ63,'シフト記号表（従来型・ユニット型共通）'!$C$6:$L$47,10,FALSE))</f>
        <v/>
      </c>
      <c r="BA64" s="274" t="str">
        <f>IF(BA63="","",VLOOKUP(BA63,'シフト記号表（従来型・ユニット型共通）'!$C$6:$L$47,10,FALSE))</f>
        <v/>
      </c>
      <c r="BB64" s="276" t="str">
        <f>IF(BB63="","",VLOOKUP(BB63,'シフト記号表（従来型・ユニット型共通）'!$C$6:$L$47,10,FALSE))</f>
        <v/>
      </c>
      <c r="BC64" s="275" t="str">
        <f>IF(BC63="","",VLOOKUP(BC63,'シフト記号表（従来型・ユニット型共通）'!$C$6:$L$47,10,FALSE))</f>
        <v/>
      </c>
      <c r="BD64" s="274" t="str">
        <f>IF(BD63="","",VLOOKUP(BD63,'シフト記号表（従来型・ユニット型共通）'!$C$6:$L$47,10,FALSE))</f>
        <v/>
      </c>
      <c r="BE64" s="274" t="str">
        <f>IF(BE63="","",VLOOKUP(BE63,'シフト記号表（従来型・ユニット型共通）'!$C$6:$L$47,10,FALSE))</f>
        <v/>
      </c>
      <c r="BF64" s="1246">
        <f>IF($BI$3="４週",SUM(AA64:BB64),IF($BI$3="暦月",SUM(AA64:BE64),""))</f>
        <v>0</v>
      </c>
      <c r="BG64" s="1247"/>
      <c r="BH64" s="1324">
        <f>IF($BI$3="４週",BF64/4,IF($BI$3="暦月",(BF64/($BI$8/7)),""))</f>
        <v>0</v>
      </c>
      <c r="BI64" s="1247"/>
      <c r="BJ64" s="1321"/>
      <c r="BK64" s="1322"/>
      <c r="BL64" s="1322"/>
      <c r="BM64" s="1322"/>
      <c r="BN64" s="1323"/>
    </row>
    <row r="65" spans="2:66" ht="20.25" customHeight="1">
      <c r="B65" s="1279">
        <f>B63+1</f>
        <v>25</v>
      </c>
      <c r="C65" s="1396"/>
      <c r="D65" s="1398"/>
      <c r="E65" s="1288"/>
      <c r="F65" s="1399"/>
      <c r="G65" s="1325"/>
      <c r="H65" s="1326"/>
      <c r="I65" s="285"/>
      <c r="J65" s="284"/>
      <c r="K65" s="285"/>
      <c r="L65" s="284"/>
      <c r="M65" s="1337"/>
      <c r="N65" s="1338"/>
      <c r="O65" s="1339"/>
      <c r="P65" s="1340"/>
      <c r="Q65" s="1340"/>
      <c r="R65" s="1326"/>
      <c r="S65" s="1307"/>
      <c r="T65" s="1308"/>
      <c r="U65" s="1308"/>
      <c r="V65" s="1308"/>
      <c r="W65" s="1309"/>
      <c r="X65" s="283" t="s">
        <v>1100</v>
      </c>
      <c r="Z65" s="282"/>
      <c r="AA65" s="267"/>
      <c r="AB65" s="266"/>
      <c r="AC65" s="266"/>
      <c r="AD65" s="266"/>
      <c r="AE65" s="266"/>
      <c r="AF65" s="266"/>
      <c r="AG65" s="268"/>
      <c r="AH65" s="267"/>
      <c r="AI65" s="266"/>
      <c r="AJ65" s="266"/>
      <c r="AK65" s="266"/>
      <c r="AL65" s="266"/>
      <c r="AM65" s="266"/>
      <c r="AN65" s="268"/>
      <c r="AO65" s="267"/>
      <c r="AP65" s="266"/>
      <c r="AQ65" s="266"/>
      <c r="AR65" s="266"/>
      <c r="AS65" s="266"/>
      <c r="AT65" s="266"/>
      <c r="AU65" s="268"/>
      <c r="AV65" s="267"/>
      <c r="AW65" s="266"/>
      <c r="AX65" s="266"/>
      <c r="AY65" s="266"/>
      <c r="AZ65" s="266"/>
      <c r="BA65" s="266"/>
      <c r="BB65" s="268"/>
      <c r="BC65" s="267"/>
      <c r="BD65" s="266"/>
      <c r="BE65" s="265"/>
      <c r="BF65" s="1314"/>
      <c r="BG65" s="1315"/>
      <c r="BH65" s="1316"/>
      <c r="BI65" s="1317"/>
      <c r="BJ65" s="1318"/>
      <c r="BK65" s="1319"/>
      <c r="BL65" s="1319"/>
      <c r="BM65" s="1319"/>
      <c r="BN65" s="1320"/>
    </row>
    <row r="66" spans="2:66" ht="20.25" customHeight="1">
      <c r="B66" s="1280"/>
      <c r="C66" s="1397"/>
      <c r="D66" s="1400"/>
      <c r="E66" s="1288"/>
      <c r="F66" s="1399"/>
      <c r="G66" s="1282"/>
      <c r="H66" s="1278"/>
      <c r="I66" s="285"/>
      <c r="J66" s="284">
        <f>G65</f>
        <v>0</v>
      </c>
      <c r="K66" s="285"/>
      <c r="L66" s="284">
        <f>M65</f>
        <v>0</v>
      </c>
      <c r="M66" s="1271"/>
      <c r="N66" s="1272"/>
      <c r="O66" s="1276"/>
      <c r="P66" s="1277"/>
      <c r="Q66" s="1277"/>
      <c r="R66" s="1278"/>
      <c r="S66" s="1307"/>
      <c r="T66" s="1308"/>
      <c r="U66" s="1308"/>
      <c r="V66" s="1308"/>
      <c r="W66" s="1309"/>
      <c r="X66" s="279" t="s">
        <v>1099</v>
      </c>
      <c r="Y66" s="278"/>
      <c r="Z66" s="277"/>
      <c r="AA66" s="275" t="str">
        <f>IF(AA65="","",VLOOKUP(AA65,'シフト記号表（従来型・ユニット型共通）'!$C$6:$L$47,10,FALSE))</f>
        <v/>
      </c>
      <c r="AB66" s="274" t="str">
        <f>IF(AB65="","",VLOOKUP(AB65,'シフト記号表（従来型・ユニット型共通）'!$C$6:$L$47,10,FALSE))</f>
        <v/>
      </c>
      <c r="AC66" s="274" t="str">
        <f>IF(AC65="","",VLOOKUP(AC65,'シフト記号表（従来型・ユニット型共通）'!$C$6:$L$47,10,FALSE))</f>
        <v/>
      </c>
      <c r="AD66" s="274" t="str">
        <f>IF(AD65="","",VLOOKUP(AD65,'シフト記号表（従来型・ユニット型共通）'!$C$6:$L$47,10,FALSE))</f>
        <v/>
      </c>
      <c r="AE66" s="274" t="str">
        <f>IF(AE65="","",VLOOKUP(AE65,'シフト記号表（従来型・ユニット型共通）'!$C$6:$L$47,10,FALSE))</f>
        <v/>
      </c>
      <c r="AF66" s="274" t="str">
        <f>IF(AF65="","",VLOOKUP(AF65,'シフト記号表（従来型・ユニット型共通）'!$C$6:$L$47,10,FALSE))</f>
        <v/>
      </c>
      <c r="AG66" s="276" t="str">
        <f>IF(AG65="","",VLOOKUP(AG65,'シフト記号表（従来型・ユニット型共通）'!$C$6:$L$47,10,FALSE))</f>
        <v/>
      </c>
      <c r="AH66" s="275" t="str">
        <f>IF(AH65="","",VLOOKUP(AH65,'シフト記号表（従来型・ユニット型共通）'!$C$6:$L$47,10,FALSE))</f>
        <v/>
      </c>
      <c r="AI66" s="274" t="str">
        <f>IF(AI65="","",VLOOKUP(AI65,'シフト記号表（従来型・ユニット型共通）'!$C$6:$L$47,10,FALSE))</f>
        <v/>
      </c>
      <c r="AJ66" s="274" t="str">
        <f>IF(AJ65="","",VLOOKUP(AJ65,'シフト記号表（従来型・ユニット型共通）'!$C$6:$L$47,10,FALSE))</f>
        <v/>
      </c>
      <c r="AK66" s="274" t="str">
        <f>IF(AK65="","",VLOOKUP(AK65,'シフト記号表（従来型・ユニット型共通）'!$C$6:$L$47,10,FALSE))</f>
        <v/>
      </c>
      <c r="AL66" s="274" t="str">
        <f>IF(AL65="","",VLOOKUP(AL65,'シフト記号表（従来型・ユニット型共通）'!$C$6:$L$47,10,FALSE))</f>
        <v/>
      </c>
      <c r="AM66" s="274" t="str">
        <f>IF(AM65="","",VLOOKUP(AM65,'シフト記号表（従来型・ユニット型共通）'!$C$6:$L$47,10,FALSE))</f>
        <v/>
      </c>
      <c r="AN66" s="276" t="str">
        <f>IF(AN65="","",VLOOKUP(AN65,'シフト記号表（従来型・ユニット型共通）'!$C$6:$L$47,10,FALSE))</f>
        <v/>
      </c>
      <c r="AO66" s="275" t="str">
        <f>IF(AO65="","",VLOOKUP(AO65,'シフト記号表（従来型・ユニット型共通）'!$C$6:$L$47,10,FALSE))</f>
        <v/>
      </c>
      <c r="AP66" s="274" t="str">
        <f>IF(AP65="","",VLOOKUP(AP65,'シフト記号表（従来型・ユニット型共通）'!$C$6:$L$47,10,FALSE))</f>
        <v/>
      </c>
      <c r="AQ66" s="274" t="str">
        <f>IF(AQ65="","",VLOOKUP(AQ65,'シフト記号表（従来型・ユニット型共通）'!$C$6:$L$47,10,FALSE))</f>
        <v/>
      </c>
      <c r="AR66" s="274" t="str">
        <f>IF(AR65="","",VLOOKUP(AR65,'シフト記号表（従来型・ユニット型共通）'!$C$6:$L$47,10,FALSE))</f>
        <v/>
      </c>
      <c r="AS66" s="274" t="str">
        <f>IF(AS65="","",VLOOKUP(AS65,'シフト記号表（従来型・ユニット型共通）'!$C$6:$L$47,10,FALSE))</f>
        <v/>
      </c>
      <c r="AT66" s="274" t="str">
        <f>IF(AT65="","",VLOOKUP(AT65,'シフト記号表（従来型・ユニット型共通）'!$C$6:$L$47,10,FALSE))</f>
        <v/>
      </c>
      <c r="AU66" s="276" t="str">
        <f>IF(AU65="","",VLOOKUP(AU65,'シフト記号表（従来型・ユニット型共通）'!$C$6:$L$47,10,FALSE))</f>
        <v/>
      </c>
      <c r="AV66" s="275" t="str">
        <f>IF(AV65="","",VLOOKUP(AV65,'シフト記号表（従来型・ユニット型共通）'!$C$6:$L$47,10,FALSE))</f>
        <v/>
      </c>
      <c r="AW66" s="274" t="str">
        <f>IF(AW65="","",VLOOKUP(AW65,'シフト記号表（従来型・ユニット型共通）'!$C$6:$L$47,10,FALSE))</f>
        <v/>
      </c>
      <c r="AX66" s="274" t="str">
        <f>IF(AX65="","",VLOOKUP(AX65,'シフト記号表（従来型・ユニット型共通）'!$C$6:$L$47,10,FALSE))</f>
        <v/>
      </c>
      <c r="AY66" s="274" t="str">
        <f>IF(AY65="","",VLOOKUP(AY65,'シフト記号表（従来型・ユニット型共通）'!$C$6:$L$47,10,FALSE))</f>
        <v/>
      </c>
      <c r="AZ66" s="274" t="str">
        <f>IF(AZ65="","",VLOOKUP(AZ65,'シフト記号表（従来型・ユニット型共通）'!$C$6:$L$47,10,FALSE))</f>
        <v/>
      </c>
      <c r="BA66" s="274" t="str">
        <f>IF(BA65="","",VLOOKUP(BA65,'シフト記号表（従来型・ユニット型共通）'!$C$6:$L$47,10,FALSE))</f>
        <v/>
      </c>
      <c r="BB66" s="276" t="str">
        <f>IF(BB65="","",VLOOKUP(BB65,'シフト記号表（従来型・ユニット型共通）'!$C$6:$L$47,10,FALSE))</f>
        <v/>
      </c>
      <c r="BC66" s="275" t="str">
        <f>IF(BC65="","",VLOOKUP(BC65,'シフト記号表（従来型・ユニット型共通）'!$C$6:$L$47,10,FALSE))</f>
        <v/>
      </c>
      <c r="BD66" s="274" t="str">
        <f>IF(BD65="","",VLOOKUP(BD65,'シフト記号表（従来型・ユニット型共通）'!$C$6:$L$47,10,FALSE))</f>
        <v/>
      </c>
      <c r="BE66" s="274" t="str">
        <f>IF(BE65="","",VLOOKUP(BE65,'シフト記号表（従来型・ユニット型共通）'!$C$6:$L$47,10,FALSE))</f>
        <v/>
      </c>
      <c r="BF66" s="1246">
        <f>IF($BI$3="４週",SUM(AA66:BB66),IF($BI$3="暦月",SUM(AA66:BE66),""))</f>
        <v>0</v>
      </c>
      <c r="BG66" s="1247"/>
      <c r="BH66" s="1324">
        <f>IF($BI$3="４週",BF66/4,IF($BI$3="暦月",(BF66/($BI$8/7)),""))</f>
        <v>0</v>
      </c>
      <c r="BI66" s="1247"/>
      <c r="BJ66" s="1321"/>
      <c r="BK66" s="1322"/>
      <c r="BL66" s="1322"/>
      <c r="BM66" s="1322"/>
      <c r="BN66" s="1323"/>
    </row>
    <row r="67" spans="2:66" ht="20.25" customHeight="1">
      <c r="B67" s="1279">
        <f>B65+1</f>
        <v>26</v>
      </c>
      <c r="C67" s="1396"/>
      <c r="D67" s="1398"/>
      <c r="E67" s="1288"/>
      <c r="F67" s="1399"/>
      <c r="G67" s="1325"/>
      <c r="H67" s="1326"/>
      <c r="I67" s="285"/>
      <c r="J67" s="284"/>
      <c r="K67" s="285"/>
      <c r="L67" s="284"/>
      <c r="M67" s="1337"/>
      <c r="N67" s="1338"/>
      <c r="O67" s="1339"/>
      <c r="P67" s="1340"/>
      <c r="Q67" s="1340"/>
      <c r="R67" s="1326"/>
      <c r="S67" s="1307"/>
      <c r="T67" s="1308"/>
      <c r="U67" s="1308"/>
      <c r="V67" s="1308"/>
      <c r="W67" s="1309"/>
      <c r="X67" s="283" t="s">
        <v>1100</v>
      </c>
      <c r="Z67" s="282"/>
      <c r="AA67" s="267"/>
      <c r="AB67" s="266"/>
      <c r="AC67" s="266"/>
      <c r="AD67" s="266"/>
      <c r="AE67" s="266"/>
      <c r="AF67" s="266"/>
      <c r="AG67" s="268"/>
      <c r="AH67" s="267"/>
      <c r="AI67" s="266"/>
      <c r="AJ67" s="266"/>
      <c r="AK67" s="266"/>
      <c r="AL67" s="266"/>
      <c r="AM67" s="266"/>
      <c r="AN67" s="268"/>
      <c r="AO67" s="267"/>
      <c r="AP67" s="266"/>
      <c r="AQ67" s="266"/>
      <c r="AR67" s="266"/>
      <c r="AS67" s="266"/>
      <c r="AT67" s="266"/>
      <c r="AU67" s="268"/>
      <c r="AV67" s="267"/>
      <c r="AW67" s="266"/>
      <c r="AX67" s="266"/>
      <c r="AY67" s="266"/>
      <c r="AZ67" s="266"/>
      <c r="BA67" s="266"/>
      <c r="BB67" s="268"/>
      <c r="BC67" s="267"/>
      <c r="BD67" s="266"/>
      <c r="BE67" s="265"/>
      <c r="BF67" s="1314"/>
      <c r="BG67" s="1315"/>
      <c r="BH67" s="1316"/>
      <c r="BI67" s="1317"/>
      <c r="BJ67" s="1318"/>
      <c r="BK67" s="1319"/>
      <c r="BL67" s="1319"/>
      <c r="BM67" s="1319"/>
      <c r="BN67" s="1320"/>
    </row>
    <row r="68" spans="2:66" ht="20.25" customHeight="1">
      <c r="B68" s="1280"/>
      <c r="C68" s="1397"/>
      <c r="D68" s="1400"/>
      <c r="E68" s="1288"/>
      <c r="F68" s="1399"/>
      <c r="G68" s="1282"/>
      <c r="H68" s="1278"/>
      <c r="I68" s="285"/>
      <c r="J68" s="284">
        <f>G67</f>
        <v>0</v>
      </c>
      <c r="K68" s="285"/>
      <c r="L68" s="284">
        <f>M67</f>
        <v>0</v>
      </c>
      <c r="M68" s="1271"/>
      <c r="N68" s="1272"/>
      <c r="O68" s="1276"/>
      <c r="P68" s="1277"/>
      <c r="Q68" s="1277"/>
      <c r="R68" s="1278"/>
      <c r="S68" s="1307"/>
      <c r="T68" s="1308"/>
      <c r="U68" s="1308"/>
      <c r="V68" s="1308"/>
      <c r="W68" s="1309"/>
      <c r="X68" s="279" t="s">
        <v>1099</v>
      </c>
      <c r="Y68" s="278"/>
      <c r="Z68" s="277"/>
      <c r="AA68" s="275" t="str">
        <f>IF(AA67="","",VLOOKUP(AA67,'シフト記号表（従来型・ユニット型共通）'!$C$6:$L$47,10,FALSE))</f>
        <v/>
      </c>
      <c r="AB68" s="274" t="str">
        <f>IF(AB67="","",VLOOKUP(AB67,'シフト記号表（従来型・ユニット型共通）'!$C$6:$L$47,10,FALSE))</f>
        <v/>
      </c>
      <c r="AC68" s="274" t="str">
        <f>IF(AC67="","",VLOOKUP(AC67,'シフト記号表（従来型・ユニット型共通）'!$C$6:$L$47,10,FALSE))</f>
        <v/>
      </c>
      <c r="AD68" s="274" t="str">
        <f>IF(AD67="","",VLOOKUP(AD67,'シフト記号表（従来型・ユニット型共通）'!$C$6:$L$47,10,FALSE))</f>
        <v/>
      </c>
      <c r="AE68" s="274" t="str">
        <f>IF(AE67="","",VLOOKUP(AE67,'シフト記号表（従来型・ユニット型共通）'!$C$6:$L$47,10,FALSE))</f>
        <v/>
      </c>
      <c r="AF68" s="274" t="str">
        <f>IF(AF67="","",VLOOKUP(AF67,'シフト記号表（従来型・ユニット型共通）'!$C$6:$L$47,10,FALSE))</f>
        <v/>
      </c>
      <c r="AG68" s="276" t="str">
        <f>IF(AG67="","",VLOOKUP(AG67,'シフト記号表（従来型・ユニット型共通）'!$C$6:$L$47,10,FALSE))</f>
        <v/>
      </c>
      <c r="AH68" s="275" t="str">
        <f>IF(AH67="","",VLOOKUP(AH67,'シフト記号表（従来型・ユニット型共通）'!$C$6:$L$47,10,FALSE))</f>
        <v/>
      </c>
      <c r="AI68" s="274" t="str">
        <f>IF(AI67="","",VLOOKUP(AI67,'シフト記号表（従来型・ユニット型共通）'!$C$6:$L$47,10,FALSE))</f>
        <v/>
      </c>
      <c r="AJ68" s="274" t="str">
        <f>IF(AJ67="","",VLOOKUP(AJ67,'シフト記号表（従来型・ユニット型共通）'!$C$6:$L$47,10,FALSE))</f>
        <v/>
      </c>
      <c r="AK68" s="274" t="str">
        <f>IF(AK67="","",VLOOKUP(AK67,'シフト記号表（従来型・ユニット型共通）'!$C$6:$L$47,10,FALSE))</f>
        <v/>
      </c>
      <c r="AL68" s="274" t="str">
        <f>IF(AL67="","",VLOOKUP(AL67,'シフト記号表（従来型・ユニット型共通）'!$C$6:$L$47,10,FALSE))</f>
        <v/>
      </c>
      <c r="AM68" s="274" t="str">
        <f>IF(AM67="","",VLOOKUP(AM67,'シフト記号表（従来型・ユニット型共通）'!$C$6:$L$47,10,FALSE))</f>
        <v/>
      </c>
      <c r="AN68" s="276" t="str">
        <f>IF(AN67="","",VLOOKUP(AN67,'シフト記号表（従来型・ユニット型共通）'!$C$6:$L$47,10,FALSE))</f>
        <v/>
      </c>
      <c r="AO68" s="275" t="str">
        <f>IF(AO67="","",VLOOKUP(AO67,'シフト記号表（従来型・ユニット型共通）'!$C$6:$L$47,10,FALSE))</f>
        <v/>
      </c>
      <c r="AP68" s="274" t="str">
        <f>IF(AP67="","",VLOOKUP(AP67,'シフト記号表（従来型・ユニット型共通）'!$C$6:$L$47,10,FALSE))</f>
        <v/>
      </c>
      <c r="AQ68" s="274" t="str">
        <f>IF(AQ67="","",VLOOKUP(AQ67,'シフト記号表（従来型・ユニット型共通）'!$C$6:$L$47,10,FALSE))</f>
        <v/>
      </c>
      <c r="AR68" s="274" t="str">
        <f>IF(AR67="","",VLOOKUP(AR67,'シフト記号表（従来型・ユニット型共通）'!$C$6:$L$47,10,FALSE))</f>
        <v/>
      </c>
      <c r="AS68" s="274" t="str">
        <f>IF(AS67="","",VLOOKUP(AS67,'シフト記号表（従来型・ユニット型共通）'!$C$6:$L$47,10,FALSE))</f>
        <v/>
      </c>
      <c r="AT68" s="274" t="str">
        <f>IF(AT67="","",VLOOKUP(AT67,'シフト記号表（従来型・ユニット型共通）'!$C$6:$L$47,10,FALSE))</f>
        <v/>
      </c>
      <c r="AU68" s="276" t="str">
        <f>IF(AU67="","",VLOOKUP(AU67,'シフト記号表（従来型・ユニット型共通）'!$C$6:$L$47,10,FALSE))</f>
        <v/>
      </c>
      <c r="AV68" s="275" t="str">
        <f>IF(AV67="","",VLOOKUP(AV67,'シフト記号表（従来型・ユニット型共通）'!$C$6:$L$47,10,FALSE))</f>
        <v/>
      </c>
      <c r="AW68" s="274" t="str">
        <f>IF(AW67="","",VLOOKUP(AW67,'シフト記号表（従来型・ユニット型共通）'!$C$6:$L$47,10,FALSE))</f>
        <v/>
      </c>
      <c r="AX68" s="274" t="str">
        <f>IF(AX67="","",VLOOKUP(AX67,'シフト記号表（従来型・ユニット型共通）'!$C$6:$L$47,10,FALSE))</f>
        <v/>
      </c>
      <c r="AY68" s="274" t="str">
        <f>IF(AY67="","",VLOOKUP(AY67,'シフト記号表（従来型・ユニット型共通）'!$C$6:$L$47,10,FALSE))</f>
        <v/>
      </c>
      <c r="AZ68" s="274" t="str">
        <f>IF(AZ67="","",VLOOKUP(AZ67,'シフト記号表（従来型・ユニット型共通）'!$C$6:$L$47,10,FALSE))</f>
        <v/>
      </c>
      <c r="BA68" s="274" t="str">
        <f>IF(BA67="","",VLOOKUP(BA67,'シフト記号表（従来型・ユニット型共通）'!$C$6:$L$47,10,FALSE))</f>
        <v/>
      </c>
      <c r="BB68" s="276" t="str">
        <f>IF(BB67="","",VLOOKUP(BB67,'シフト記号表（従来型・ユニット型共通）'!$C$6:$L$47,10,FALSE))</f>
        <v/>
      </c>
      <c r="BC68" s="275" t="str">
        <f>IF(BC67="","",VLOOKUP(BC67,'シフト記号表（従来型・ユニット型共通）'!$C$6:$L$47,10,FALSE))</f>
        <v/>
      </c>
      <c r="BD68" s="274" t="str">
        <f>IF(BD67="","",VLOOKUP(BD67,'シフト記号表（従来型・ユニット型共通）'!$C$6:$L$47,10,FALSE))</f>
        <v/>
      </c>
      <c r="BE68" s="274" t="str">
        <f>IF(BE67="","",VLOOKUP(BE67,'シフト記号表（従来型・ユニット型共通）'!$C$6:$L$47,10,FALSE))</f>
        <v/>
      </c>
      <c r="BF68" s="1246">
        <f>IF($BI$3="４週",SUM(AA68:BB68),IF($BI$3="暦月",SUM(AA68:BE68),""))</f>
        <v>0</v>
      </c>
      <c r="BG68" s="1247"/>
      <c r="BH68" s="1324">
        <f>IF($BI$3="４週",BF68/4,IF($BI$3="暦月",(BF68/($BI$8/7)),""))</f>
        <v>0</v>
      </c>
      <c r="BI68" s="1247"/>
      <c r="BJ68" s="1321"/>
      <c r="BK68" s="1322"/>
      <c r="BL68" s="1322"/>
      <c r="BM68" s="1322"/>
      <c r="BN68" s="1323"/>
    </row>
    <row r="69" spans="2:66" ht="20.25" customHeight="1">
      <c r="B69" s="1279">
        <f>B67+1</f>
        <v>27</v>
      </c>
      <c r="C69" s="1396"/>
      <c r="D69" s="1398"/>
      <c r="E69" s="1288"/>
      <c r="F69" s="1399"/>
      <c r="G69" s="1325"/>
      <c r="H69" s="1326"/>
      <c r="I69" s="285"/>
      <c r="J69" s="284"/>
      <c r="K69" s="285"/>
      <c r="L69" s="284"/>
      <c r="M69" s="1337"/>
      <c r="N69" s="1338"/>
      <c r="O69" s="1339"/>
      <c r="P69" s="1340"/>
      <c r="Q69" s="1340"/>
      <c r="R69" s="1326"/>
      <c r="S69" s="1307"/>
      <c r="T69" s="1308"/>
      <c r="U69" s="1308"/>
      <c r="V69" s="1308"/>
      <c r="W69" s="1309"/>
      <c r="X69" s="283" t="s">
        <v>1100</v>
      </c>
      <c r="Z69" s="282"/>
      <c r="AA69" s="267"/>
      <c r="AB69" s="266"/>
      <c r="AC69" s="266"/>
      <c r="AD69" s="266"/>
      <c r="AE69" s="266"/>
      <c r="AF69" s="266"/>
      <c r="AG69" s="268"/>
      <c r="AH69" s="267"/>
      <c r="AI69" s="266"/>
      <c r="AJ69" s="266"/>
      <c r="AK69" s="266"/>
      <c r="AL69" s="266"/>
      <c r="AM69" s="266"/>
      <c r="AN69" s="268"/>
      <c r="AO69" s="267"/>
      <c r="AP69" s="266"/>
      <c r="AQ69" s="266"/>
      <c r="AR69" s="266"/>
      <c r="AS69" s="266"/>
      <c r="AT69" s="266"/>
      <c r="AU69" s="268"/>
      <c r="AV69" s="267"/>
      <c r="AW69" s="266"/>
      <c r="AX69" s="266"/>
      <c r="AY69" s="266"/>
      <c r="AZ69" s="266"/>
      <c r="BA69" s="266"/>
      <c r="BB69" s="268"/>
      <c r="BC69" s="267"/>
      <c r="BD69" s="266"/>
      <c r="BE69" s="265"/>
      <c r="BF69" s="1314"/>
      <c r="BG69" s="1315"/>
      <c r="BH69" s="1316"/>
      <c r="BI69" s="1317"/>
      <c r="BJ69" s="1318"/>
      <c r="BK69" s="1319"/>
      <c r="BL69" s="1319"/>
      <c r="BM69" s="1319"/>
      <c r="BN69" s="1320"/>
    </row>
    <row r="70" spans="2:66" ht="20.25" customHeight="1">
      <c r="B70" s="1280"/>
      <c r="C70" s="1397"/>
      <c r="D70" s="1400"/>
      <c r="E70" s="1288"/>
      <c r="F70" s="1399"/>
      <c r="G70" s="1282"/>
      <c r="H70" s="1278"/>
      <c r="I70" s="285"/>
      <c r="J70" s="284">
        <f>G69</f>
        <v>0</v>
      </c>
      <c r="K70" s="285"/>
      <c r="L70" s="284">
        <f>M69</f>
        <v>0</v>
      </c>
      <c r="M70" s="1271"/>
      <c r="N70" s="1272"/>
      <c r="O70" s="1276"/>
      <c r="P70" s="1277"/>
      <c r="Q70" s="1277"/>
      <c r="R70" s="1278"/>
      <c r="S70" s="1307"/>
      <c r="T70" s="1308"/>
      <c r="U70" s="1308"/>
      <c r="V70" s="1308"/>
      <c r="W70" s="1309"/>
      <c r="X70" s="279" t="s">
        <v>1099</v>
      </c>
      <c r="Y70" s="278"/>
      <c r="Z70" s="277"/>
      <c r="AA70" s="275" t="str">
        <f>IF(AA69="","",VLOOKUP(AA69,'シフト記号表（従来型・ユニット型共通）'!$C$6:$L$47,10,FALSE))</f>
        <v/>
      </c>
      <c r="AB70" s="274" t="str">
        <f>IF(AB69="","",VLOOKUP(AB69,'シフト記号表（従来型・ユニット型共通）'!$C$6:$L$47,10,FALSE))</f>
        <v/>
      </c>
      <c r="AC70" s="274" t="str">
        <f>IF(AC69="","",VLOOKUP(AC69,'シフト記号表（従来型・ユニット型共通）'!$C$6:$L$47,10,FALSE))</f>
        <v/>
      </c>
      <c r="AD70" s="274" t="str">
        <f>IF(AD69="","",VLOOKUP(AD69,'シフト記号表（従来型・ユニット型共通）'!$C$6:$L$47,10,FALSE))</f>
        <v/>
      </c>
      <c r="AE70" s="274" t="str">
        <f>IF(AE69="","",VLOOKUP(AE69,'シフト記号表（従来型・ユニット型共通）'!$C$6:$L$47,10,FALSE))</f>
        <v/>
      </c>
      <c r="AF70" s="274" t="str">
        <f>IF(AF69="","",VLOOKUP(AF69,'シフト記号表（従来型・ユニット型共通）'!$C$6:$L$47,10,FALSE))</f>
        <v/>
      </c>
      <c r="AG70" s="276" t="str">
        <f>IF(AG69="","",VLOOKUP(AG69,'シフト記号表（従来型・ユニット型共通）'!$C$6:$L$47,10,FALSE))</f>
        <v/>
      </c>
      <c r="AH70" s="275" t="str">
        <f>IF(AH69="","",VLOOKUP(AH69,'シフト記号表（従来型・ユニット型共通）'!$C$6:$L$47,10,FALSE))</f>
        <v/>
      </c>
      <c r="AI70" s="274" t="str">
        <f>IF(AI69="","",VLOOKUP(AI69,'シフト記号表（従来型・ユニット型共通）'!$C$6:$L$47,10,FALSE))</f>
        <v/>
      </c>
      <c r="AJ70" s="274" t="str">
        <f>IF(AJ69="","",VLOOKUP(AJ69,'シフト記号表（従来型・ユニット型共通）'!$C$6:$L$47,10,FALSE))</f>
        <v/>
      </c>
      <c r="AK70" s="274" t="str">
        <f>IF(AK69="","",VLOOKUP(AK69,'シフト記号表（従来型・ユニット型共通）'!$C$6:$L$47,10,FALSE))</f>
        <v/>
      </c>
      <c r="AL70" s="274" t="str">
        <f>IF(AL69="","",VLOOKUP(AL69,'シフト記号表（従来型・ユニット型共通）'!$C$6:$L$47,10,FALSE))</f>
        <v/>
      </c>
      <c r="AM70" s="274" t="str">
        <f>IF(AM69="","",VLOOKUP(AM69,'シフト記号表（従来型・ユニット型共通）'!$C$6:$L$47,10,FALSE))</f>
        <v/>
      </c>
      <c r="AN70" s="276" t="str">
        <f>IF(AN69="","",VLOOKUP(AN69,'シフト記号表（従来型・ユニット型共通）'!$C$6:$L$47,10,FALSE))</f>
        <v/>
      </c>
      <c r="AO70" s="275" t="str">
        <f>IF(AO69="","",VLOOKUP(AO69,'シフト記号表（従来型・ユニット型共通）'!$C$6:$L$47,10,FALSE))</f>
        <v/>
      </c>
      <c r="AP70" s="274" t="str">
        <f>IF(AP69="","",VLOOKUP(AP69,'シフト記号表（従来型・ユニット型共通）'!$C$6:$L$47,10,FALSE))</f>
        <v/>
      </c>
      <c r="AQ70" s="274" t="str">
        <f>IF(AQ69="","",VLOOKUP(AQ69,'シフト記号表（従来型・ユニット型共通）'!$C$6:$L$47,10,FALSE))</f>
        <v/>
      </c>
      <c r="AR70" s="274" t="str">
        <f>IF(AR69="","",VLOOKUP(AR69,'シフト記号表（従来型・ユニット型共通）'!$C$6:$L$47,10,FALSE))</f>
        <v/>
      </c>
      <c r="AS70" s="274" t="str">
        <f>IF(AS69="","",VLOOKUP(AS69,'シフト記号表（従来型・ユニット型共通）'!$C$6:$L$47,10,FALSE))</f>
        <v/>
      </c>
      <c r="AT70" s="274" t="str">
        <f>IF(AT69="","",VLOOKUP(AT69,'シフト記号表（従来型・ユニット型共通）'!$C$6:$L$47,10,FALSE))</f>
        <v/>
      </c>
      <c r="AU70" s="276" t="str">
        <f>IF(AU69="","",VLOOKUP(AU69,'シフト記号表（従来型・ユニット型共通）'!$C$6:$L$47,10,FALSE))</f>
        <v/>
      </c>
      <c r="AV70" s="275" t="str">
        <f>IF(AV69="","",VLOOKUP(AV69,'シフト記号表（従来型・ユニット型共通）'!$C$6:$L$47,10,FALSE))</f>
        <v/>
      </c>
      <c r="AW70" s="274" t="str">
        <f>IF(AW69="","",VLOOKUP(AW69,'シフト記号表（従来型・ユニット型共通）'!$C$6:$L$47,10,FALSE))</f>
        <v/>
      </c>
      <c r="AX70" s="274" t="str">
        <f>IF(AX69="","",VLOOKUP(AX69,'シフト記号表（従来型・ユニット型共通）'!$C$6:$L$47,10,FALSE))</f>
        <v/>
      </c>
      <c r="AY70" s="274" t="str">
        <f>IF(AY69="","",VLOOKUP(AY69,'シフト記号表（従来型・ユニット型共通）'!$C$6:$L$47,10,FALSE))</f>
        <v/>
      </c>
      <c r="AZ70" s="274" t="str">
        <f>IF(AZ69="","",VLOOKUP(AZ69,'シフト記号表（従来型・ユニット型共通）'!$C$6:$L$47,10,FALSE))</f>
        <v/>
      </c>
      <c r="BA70" s="274" t="str">
        <f>IF(BA69="","",VLOOKUP(BA69,'シフト記号表（従来型・ユニット型共通）'!$C$6:$L$47,10,FALSE))</f>
        <v/>
      </c>
      <c r="BB70" s="276" t="str">
        <f>IF(BB69="","",VLOOKUP(BB69,'シフト記号表（従来型・ユニット型共通）'!$C$6:$L$47,10,FALSE))</f>
        <v/>
      </c>
      <c r="BC70" s="275" t="str">
        <f>IF(BC69="","",VLOOKUP(BC69,'シフト記号表（従来型・ユニット型共通）'!$C$6:$L$47,10,FALSE))</f>
        <v/>
      </c>
      <c r="BD70" s="274" t="str">
        <f>IF(BD69="","",VLOOKUP(BD69,'シフト記号表（従来型・ユニット型共通）'!$C$6:$L$47,10,FALSE))</f>
        <v/>
      </c>
      <c r="BE70" s="274" t="str">
        <f>IF(BE69="","",VLOOKUP(BE69,'シフト記号表（従来型・ユニット型共通）'!$C$6:$L$47,10,FALSE))</f>
        <v/>
      </c>
      <c r="BF70" s="1246">
        <f>IF($BI$3="４週",SUM(AA70:BB70),IF($BI$3="暦月",SUM(AA70:BE70),""))</f>
        <v>0</v>
      </c>
      <c r="BG70" s="1247"/>
      <c r="BH70" s="1324">
        <f>IF($BI$3="４週",BF70/4,IF($BI$3="暦月",(BF70/($BI$8/7)),""))</f>
        <v>0</v>
      </c>
      <c r="BI70" s="1247"/>
      <c r="BJ70" s="1321"/>
      <c r="BK70" s="1322"/>
      <c r="BL70" s="1322"/>
      <c r="BM70" s="1322"/>
      <c r="BN70" s="1323"/>
    </row>
    <row r="71" spans="2:66" ht="20.25" customHeight="1">
      <c r="B71" s="1279">
        <f>B69+1</f>
        <v>28</v>
      </c>
      <c r="C71" s="1396"/>
      <c r="D71" s="1398"/>
      <c r="E71" s="1288"/>
      <c r="F71" s="1399"/>
      <c r="G71" s="1325"/>
      <c r="H71" s="1326"/>
      <c r="I71" s="285"/>
      <c r="J71" s="284"/>
      <c r="K71" s="285"/>
      <c r="L71" s="284"/>
      <c r="M71" s="1337"/>
      <c r="N71" s="1338"/>
      <c r="O71" s="1339"/>
      <c r="P71" s="1340"/>
      <c r="Q71" s="1340"/>
      <c r="R71" s="1326"/>
      <c r="S71" s="1307"/>
      <c r="T71" s="1308"/>
      <c r="U71" s="1308"/>
      <c r="V71" s="1308"/>
      <c r="W71" s="1309"/>
      <c r="X71" s="283" t="s">
        <v>1100</v>
      </c>
      <c r="Z71" s="282"/>
      <c r="AA71" s="267"/>
      <c r="AB71" s="266"/>
      <c r="AC71" s="266"/>
      <c r="AD71" s="266"/>
      <c r="AE71" s="266"/>
      <c r="AF71" s="266"/>
      <c r="AG71" s="268"/>
      <c r="AH71" s="267"/>
      <c r="AI71" s="266"/>
      <c r="AJ71" s="266"/>
      <c r="AK71" s="266"/>
      <c r="AL71" s="266"/>
      <c r="AM71" s="266"/>
      <c r="AN71" s="268"/>
      <c r="AO71" s="267"/>
      <c r="AP71" s="266"/>
      <c r="AQ71" s="266"/>
      <c r="AR71" s="266"/>
      <c r="AS71" s="266"/>
      <c r="AT71" s="266"/>
      <c r="AU71" s="268"/>
      <c r="AV71" s="267"/>
      <c r="AW71" s="266"/>
      <c r="AX71" s="266"/>
      <c r="AY71" s="266"/>
      <c r="AZ71" s="266"/>
      <c r="BA71" s="266"/>
      <c r="BB71" s="268"/>
      <c r="BC71" s="267"/>
      <c r="BD71" s="266"/>
      <c r="BE71" s="265"/>
      <c r="BF71" s="1314"/>
      <c r="BG71" s="1315"/>
      <c r="BH71" s="1316"/>
      <c r="BI71" s="1317"/>
      <c r="BJ71" s="1318"/>
      <c r="BK71" s="1319"/>
      <c r="BL71" s="1319"/>
      <c r="BM71" s="1319"/>
      <c r="BN71" s="1320"/>
    </row>
    <row r="72" spans="2:66" ht="20.25" customHeight="1">
      <c r="B72" s="1280"/>
      <c r="C72" s="1397"/>
      <c r="D72" s="1400"/>
      <c r="E72" s="1288"/>
      <c r="F72" s="1399"/>
      <c r="G72" s="1282"/>
      <c r="H72" s="1278"/>
      <c r="I72" s="285"/>
      <c r="J72" s="284">
        <f>G71</f>
        <v>0</v>
      </c>
      <c r="K72" s="285"/>
      <c r="L72" s="284">
        <f>M71</f>
        <v>0</v>
      </c>
      <c r="M72" s="1271"/>
      <c r="N72" s="1272"/>
      <c r="O72" s="1276"/>
      <c r="P72" s="1277"/>
      <c r="Q72" s="1277"/>
      <c r="R72" s="1278"/>
      <c r="S72" s="1307"/>
      <c r="T72" s="1308"/>
      <c r="U72" s="1308"/>
      <c r="V72" s="1308"/>
      <c r="W72" s="1309"/>
      <c r="X72" s="279" t="s">
        <v>1099</v>
      </c>
      <c r="Y72" s="278"/>
      <c r="Z72" s="277"/>
      <c r="AA72" s="275" t="str">
        <f>IF(AA71="","",VLOOKUP(AA71,'シフト記号表（従来型・ユニット型共通）'!$C$6:$L$47,10,FALSE))</f>
        <v/>
      </c>
      <c r="AB72" s="274" t="str">
        <f>IF(AB71="","",VLOOKUP(AB71,'シフト記号表（従来型・ユニット型共通）'!$C$6:$L$47,10,FALSE))</f>
        <v/>
      </c>
      <c r="AC72" s="274" t="str">
        <f>IF(AC71="","",VLOOKUP(AC71,'シフト記号表（従来型・ユニット型共通）'!$C$6:$L$47,10,FALSE))</f>
        <v/>
      </c>
      <c r="AD72" s="274" t="str">
        <f>IF(AD71="","",VLOOKUP(AD71,'シフト記号表（従来型・ユニット型共通）'!$C$6:$L$47,10,FALSE))</f>
        <v/>
      </c>
      <c r="AE72" s="274" t="str">
        <f>IF(AE71="","",VLOOKUP(AE71,'シフト記号表（従来型・ユニット型共通）'!$C$6:$L$47,10,FALSE))</f>
        <v/>
      </c>
      <c r="AF72" s="274" t="str">
        <f>IF(AF71="","",VLOOKUP(AF71,'シフト記号表（従来型・ユニット型共通）'!$C$6:$L$47,10,FALSE))</f>
        <v/>
      </c>
      <c r="AG72" s="276" t="str">
        <f>IF(AG71="","",VLOOKUP(AG71,'シフト記号表（従来型・ユニット型共通）'!$C$6:$L$47,10,FALSE))</f>
        <v/>
      </c>
      <c r="AH72" s="275" t="str">
        <f>IF(AH71="","",VLOOKUP(AH71,'シフト記号表（従来型・ユニット型共通）'!$C$6:$L$47,10,FALSE))</f>
        <v/>
      </c>
      <c r="AI72" s="274" t="str">
        <f>IF(AI71="","",VLOOKUP(AI71,'シフト記号表（従来型・ユニット型共通）'!$C$6:$L$47,10,FALSE))</f>
        <v/>
      </c>
      <c r="AJ72" s="274" t="str">
        <f>IF(AJ71="","",VLOOKUP(AJ71,'シフト記号表（従来型・ユニット型共通）'!$C$6:$L$47,10,FALSE))</f>
        <v/>
      </c>
      <c r="AK72" s="274" t="str">
        <f>IF(AK71="","",VLOOKUP(AK71,'シフト記号表（従来型・ユニット型共通）'!$C$6:$L$47,10,FALSE))</f>
        <v/>
      </c>
      <c r="AL72" s="274" t="str">
        <f>IF(AL71="","",VLOOKUP(AL71,'シフト記号表（従来型・ユニット型共通）'!$C$6:$L$47,10,FALSE))</f>
        <v/>
      </c>
      <c r="AM72" s="274" t="str">
        <f>IF(AM71="","",VLOOKUP(AM71,'シフト記号表（従来型・ユニット型共通）'!$C$6:$L$47,10,FALSE))</f>
        <v/>
      </c>
      <c r="AN72" s="276" t="str">
        <f>IF(AN71="","",VLOOKUP(AN71,'シフト記号表（従来型・ユニット型共通）'!$C$6:$L$47,10,FALSE))</f>
        <v/>
      </c>
      <c r="AO72" s="275" t="str">
        <f>IF(AO71="","",VLOOKUP(AO71,'シフト記号表（従来型・ユニット型共通）'!$C$6:$L$47,10,FALSE))</f>
        <v/>
      </c>
      <c r="AP72" s="274" t="str">
        <f>IF(AP71="","",VLOOKUP(AP71,'シフト記号表（従来型・ユニット型共通）'!$C$6:$L$47,10,FALSE))</f>
        <v/>
      </c>
      <c r="AQ72" s="274" t="str">
        <f>IF(AQ71="","",VLOOKUP(AQ71,'シフト記号表（従来型・ユニット型共通）'!$C$6:$L$47,10,FALSE))</f>
        <v/>
      </c>
      <c r="AR72" s="274" t="str">
        <f>IF(AR71="","",VLOOKUP(AR71,'シフト記号表（従来型・ユニット型共通）'!$C$6:$L$47,10,FALSE))</f>
        <v/>
      </c>
      <c r="AS72" s="274" t="str">
        <f>IF(AS71="","",VLOOKUP(AS71,'シフト記号表（従来型・ユニット型共通）'!$C$6:$L$47,10,FALSE))</f>
        <v/>
      </c>
      <c r="AT72" s="274" t="str">
        <f>IF(AT71="","",VLOOKUP(AT71,'シフト記号表（従来型・ユニット型共通）'!$C$6:$L$47,10,FALSE))</f>
        <v/>
      </c>
      <c r="AU72" s="276" t="str">
        <f>IF(AU71="","",VLOOKUP(AU71,'シフト記号表（従来型・ユニット型共通）'!$C$6:$L$47,10,FALSE))</f>
        <v/>
      </c>
      <c r="AV72" s="275" t="str">
        <f>IF(AV71="","",VLOOKUP(AV71,'シフト記号表（従来型・ユニット型共通）'!$C$6:$L$47,10,FALSE))</f>
        <v/>
      </c>
      <c r="AW72" s="274" t="str">
        <f>IF(AW71="","",VLOOKUP(AW71,'シフト記号表（従来型・ユニット型共通）'!$C$6:$L$47,10,FALSE))</f>
        <v/>
      </c>
      <c r="AX72" s="274" t="str">
        <f>IF(AX71="","",VLOOKUP(AX71,'シフト記号表（従来型・ユニット型共通）'!$C$6:$L$47,10,FALSE))</f>
        <v/>
      </c>
      <c r="AY72" s="274" t="str">
        <f>IF(AY71="","",VLOOKUP(AY71,'シフト記号表（従来型・ユニット型共通）'!$C$6:$L$47,10,FALSE))</f>
        <v/>
      </c>
      <c r="AZ72" s="274" t="str">
        <f>IF(AZ71="","",VLOOKUP(AZ71,'シフト記号表（従来型・ユニット型共通）'!$C$6:$L$47,10,FALSE))</f>
        <v/>
      </c>
      <c r="BA72" s="274" t="str">
        <f>IF(BA71="","",VLOOKUP(BA71,'シフト記号表（従来型・ユニット型共通）'!$C$6:$L$47,10,FALSE))</f>
        <v/>
      </c>
      <c r="BB72" s="276" t="str">
        <f>IF(BB71="","",VLOOKUP(BB71,'シフト記号表（従来型・ユニット型共通）'!$C$6:$L$47,10,FALSE))</f>
        <v/>
      </c>
      <c r="BC72" s="275" t="str">
        <f>IF(BC71="","",VLOOKUP(BC71,'シフト記号表（従来型・ユニット型共通）'!$C$6:$L$47,10,FALSE))</f>
        <v/>
      </c>
      <c r="BD72" s="274" t="str">
        <f>IF(BD71="","",VLOOKUP(BD71,'シフト記号表（従来型・ユニット型共通）'!$C$6:$L$47,10,FALSE))</f>
        <v/>
      </c>
      <c r="BE72" s="274" t="str">
        <f>IF(BE71="","",VLOOKUP(BE71,'シフト記号表（従来型・ユニット型共通）'!$C$6:$L$47,10,FALSE))</f>
        <v/>
      </c>
      <c r="BF72" s="1246">
        <f>IF($BI$3="４週",SUM(AA72:BB72),IF($BI$3="暦月",SUM(AA72:BE72),""))</f>
        <v>0</v>
      </c>
      <c r="BG72" s="1247"/>
      <c r="BH72" s="1324">
        <f>IF($BI$3="４週",BF72/4,IF($BI$3="暦月",(BF72/($BI$8/7)),""))</f>
        <v>0</v>
      </c>
      <c r="BI72" s="1247"/>
      <c r="BJ72" s="1321"/>
      <c r="BK72" s="1322"/>
      <c r="BL72" s="1322"/>
      <c r="BM72" s="1322"/>
      <c r="BN72" s="1323"/>
    </row>
    <row r="73" spans="2:66" ht="20.25" customHeight="1">
      <c r="B73" s="1279">
        <f>B71+1</f>
        <v>29</v>
      </c>
      <c r="C73" s="1396"/>
      <c r="D73" s="1398"/>
      <c r="E73" s="1288"/>
      <c r="F73" s="1399"/>
      <c r="G73" s="1325"/>
      <c r="H73" s="1326"/>
      <c r="I73" s="285"/>
      <c r="J73" s="284"/>
      <c r="K73" s="285"/>
      <c r="L73" s="284"/>
      <c r="M73" s="1337"/>
      <c r="N73" s="1338"/>
      <c r="O73" s="1339"/>
      <c r="P73" s="1340"/>
      <c r="Q73" s="1340"/>
      <c r="R73" s="1326"/>
      <c r="S73" s="1307"/>
      <c r="T73" s="1308"/>
      <c r="U73" s="1308"/>
      <c r="V73" s="1308"/>
      <c r="W73" s="1309"/>
      <c r="X73" s="283" t="s">
        <v>1100</v>
      </c>
      <c r="Z73" s="282"/>
      <c r="AA73" s="267"/>
      <c r="AB73" s="266"/>
      <c r="AC73" s="266"/>
      <c r="AD73" s="266"/>
      <c r="AE73" s="266"/>
      <c r="AF73" s="266"/>
      <c r="AG73" s="268"/>
      <c r="AH73" s="267"/>
      <c r="AI73" s="266"/>
      <c r="AJ73" s="266"/>
      <c r="AK73" s="266"/>
      <c r="AL73" s="266"/>
      <c r="AM73" s="266"/>
      <c r="AN73" s="268"/>
      <c r="AO73" s="267"/>
      <c r="AP73" s="266"/>
      <c r="AQ73" s="266"/>
      <c r="AR73" s="266"/>
      <c r="AS73" s="266"/>
      <c r="AT73" s="266"/>
      <c r="AU73" s="268"/>
      <c r="AV73" s="267"/>
      <c r="AW73" s="266"/>
      <c r="AX73" s="266"/>
      <c r="AY73" s="266"/>
      <c r="AZ73" s="266"/>
      <c r="BA73" s="266"/>
      <c r="BB73" s="268"/>
      <c r="BC73" s="267"/>
      <c r="BD73" s="266"/>
      <c r="BE73" s="265"/>
      <c r="BF73" s="1314"/>
      <c r="BG73" s="1315"/>
      <c r="BH73" s="1316"/>
      <c r="BI73" s="1317"/>
      <c r="BJ73" s="1318"/>
      <c r="BK73" s="1319"/>
      <c r="BL73" s="1319"/>
      <c r="BM73" s="1319"/>
      <c r="BN73" s="1320"/>
    </row>
    <row r="74" spans="2:66" ht="20.25" customHeight="1">
      <c r="B74" s="1280"/>
      <c r="C74" s="1397"/>
      <c r="D74" s="1400"/>
      <c r="E74" s="1288"/>
      <c r="F74" s="1399"/>
      <c r="G74" s="1341"/>
      <c r="H74" s="1342"/>
      <c r="I74" s="281"/>
      <c r="J74" s="280">
        <f>G73</f>
        <v>0</v>
      </c>
      <c r="K74" s="281"/>
      <c r="L74" s="280">
        <f>M73</f>
        <v>0</v>
      </c>
      <c r="M74" s="1343"/>
      <c r="N74" s="1344"/>
      <c r="O74" s="1345"/>
      <c r="P74" s="1346"/>
      <c r="Q74" s="1346"/>
      <c r="R74" s="1342"/>
      <c r="S74" s="1307"/>
      <c r="T74" s="1308"/>
      <c r="U74" s="1308"/>
      <c r="V74" s="1308"/>
      <c r="W74" s="1309"/>
      <c r="X74" s="279" t="s">
        <v>1099</v>
      </c>
      <c r="Y74" s="278"/>
      <c r="Z74" s="277"/>
      <c r="AA74" s="275" t="str">
        <f>IF(AA73="","",VLOOKUP(AA73,'シフト記号表（従来型・ユニット型共通）'!$C$6:$L$47,10,FALSE))</f>
        <v/>
      </c>
      <c r="AB74" s="274" t="str">
        <f>IF(AB73="","",VLOOKUP(AB73,'シフト記号表（従来型・ユニット型共通）'!$C$6:$L$47,10,FALSE))</f>
        <v/>
      </c>
      <c r="AC74" s="274" t="str">
        <f>IF(AC73="","",VLOOKUP(AC73,'シフト記号表（従来型・ユニット型共通）'!$C$6:$L$47,10,FALSE))</f>
        <v/>
      </c>
      <c r="AD74" s="274" t="str">
        <f>IF(AD73="","",VLOOKUP(AD73,'シフト記号表（従来型・ユニット型共通）'!$C$6:$L$47,10,FALSE))</f>
        <v/>
      </c>
      <c r="AE74" s="274" t="str">
        <f>IF(AE73="","",VLOOKUP(AE73,'シフト記号表（従来型・ユニット型共通）'!$C$6:$L$47,10,FALSE))</f>
        <v/>
      </c>
      <c r="AF74" s="274" t="str">
        <f>IF(AF73="","",VLOOKUP(AF73,'シフト記号表（従来型・ユニット型共通）'!$C$6:$L$47,10,FALSE))</f>
        <v/>
      </c>
      <c r="AG74" s="276" t="str">
        <f>IF(AG73="","",VLOOKUP(AG73,'シフト記号表（従来型・ユニット型共通）'!$C$6:$L$47,10,FALSE))</f>
        <v/>
      </c>
      <c r="AH74" s="275" t="str">
        <f>IF(AH73="","",VLOOKUP(AH73,'シフト記号表（従来型・ユニット型共通）'!$C$6:$L$47,10,FALSE))</f>
        <v/>
      </c>
      <c r="AI74" s="274" t="str">
        <f>IF(AI73="","",VLOOKUP(AI73,'シフト記号表（従来型・ユニット型共通）'!$C$6:$L$47,10,FALSE))</f>
        <v/>
      </c>
      <c r="AJ74" s="274" t="str">
        <f>IF(AJ73="","",VLOOKUP(AJ73,'シフト記号表（従来型・ユニット型共通）'!$C$6:$L$47,10,FALSE))</f>
        <v/>
      </c>
      <c r="AK74" s="274" t="str">
        <f>IF(AK73="","",VLOOKUP(AK73,'シフト記号表（従来型・ユニット型共通）'!$C$6:$L$47,10,FALSE))</f>
        <v/>
      </c>
      <c r="AL74" s="274" t="str">
        <f>IF(AL73="","",VLOOKUP(AL73,'シフト記号表（従来型・ユニット型共通）'!$C$6:$L$47,10,FALSE))</f>
        <v/>
      </c>
      <c r="AM74" s="274" t="str">
        <f>IF(AM73="","",VLOOKUP(AM73,'シフト記号表（従来型・ユニット型共通）'!$C$6:$L$47,10,FALSE))</f>
        <v/>
      </c>
      <c r="AN74" s="276" t="str">
        <f>IF(AN73="","",VLOOKUP(AN73,'シフト記号表（従来型・ユニット型共通）'!$C$6:$L$47,10,FALSE))</f>
        <v/>
      </c>
      <c r="AO74" s="275" t="str">
        <f>IF(AO73="","",VLOOKUP(AO73,'シフト記号表（従来型・ユニット型共通）'!$C$6:$L$47,10,FALSE))</f>
        <v/>
      </c>
      <c r="AP74" s="274" t="str">
        <f>IF(AP73="","",VLOOKUP(AP73,'シフト記号表（従来型・ユニット型共通）'!$C$6:$L$47,10,FALSE))</f>
        <v/>
      </c>
      <c r="AQ74" s="274" t="str">
        <f>IF(AQ73="","",VLOOKUP(AQ73,'シフト記号表（従来型・ユニット型共通）'!$C$6:$L$47,10,FALSE))</f>
        <v/>
      </c>
      <c r="AR74" s="274" t="str">
        <f>IF(AR73="","",VLOOKUP(AR73,'シフト記号表（従来型・ユニット型共通）'!$C$6:$L$47,10,FALSE))</f>
        <v/>
      </c>
      <c r="AS74" s="274" t="str">
        <f>IF(AS73="","",VLOOKUP(AS73,'シフト記号表（従来型・ユニット型共通）'!$C$6:$L$47,10,FALSE))</f>
        <v/>
      </c>
      <c r="AT74" s="274" t="str">
        <f>IF(AT73="","",VLOOKUP(AT73,'シフト記号表（従来型・ユニット型共通）'!$C$6:$L$47,10,FALSE))</f>
        <v/>
      </c>
      <c r="AU74" s="276" t="str">
        <f>IF(AU73="","",VLOOKUP(AU73,'シフト記号表（従来型・ユニット型共通）'!$C$6:$L$47,10,FALSE))</f>
        <v/>
      </c>
      <c r="AV74" s="275" t="str">
        <f>IF(AV73="","",VLOOKUP(AV73,'シフト記号表（従来型・ユニット型共通）'!$C$6:$L$47,10,FALSE))</f>
        <v/>
      </c>
      <c r="AW74" s="274" t="str">
        <f>IF(AW73="","",VLOOKUP(AW73,'シフト記号表（従来型・ユニット型共通）'!$C$6:$L$47,10,FALSE))</f>
        <v/>
      </c>
      <c r="AX74" s="274" t="str">
        <f>IF(AX73="","",VLOOKUP(AX73,'シフト記号表（従来型・ユニット型共通）'!$C$6:$L$47,10,FALSE))</f>
        <v/>
      </c>
      <c r="AY74" s="274" t="str">
        <f>IF(AY73="","",VLOOKUP(AY73,'シフト記号表（従来型・ユニット型共通）'!$C$6:$L$47,10,FALSE))</f>
        <v/>
      </c>
      <c r="AZ74" s="274" t="str">
        <f>IF(AZ73="","",VLOOKUP(AZ73,'シフト記号表（従来型・ユニット型共通）'!$C$6:$L$47,10,FALSE))</f>
        <v/>
      </c>
      <c r="BA74" s="274" t="str">
        <f>IF(BA73="","",VLOOKUP(BA73,'シフト記号表（従来型・ユニット型共通）'!$C$6:$L$47,10,FALSE))</f>
        <v/>
      </c>
      <c r="BB74" s="276" t="str">
        <f>IF(BB73="","",VLOOKUP(BB73,'シフト記号表（従来型・ユニット型共通）'!$C$6:$L$47,10,FALSE))</f>
        <v/>
      </c>
      <c r="BC74" s="275" t="str">
        <f>IF(BC73="","",VLOOKUP(BC73,'シフト記号表（従来型・ユニット型共通）'!$C$6:$L$47,10,FALSE))</f>
        <v/>
      </c>
      <c r="BD74" s="274" t="str">
        <f>IF(BD73="","",VLOOKUP(BD73,'シフト記号表（従来型・ユニット型共通）'!$C$6:$L$47,10,FALSE))</f>
        <v/>
      </c>
      <c r="BE74" s="274" t="str">
        <f>IF(BE73="","",VLOOKUP(BE73,'シフト記号表（従来型・ユニット型共通）'!$C$6:$L$47,10,FALSE))</f>
        <v/>
      </c>
      <c r="BF74" s="1350">
        <f>IF($BI$3="４週",SUM(AA74:BB74),IF($BI$3="暦月",SUM(AA74:BE74),""))</f>
        <v>0</v>
      </c>
      <c r="BG74" s="1351"/>
      <c r="BH74" s="1352">
        <f>IF($BI$3="４週",BF74/4,IF($BI$3="暦月",(BF74/($BI$8/7)),""))</f>
        <v>0</v>
      </c>
      <c r="BI74" s="1351"/>
      <c r="BJ74" s="1347"/>
      <c r="BK74" s="1348"/>
      <c r="BL74" s="1348"/>
      <c r="BM74" s="1348"/>
      <c r="BN74" s="1349"/>
    </row>
    <row r="75" spans="2:66" ht="20.25" customHeight="1">
      <c r="B75" s="1279">
        <f>B73+1</f>
        <v>30</v>
      </c>
      <c r="C75" s="1396"/>
      <c r="D75" s="1398"/>
      <c r="E75" s="1288"/>
      <c r="F75" s="1399"/>
      <c r="G75" s="1325"/>
      <c r="H75" s="1326"/>
      <c r="I75" s="285"/>
      <c r="J75" s="284"/>
      <c r="K75" s="285"/>
      <c r="L75" s="284"/>
      <c r="M75" s="1337"/>
      <c r="N75" s="1338"/>
      <c r="O75" s="1339"/>
      <c r="P75" s="1340"/>
      <c r="Q75" s="1340"/>
      <c r="R75" s="1326"/>
      <c r="S75" s="1307"/>
      <c r="T75" s="1308"/>
      <c r="U75" s="1308"/>
      <c r="V75" s="1308"/>
      <c r="W75" s="1309"/>
      <c r="X75" s="283" t="s">
        <v>1100</v>
      </c>
      <c r="Z75" s="282"/>
      <c r="AA75" s="267"/>
      <c r="AB75" s="266"/>
      <c r="AC75" s="266"/>
      <c r="AD75" s="266"/>
      <c r="AE75" s="266"/>
      <c r="AF75" s="266"/>
      <c r="AG75" s="268"/>
      <c r="AH75" s="267"/>
      <c r="AI75" s="266"/>
      <c r="AJ75" s="266"/>
      <c r="AK75" s="266"/>
      <c r="AL75" s="266"/>
      <c r="AM75" s="266"/>
      <c r="AN75" s="268"/>
      <c r="AO75" s="267"/>
      <c r="AP75" s="266"/>
      <c r="AQ75" s="266"/>
      <c r="AR75" s="266"/>
      <c r="AS75" s="266"/>
      <c r="AT75" s="266"/>
      <c r="AU75" s="268"/>
      <c r="AV75" s="267"/>
      <c r="AW75" s="266"/>
      <c r="AX75" s="266"/>
      <c r="AY75" s="266"/>
      <c r="AZ75" s="266"/>
      <c r="BA75" s="266"/>
      <c r="BB75" s="268"/>
      <c r="BC75" s="267"/>
      <c r="BD75" s="266"/>
      <c r="BE75" s="265"/>
      <c r="BF75" s="1314"/>
      <c r="BG75" s="1315"/>
      <c r="BH75" s="1316"/>
      <c r="BI75" s="1317"/>
      <c r="BJ75" s="1318"/>
      <c r="BK75" s="1319"/>
      <c r="BL75" s="1319"/>
      <c r="BM75" s="1319"/>
      <c r="BN75" s="1320"/>
    </row>
    <row r="76" spans="2:66" ht="20.25" customHeight="1">
      <c r="B76" s="1280"/>
      <c r="C76" s="1397"/>
      <c r="D76" s="1400"/>
      <c r="E76" s="1288"/>
      <c r="F76" s="1399"/>
      <c r="G76" s="1341"/>
      <c r="H76" s="1342"/>
      <c r="I76" s="281"/>
      <c r="J76" s="280">
        <f>G75</f>
        <v>0</v>
      </c>
      <c r="K76" s="281"/>
      <c r="L76" s="280">
        <f>M75</f>
        <v>0</v>
      </c>
      <c r="M76" s="1343"/>
      <c r="N76" s="1344"/>
      <c r="O76" s="1345"/>
      <c r="P76" s="1346"/>
      <c r="Q76" s="1346"/>
      <c r="R76" s="1342"/>
      <c r="S76" s="1307"/>
      <c r="T76" s="1308"/>
      <c r="U76" s="1308"/>
      <c r="V76" s="1308"/>
      <c r="W76" s="1309"/>
      <c r="X76" s="279" t="s">
        <v>1099</v>
      </c>
      <c r="Y76" s="278"/>
      <c r="Z76" s="277"/>
      <c r="AA76" s="275" t="str">
        <f>IF(AA75="","",VLOOKUP(AA75,'シフト記号表（従来型・ユニット型共通）'!$C$6:$L$47,10,FALSE))</f>
        <v/>
      </c>
      <c r="AB76" s="274" t="str">
        <f>IF(AB75="","",VLOOKUP(AB75,'シフト記号表（従来型・ユニット型共通）'!$C$6:$L$47,10,FALSE))</f>
        <v/>
      </c>
      <c r="AC76" s="274" t="str">
        <f>IF(AC75="","",VLOOKUP(AC75,'シフト記号表（従来型・ユニット型共通）'!$C$6:$L$47,10,FALSE))</f>
        <v/>
      </c>
      <c r="AD76" s="274" t="str">
        <f>IF(AD75="","",VLOOKUP(AD75,'シフト記号表（従来型・ユニット型共通）'!$C$6:$L$47,10,FALSE))</f>
        <v/>
      </c>
      <c r="AE76" s="274" t="str">
        <f>IF(AE75="","",VLOOKUP(AE75,'シフト記号表（従来型・ユニット型共通）'!$C$6:$L$47,10,FALSE))</f>
        <v/>
      </c>
      <c r="AF76" s="274" t="str">
        <f>IF(AF75="","",VLOOKUP(AF75,'シフト記号表（従来型・ユニット型共通）'!$C$6:$L$47,10,FALSE))</f>
        <v/>
      </c>
      <c r="AG76" s="276" t="str">
        <f>IF(AG75="","",VLOOKUP(AG75,'シフト記号表（従来型・ユニット型共通）'!$C$6:$L$47,10,FALSE))</f>
        <v/>
      </c>
      <c r="AH76" s="275" t="str">
        <f>IF(AH75="","",VLOOKUP(AH75,'シフト記号表（従来型・ユニット型共通）'!$C$6:$L$47,10,FALSE))</f>
        <v/>
      </c>
      <c r="AI76" s="274" t="str">
        <f>IF(AI75="","",VLOOKUP(AI75,'シフト記号表（従来型・ユニット型共通）'!$C$6:$L$47,10,FALSE))</f>
        <v/>
      </c>
      <c r="AJ76" s="274" t="str">
        <f>IF(AJ75="","",VLOOKUP(AJ75,'シフト記号表（従来型・ユニット型共通）'!$C$6:$L$47,10,FALSE))</f>
        <v/>
      </c>
      <c r="AK76" s="274" t="str">
        <f>IF(AK75="","",VLOOKUP(AK75,'シフト記号表（従来型・ユニット型共通）'!$C$6:$L$47,10,FALSE))</f>
        <v/>
      </c>
      <c r="AL76" s="274" t="str">
        <f>IF(AL75="","",VLOOKUP(AL75,'シフト記号表（従来型・ユニット型共通）'!$C$6:$L$47,10,FALSE))</f>
        <v/>
      </c>
      <c r="AM76" s="274" t="str">
        <f>IF(AM75="","",VLOOKUP(AM75,'シフト記号表（従来型・ユニット型共通）'!$C$6:$L$47,10,FALSE))</f>
        <v/>
      </c>
      <c r="AN76" s="276" t="str">
        <f>IF(AN75="","",VLOOKUP(AN75,'シフト記号表（従来型・ユニット型共通）'!$C$6:$L$47,10,FALSE))</f>
        <v/>
      </c>
      <c r="AO76" s="275" t="str">
        <f>IF(AO75="","",VLOOKUP(AO75,'シフト記号表（従来型・ユニット型共通）'!$C$6:$L$47,10,FALSE))</f>
        <v/>
      </c>
      <c r="AP76" s="274" t="str">
        <f>IF(AP75="","",VLOOKUP(AP75,'シフト記号表（従来型・ユニット型共通）'!$C$6:$L$47,10,FALSE))</f>
        <v/>
      </c>
      <c r="AQ76" s="274" t="str">
        <f>IF(AQ75="","",VLOOKUP(AQ75,'シフト記号表（従来型・ユニット型共通）'!$C$6:$L$47,10,FALSE))</f>
        <v/>
      </c>
      <c r="AR76" s="274" t="str">
        <f>IF(AR75="","",VLOOKUP(AR75,'シフト記号表（従来型・ユニット型共通）'!$C$6:$L$47,10,FALSE))</f>
        <v/>
      </c>
      <c r="AS76" s="274" t="str">
        <f>IF(AS75="","",VLOOKUP(AS75,'シフト記号表（従来型・ユニット型共通）'!$C$6:$L$47,10,FALSE))</f>
        <v/>
      </c>
      <c r="AT76" s="274" t="str">
        <f>IF(AT75="","",VLOOKUP(AT75,'シフト記号表（従来型・ユニット型共通）'!$C$6:$L$47,10,FALSE))</f>
        <v/>
      </c>
      <c r="AU76" s="276" t="str">
        <f>IF(AU75="","",VLOOKUP(AU75,'シフト記号表（従来型・ユニット型共通）'!$C$6:$L$47,10,FALSE))</f>
        <v/>
      </c>
      <c r="AV76" s="275" t="str">
        <f>IF(AV75="","",VLOOKUP(AV75,'シフト記号表（従来型・ユニット型共通）'!$C$6:$L$47,10,FALSE))</f>
        <v/>
      </c>
      <c r="AW76" s="274" t="str">
        <f>IF(AW75="","",VLOOKUP(AW75,'シフト記号表（従来型・ユニット型共通）'!$C$6:$L$47,10,FALSE))</f>
        <v/>
      </c>
      <c r="AX76" s="274" t="str">
        <f>IF(AX75="","",VLOOKUP(AX75,'シフト記号表（従来型・ユニット型共通）'!$C$6:$L$47,10,FALSE))</f>
        <v/>
      </c>
      <c r="AY76" s="274" t="str">
        <f>IF(AY75="","",VLOOKUP(AY75,'シフト記号表（従来型・ユニット型共通）'!$C$6:$L$47,10,FALSE))</f>
        <v/>
      </c>
      <c r="AZ76" s="274" t="str">
        <f>IF(AZ75="","",VLOOKUP(AZ75,'シフト記号表（従来型・ユニット型共通）'!$C$6:$L$47,10,FALSE))</f>
        <v/>
      </c>
      <c r="BA76" s="274" t="str">
        <f>IF(BA75="","",VLOOKUP(BA75,'シフト記号表（従来型・ユニット型共通）'!$C$6:$L$47,10,FALSE))</f>
        <v/>
      </c>
      <c r="BB76" s="276" t="str">
        <f>IF(BB75="","",VLOOKUP(BB75,'シフト記号表（従来型・ユニット型共通）'!$C$6:$L$47,10,FALSE))</f>
        <v/>
      </c>
      <c r="BC76" s="275" t="str">
        <f>IF(BC75="","",VLOOKUP(BC75,'シフト記号表（従来型・ユニット型共通）'!$C$6:$L$47,10,FALSE))</f>
        <v/>
      </c>
      <c r="BD76" s="274" t="str">
        <f>IF(BD75="","",VLOOKUP(BD75,'シフト記号表（従来型・ユニット型共通）'!$C$6:$L$47,10,FALSE))</f>
        <v/>
      </c>
      <c r="BE76" s="274" t="str">
        <f>IF(BE75="","",VLOOKUP(BE75,'シフト記号表（従来型・ユニット型共通）'!$C$6:$L$47,10,FALSE))</f>
        <v/>
      </c>
      <c r="BF76" s="1350">
        <f>IF($BI$3="４週",SUM(AA76:BB76),IF($BI$3="暦月",SUM(AA76:BE76),""))</f>
        <v>0</v>
      </c>
      <c r="BG76" s="1351"/>
      <c r="BH76" s="1352">
        <f>IF($BI$3="４週",BF76/4,IF($BI$3="暦月",(BF76/($BI$8/7)),""))</f>
        <v>0</v>
      </c>
      <c r="BI76" s="1351"/>
      <c r="BJ76" s="1347"/>
      <c r="BK76" s="1348"/>
      <c r="BL76" s="1348"/>
      <c r="BM76" s="1348"/>
      <c r="BN76" s="1349"/>
    </row>
    <row r="77" spans="2:66" ht="20.25" customHeight="1">
      <c r="B77" s="1279">
        <f>B75+1</f>
        <v>31</v>
      </c>
      <c r="C77" s="1396"/>
      <c r="D77" s="1398"/>
      <c r="E77" s="1288"/>
      <c r="F77" s="1399"/>
      <c r="G77" s="1325"/>
      <c r="H77" s="1326"/>
      <c r="I77" s="285"/>
      <c r="J77" s="284"/>
      <c r="K77" s="285"/>
      <c r="L77" s="284"/>
      <c r="M77" s="1337"/>
      <c r="N77" s="1338"/>
      <c r="O77" s="1339"/>
      <c r="P77" s="1340"/>
      <c r="Q77" s="1340"/>
      <c r="R77" s="1326"/>
      <c r="S77" s="1307"/>
      <c r="T77" s="1308"/>
      <c r="U77" s="1308"/>
      <c r="V77" s="1308"/>
      <c r="W77" s="1309"/>
      <c r="X77" s="283" t="s">
        <v>1100</v>
      </c>
      <c r="Z77" s="282"/>
      <c r="AA77" s="267"/>
      <c r="AB77" s="266"/>
      <c r="AC77" s="266"/>
      <c r="AD77" s="266"/>
      <c r="AE77" s="266"/>
      <c r="AF77" s="266"/>
      <c r="AG77" s="268"/>
      <c r="AH77" s="267"/>
      <c r="AI77" s="266"/>
      <c r="AJ77" s="266"/>
      <c r="AK77" s="266"/>
      <c r="AL77" s="266"/>
      <c r="AM77" s="266"/>
      <c r="AN77" s="268"/>
      <c r="AO77" s="267"/>
      <c r="AP77" s="266"/>
      <c r="AQ77" s="266"/>
      <c r="AR77" s="266"/>
      <c r="AS77" s="266"/>
      <c r="AT77" s="266"/>
      <c r="AU77" s="268"/>
      <c r="AV77" s="267"/>
      <c r="AW77" s="266"/>
      <c r="AX77" s="266"/>
      <c r="AY77" s="266"/>
      <c r="AZ77" s="266"/>
      <c r="BA77" s="266"/>
      <c r="BB77" s="268"/>
      <c r="BC77" s="267"/>
      <c r="BD77" s="266"/>
      <c r="BE77" s="265"/>
      <c r="BF77" s="1314"/>
      <c r="BG77" s="1315"/>
      <c r="BH77" s="1316"/>
      <c r="BI77" s="1317"/>
      <c r="BJ77" s="1318"/>
      <c r="BK77" s="1319"/>
      <c r="BL77" s="1319"/>
      <c r="BM77" s="1319"/>
      <c r="BN77" s="1320"/>
    </row>
    <row r="78" spans="2:66" ht="20.25" customHeight="1">
      <c r="B78" s="1280"/>
      <c r="C78" s="1397"/>
      <c r="D78" s="1400"/>
      <c r="E78" s="1288"/>
      <c r="F78" s="1399"/>
      <c r="G78" s="1341"/>
      <c r="H78" s="1342"/>
      <c r="I78" s="281"/>
      <c r="J78" s="280">
        <f>G77</f>
        <v>0</v>
      </c>
      <c r="K78" s="281"/>
      <c r="L78" s="280">
        <f>M77</f>
        <v>0</v>
      </c>
      <c r="M78" s="1343"/>
      <c r="N78" s="1344"/>
      <c r="O78" s="1345"/>
      <c r="P78" s="1346"/>
      <c r="Q78" s="1346"/>
      <c r="R78" s="1342"/>
      <c r="S78" s="1307"/>
      <c r="T78" s="1308"/>
      <c r="U78" s="1308"/>
      <c r="V78" s="1308"/>
      <c r="W78" s="1309"/>
      <c r="X78" s="279" t="s">
        <v>1099</v>
      </c>
      <c r="Y78" s="278"/>
      <c r="Z78" s="277"/>
      <c r="AA78" s="275" t="str">
        <f>IF(AA77="","",VLOOKUP(AA77,'シフト記号表（従来型・ユニット型共通）'!$C$6:$L$47,10,FALSE))</f>
        <v/>
      </c>
      <c r="AB78" s="274" t="str">
        <f>IF(AB77="","",VLOOKUP(AB77,'シフト記号表（従来型・ユニット型共通）'!$C$6:$L$47,10,FALSE))</f>
        <v/>
      </c>
      <c r="AC78" s="274" t="str">
        <f>IF(AC77="","",VLOOKUP(AC77,'シフト記号表（従来型・ユニット型共通）'!$C$6:$L$47,10,FALSE))</f>
        <v/>
      </c>
      <c r="AD78" s="274" t="str">
        <f>IF(AD77="","",VLOOKUP(AD77,'シフト記号表（従来型・ユニット型共通）'!$C$6:$L$47,10,FALSE))</f>
        <v/>
      </c>
      <c r="AE78" s="274" t="str">
        <f>IF(AE77="","",VLOOKUP(AE77,'シフト記号表（従来型・ユニット型共通）'!$C$6:$L$47,10,FALSE))</f>
        <v/>
      </c>
      <c r="AF78" s="274" t="str">
        <f>IF(AF77="","",VLOOKUP(AF77,'シフト記号表（従来型・ユニット型共通）'!$C$6:$L$47,10,FALSE))</f>
        <v/>
      </c>
      <c r="AG78" s="276" t="str">
        <f>IF(AG77="","",VLOOKUP(AG77,'シフト記号表（従来型・ユニット型共通）'!$C$6:$L$47,10,FALSE))</f>
        <v/>
      </c>
      <c r="AH78" s="275" t="str">
        <f>IF(AH77="","",VLOOKUP(AH77,'シフト記号表（従来型・ユニット型共通）'!$C$6:$L$47,10,FALSE))</f>
        <v/>
      </c>
      <c r="AI78" s="274" t="str">
        <f>IF(AI77="","",VLOOKUP(AI77,'シフト記号表（従来型・ユニット型共通）'!$C$6:$L$47,10,FALSE))</f>
        <v/>
      </c>
      <c r="AJ78" s="274" t="str">
        <f>IF(AJ77="","",VLOOKUP(AJ77,'シフト記号表（従来型・ユニット型共通）'!$C$6:$L$47,10,FALSE))</f>
        <v/>
      </c>
      <c r="AK78" s="274" t="str">
        <f>IF(AK77="","",VLOOKUP(AK77,'シフト記号表（従来型・ユニット型共通）'!$C$6:$L$47,10,FALSE))</f>
        <v/>
      </c>
      <c r="AL78" s="274" t="str">
        <f>IF(AL77="","",VLOOKUP(AL77,'シフト記号表（従来型・ユニット型共通）'!$C$6:$L$47,10,FALSE))</f>
        <v/>
      </c>
      <c r="AM78" s="274" t="str">
        <f>IF(AM77="","",VLOOKUP(AM77,'シフト記号表（従来型・ユニット型共通）'!$C$6:$L$47,10,FALSE))</f>
        <v/>
      </c>
      <c r="AN78" s="276" t="str">
        <f>IF(AN77="","",VLOOKUP(AN77,'シフト記号表（従来型・ユニット型共通）'!$C$6:$L$47,10,FALSE))</f>
        <v/>
      </c>
      <c r="AO78" s="275" t="str">
        <f>IF(AO77="","",VLOOKUP(AO77,'シフト記号表（従来型・ユニット型共通）'!$C$6:$L$47,10,FALSE))</f>
        <v/>
      </c>
      <c r="AP78" s="274" t="str">
        <f>IF(AP77="","",VLOOKUP(AP77,'シフト記号表（従来型・ユニット型共通）'!$C$6:$L$47,10,FALSE))</f>
        <v/>
      </c>
      <c r="AQ78" s="274" t="str">
        <f>IF(AQ77="","",VLOOKUP(AQ77,'シフト記号表（従来型・ユニット型共通）'!$C$6:$L$47,10,FALSE))</f>
        <v/>
      </c>
      <c r="AR78" s="274" t="str">
        <f>IF(AR77="","",VLOOKUP(AR77,'シフト記号表（従来型・ユニット型共通）'!$C$6:$L$47,10,FALSE))</f>
        <v/>
      </c>
      <c r="AS78" s="274" t="str">
        <f>IF(AS77="","",VLOOKUP(AS77,'シフト記号表（従来型・ユニット型共通）'!$C$6:$L$47,10,FALSE))</f>
        <v/>
      </c>
      <c r="AT78" s="274" t="str">
        <f>IF(AT77="","",VLOOKUP(AT77,'シフト記号表（従来型・ユニット型共通）'!$C$6:$L$47,10,FALSE))</f>
        <v/>
      </c>
      <c r="AU78" s="276" t="str">
        <f>IF(AU77="","",VLOOKUP(AU77,'シフト記号表（従来型・ユニット型共通）'!$C$6:$L$47,10,FALSE))</f>
        <v/>
      </c>
      <c r="AV78" s="275" t="str">
        <f>IF(AV77="","",VLOOKUP(AV77,'シフト記号表（従来型・ユニット型共通）'!$C$6:$L$47,10,FALSE))</f>
        <v/>
      </c>
      <c r="AW78" s="274" t="str">
        <f>IF(AW77="","",VLOOKUP(AW77,'シフト記号表（従来型・ユニット型共通）'!$C$6:$L$47,10,FALSE))</f>
        <v/>
      </c>
      <c r="AX78" s="274" t="str">
        <f>IF(AX77="","",VLOOKUP(AX77,'シフト記号表（従来型・ユニット型共通）'!$C$6:$L$47,10,FALSE))</f>
        <v/>
      </c>
      <c r="AY78" s="274" t="str">
        <f>IF(AY77="","",VLOOKUP(AY77,'シフト記号表（従来型・ユニット型共通）'!$C$6:$L$47,10,FALSE))</f>
        <v/>
      </c>
      <c r="AZ78" s="274" t="str">
        <f>IF(AZ77="","",VLOOKUP(AZ77,'シフト記号表（従来型・ユニット型共通）'!$C$6:$L$47,10,FALSE))</f>
        <v/>
      </c>
      <c r="BA78" s="274" t="str">
        <f>IF(BA77="","",VLOOKUP(BA77,'シフト記号表（従来型・ユニット型共通）'!$C$6:$L$47,10,FALSE))</f>
        <v/>
      </c>
      <c r="BB78" s="276" t="str">
        <f>IF(BB77="","",VLOOKUP(BB77,'シフト記号表（従来型・ユニット型共通）'!$C$6:$L$47,10,FALSE))</f>
        <v/>
      </c>
      <c r="BC78" s="275" t="str">
        <f>IF(BC77="","",VLOOKUP(BC77,'シフト記号表（従来型・ユニット型共通）'!$C$6:$L$47,10,FALSE))</f>
        <v/>
      </c>
      <c r="BD78" s="274" t="str">
        <f>IF(BD77="","",VLOOKUP(BD77,'シフト記号表（従来型・ユニット型共通）'!$C$6:$L$47,10,FALSE))</f>
        <v/>
      </c>
      <c r="BE78" s="274" t="str">
        <f>IF(BE77="","",VLOOKUP(BE77,'シフト記号表（従来型・ユニット型共通）'!$C$6:$L$47,10,FALSE))</f>
        <v/>
      </c>
      <c r="BF78" s="1350">
        <f>IF($BI$3="４週",SUM(AA78:BB78),IF($BI$3="暦月",SUM(AA78:BE78),""))</f>
        <v>0</v>
      </c>
      <c r="BG78" s="1351"/>
      <c r="BH78" s="1352">
        <f>IF($BI$3="４週",BF78/4,IF($BI$3="暦月",(BF78/($BI$8/7)),""))</f>
        <v>0</v>
      </c>
      <c r="BI78" s="1351"/>
      <c r="BJ78" s="1347"/>
      <c r="BK78" s="1348"/>
      <c r="BL78" s="1348"/>
      <c r="BM78" s="1348"/>
      <c r="BN78" s="1349"/>
    </row>
    <row r="79" spans="2:66" ht="20.25" customHeight="1">
      <c r="B79" s="1279">
        <f>B77+1</f>
        <v>32</v>
      </c>
      <c r="C79" s="1396"/>
      <c r="D79" s="1398"/>
      <c r="E79" s="1288"/>
      <c r="F79" s="1399"/>
      <c r="G79" s="1325"/>
      <c r="H79" s="1326"/>
      <c r="I79" s="285"/>
      <c r="J79" s="284"/>
      <c r="K79" s="285"/>
      <c r="L79" s="284"/>
      <c r="M79" s="1337"/>
      <c r="N79" s="1338"/>
      <c r="O79" s="1339"/>
      <c r="P79" s="1340"/>
      <c r="Q79" s="1340"/>
      <c r="R79" s="1326"/>
      <c r="S79" s="1307"/>
      <c r="T79" s="1308"/>
      <c r="U79" s="1308"/>
      <c r="V79" s="1308"/>
      <c r="W79" s="1309"/>
      <c r="X79" s="283" t="s">
        <v>1100</v>
      </c>
      <c r="Z79" s="282"/>
      <c r="AA79" s="267"/>
      <c r="AB79" s="266"/>
      <c r="AC79" s="266"/>
      <c r="AD79" s="266"/>
      <c r="AE79" s="266"/>
      <c r="AF79" s="266"/>
      <c r="AG79" s="268"/>
      <c r="AH79" s="267"/>
      <c r="AI79" s="266"/>
      <c r="AJ79" s="266"/>
      <c r="AK79" s="266"/>
      <c r="AL79" s="266"/>
      <c r="AM79" s="266"/>
      <c r="AN79" s="268"/>
      <c r="AO79" s="267"/>
      <c r="AP79" s="266"/>
      <c r="AQ79" s="266"/>
      <c r="AR79" s="266"/>
      <c r="AS79" s="266"/>
      <c r="AT79" s="266"/>
      <c r="AU79" s="268"/>
      <c r="AV79" s="267"/>
      <c r="AW79" s="266"/>
      <c r="AX79" s="266"/>
      <c r="AY79" s="266"/>
      <c r="AZ79" s="266"/>
      <c r="BA79" s="266"/>
      <c r="BB79" s="268"/>
      <c r="BC79" s="267"/>
      <c r="BD79" s="266"/>
      <c r="BE79" s="265"/>
      <c r="BF79" s="1314"/>
      <c r="BG79" s="1315"/>
      <c r="BH79" s="1316"/>
      <c r="BI79" s="1317"/>
      <c r="BJ79" s="1318"/>
      <c r="BK79" s="1319"/>
      <c r="BL79" s="1319"/>
      <c r="BM79" s="1319"/>
      <c r="BN79" s="1320"/>
    </row>
    <row r="80" spans="2:66" ht="20.25" customHeight="1">
      <c r="B80" s="1280"/>
      <c r="C80" s="1397"/>
      <c r="D80" s="1400"/>
      <c r="E80" s="1288"/>
      <c r="F80" s="1399"/>
      <c r="G80" s="1341"/>
      <c r="H80" s="1342"/>
      <c r="I80" s="281"/>
      <c r="J80" s="280">
        <f>G79</f>
        <v>0</v>
      </c>
      <c r="K80" s="281"/>
      <c r="L80" s="280">
        <f>M79</f>
        <v>0</v>
      </c>
      <c r="M80" s="1343"/>
      <c r="N80" s="1344"/>
      <c r="O80" s="1345"/>
      <c r="P80" s="1346"/>
      <c r="Q80" s="1346"/>
      <c r="R80" s="1342"/>
      <c r="S80" s="1307"/>
      <c r="T80" s="1308"/>
      <c r="U80" s="1308"/>
      <c r="V80" s="1308"/>
      <c r="W80" s="1309"/>
      <c r="X80" s="279" t="s">
        <v>1099</v>
      </c>
      <c r="Y80" s="278"/>
      <c r="Z80" s="277"/>
      <c r="AA80" s="275" t="str">
        <f>IF(AA79="","",VLOOKUP(AA79,'シフト記号表（従来型・ユニット型共通）'!$C$6:$L$47,10,FALSE))</f>
        <v/>
      </c>
      <c r="AB80" s="274" t="str">
        <f>IF(AB79="","",VLOOKUP(AB79,'シフト記号表（従来型・ユニット型共通）'!$C$6:$L$47,10,FALSE))</f>
        <v/>
      </c>
      <c r="AC80" s="274" t="str">
        <f>IF(AC79="","",VLOOKUP(AC79,'シフト記号表（従来型・ユニット型共通）'!$C$6:$L$47,10,FALSE))</f>
        <v/>
      </c>
      <c r="AD80" s="274" t="str">
        <f>IF(AD79="","",VLOOKUP(AD79,'シフト記号表（従来型・ユニット型共通）'!$C$6:$L$47,10,FALSE))</f>
        <v/>
      </c>
      <c r="AE80" s="274" t="str">
        <f>IF(AE79="","",VLOOKUP(AE79,'シフト記号表（従来型・ユニット型共通）'!$C$6:$L$47,10,FALSE))</f>
        <v/>
      </c>
      <c r="AF80" s="274" t="str">
        <f>IF(AF79="","",VLOOKUP(AF79,'シフト記号表（従来型・ユニット型共通）'!$C$6:$L$47,10,FALSE))</f>
        <v/>
      </c>
      <c r="AG80" s="276" t="str">
        <f>IF(AG79="","",VLOOKUP(AG79,'シフト記号表（従来型・ユニット型共通）'!$C$6:$L$47,10,FALSE))</f>
        <v/>
      </c>
      <c r="AH80" s="275" t="str">
        <f>IF(AH79="","",VLOOKUP(AH79,'シフト記号表（従来型・ユニット型共通）'!$C$6:$L$47,10,FALSE))</f>
        <v/>
      </c>
      <c r="AI80" s="274" t="str">
        <f>IF(AI79="","",VLOOKUP(AI79,'シフト記号表（従来型・ユニット型共通）'!$C$6:$L$47,10,FALSE))</f>
        <v/>
      </c>
      <c r="AJ80" s="274" t="str">
        <f>IF(AJ79="","",VLOOKUP(AJ79,'シフト記号表（従来型・ユニット型共通）'!$C$6:$L$47,10,FALSE))</f>
        <v/>
      </c>
      <c r="AK80" s="274" t="str">
        <f>IF(AK79="","",VLOOKUP(AK79,'シフト記号表（従来型・ユニット型共通）'!$C$6:$L$47,10,FALSE))</f>
        <v/>
      </c>
      <c r="AL80" s="274" t="str">
        <f>IF(AL79="","",VLOOKUP(AL79,'シフト記号表（従来型・ユニット型共通）'!$C$6:$L$47,10,FALSE))</f>
        <v/>
      </c>
      <c r="AM80" s="274" t="str">
        <f>IF(AM79="","",VLOOKUP(AM79,'シフト記号表（従来型・ユニット型共通）'!$C$6:$L$47,10,FALSE))</f>
        <v/>
      </c>
      <c r="AN80" s="276" t="str">
        <f>IF(AN79="","",VLOOKUP(AN79,'シフト記号表（従来型・ユニット型共通）'!$C$6:$L$47,10,FALSE))</f>
        <v/>
      </c>
      <c r="AO80" s="275" t="str">
        <f>IF(AO79="","",VLOOKUP(AO79,'シフト記号表（従来型・ユニット型共通）'!$C$6:$L$47,10,FALSE))</f>
        <v/>
      </c>
      <c r="AP80" s="274" t="str">
        <f>IF(AP79="","",VLOOKUP(AP79,'シフト記号表（従来型・ユニット型共通）'!$C$6:$L$47,10,FALSE))</f>
        <v/>
      </c>
      <c r="AQ80" s="274" t="str">
        <f>IF(AQ79="","",VLOOKUP(AQ79,'シフト記号表（従来型・ユニット型共通）'!$C$6:$L$47,10,FALSE))</f>
        <v/>
      </c>
      <c r="AR80" s="274" t="str">
        <f>IF(AR79="","",VLOOKUP(AR79,'シフト記号表（従来型・ユニット型共通）'!$C$6:$L$47,10,FALSE))</f>
        <v/>
      </c>
      <c r="AS80" s="274" t="str">
        <f>IF(AS79="","",VLOOKUP(AS79,'シフト記号表（従来型・ユニット型共通）'!$C$6:$L$47,10,FALSE))</f>
        <v/>
      </c>
      <c r="AT80" s="274" t="str">
        <f>IF(AT79="","",VLOOKUP(AT79,'シフト記号表（従来型・ユニット型共通）'!$C$6:$L$47,10,FALSE))</f>
        <v/>
      </c>
      <c r="AU80" s="276" t="str">
        <f>IF(AU79="","",VLOOKUP(AU79,'シフト記号表（従来型・ユニット型共通）'!$C$6:$L$47,10,FALSE))</f>
        <v/>
      </c>
      <c r="AV80" s="275" t="str">
        <f>IF(AV79="","",VLOOKUP(AV79,'シフト記号表（従来型・ユニット型共通）'!$C$6:$L$47,10,FALSE))</f>
        <v/>
      </c>
      <c r="AW80" s="274" t="str">
        <f>IF(AW79="","",VLOOKUP(AW79,'シフト記号表（従来型・ユニット型共通）'!$C$6:$L$47,10,FALSE))</f>
        <v/>
      </c>
      <c r="AX80" s="274" t="str">
        <f>IF(AX79="","",VLOOKUP(AX79,'シフト記号表（従来型・ユニット型共通）'!$C$6:$L$47,10,FALSE))</f>
        <v/>
      </c>
      <c r="AY80" s="274" t="str">
        <f>IF(AY79="","",VLOOKUP(AY79,'シフト記号表（従来型・ユニット型共通）'!$C$6:$L$47,10,FALSE))</f>
        <v/>
      </c>
      <c r="AZ80" s="274" t="str">
        <f>IF(AZ79="","",VLOOKUP(AZ79,'シフト記号表（従来型・ユニット型共通）'!$C$6:$L$47,10,FALSE))</f>
        <v/>
      </c>
      <c r="BA80" s="274" t="str">
        <f>IF(BA79="","",VLOOKUP(BA79,'シフト記号表（従来型・ユニット型共通）'!$C$6:$L$47,10,FALSE))</f>
        <v/>
      </c>
      <c r="BB80" s="276" t="str">
        <f>IF(BB79="","",VLOOKUP(BB79,'シフト記号表（従来型・ユニット型共通）'!$C$6:$L$47,10,FALSE))</f>
        <v/>
      </c>
      <c r="BC80" s="275" t="str">
        <f>IF(BC79="","",VLOOKUP(BC79,'シフト記号表（従来型・ユニット型共通）'!$C$6:$L$47,10,FALSE))</f>
        <v/>
      </c>
      <c r="BD80" s="274" t="str">
        <f>IF(BD79="","",VLOOKUP(BD79,'シフト記号表（従来型・ユニット型共通）'!$C$6:$L$47,10,FALSE))</f>
        <v/>
      </c>
      <c r="BE80" s="274" t="str">
        <f>IF(BE79="","",VLOOKUP(BE79,'シフト記号表（従来型・ユニット型共通）'!$C$6:$L$47,10,FALSE))</f>
        <v/>
      </c>
      <c r="BF80" s="1350">
        <f>IF($BI$3="４週",SUM(AA80:BB80),IF($BI$3="暦月",SUM(AA80:BE80),""))</f>
        <v>0</v>
      </c>
      <c r="BG80" s="1351"/>
      <c r="BH80" s="1352">
        <f>IF($BI$3="４週",BF80/4,IF($BI$3="暦月",(BF80/($BI$8/7)),""))</f>
        <v>0</v>
      </c>
      <c r="BI80" s="1351"/>
      <c r="BJ80" s="1347"/>
      <c r="BK80" s="1348"/>
      <c r="BL80" s="1348"/>
      <c r="BM80" s="1348"/>
      <c r="BN80" s="1349"/>
    </row>
    <row r="81" spans="2:66" ht="20.25" customHeight="1">
      <c r="B81" s="1279">
        <f>B79+1</f>
        <v>33</v>
      </c>
      <c r="C81" s="1396"/>
      <c r="D81" s="1398"/>
      <c r="E81" s="1288"/>
      <c r="F81" s="1399"/>
      <c r="G81" s="1325"/>
      <c r="H81" s="1326"/>
      <c r="I81" s="285"/>
      <c r="J81" s="284"/>
      <c r="K81" s="285"/>
      <c r="L81" s="284"/>
      <c r="M81" s="1337"/>
      <c r="N81" s="1338"/>
      <c r="O81" s="1339"/>
      <c r="P81" s="1340"/>
      <c r="Q81" s="1340"/>
      <c r="R81" s="1326"/>
      <c r="S81" s="1307"/>
      <c r="T81" s="1308"/>
      <c r="U81" s="1308"/>
      <c r="V81" s="1308"/>
      <c r="W81" s="1309"/>
      <c r="X81" s="283" t="s">
        <v>1100</v>
      </c>
      <c r="Z81" s="282"/>
      <c r="AA81" s="267"/>
      <c r="AB81" s="266"/>
      <c r="AC81" s="266"/>
      <c r="AD81" s="266"/>
      <c r="AE81" s="266"/>
      <c r="AF81" s="266"/>
      <c r="AG81" s="268"/>
      <c r="AH81" s="267"/>
      <c r="AI81" s="266"/>
      <c r="AJ81" s="266"/>
      <c r="AK81" s="266"/>
      <c r="AL81" s="266"/>
      <c r="AM81" s="266"/>
      <c r="AN81" s="268"/>
      <c r="AO81" s="267"/>
      <c r="AP81" s="266"/>
      <c r="AQ81" s="266"/>
      <c r="AR81" s="266"/>
      <c r="AS81" s="266"/>
      <c r="AT81" s="266"/>
      <c r="AU81" s="268"/>
      <c r="AV81" s="267"/>
      <c r="AW81" s="266"/>
      <c r="AX81" s="266"/>
      <c r="AY81" s="266"/>
      <c r="AZ81" s="266"/>
      <c r="BA81" s="266"/>
      <c r="BB81" s="268"/>
      <c r="BC81" s="267"/>
      <c r="BD81" s="266"/>
      <c r="BE81" s="265"/>
      <c r="BF81" s="1314"/>
      <c r="BG81" s="1315"/>
      <c r="BH81" s="1316"/>
      <c r="BI81" s="1317"/>
      <c r="BJ81" s="1318"/>
      <c r="BK81" s="1319"/>
      <c r="BL81" s="1319"/>
      <c r="BM81" s="1319"/>
      <c r="BN81" s="1320"/>
    </row>
    <row r="82" spans="2:66" ht="20.25" customHeight="1">
      <c r="B82" s="1280"/>
      <c r="C82" s="1397"/>
      <c r="D82" s="1400"/>
      <c r="E82" s="1288"/>
      <c r="F82" s="1399"/>
      <c r="G82" s="1341"/>
      <c r="H82" s="1342"/>
      <c r="I82" s="281"/>
      <c r="J82" s="280">
        <f>G81</f>
        <v>0</v>
      </c>
      <c r="K82" s="281"/>
      <c r="L82" s="280">
        <f>M81</f>
        <v>0</v>
      </c>
      <c r="M82" s="1343"/>
      <c r="N82" s="1344"/>
      <c r="O82" s="1345"/>
      <c r="P82" s="1346"/>
      <c r="Q82" s="1346"/>
      <c r="R82" s="1342"/>
      <c r="S82" s="1307"/>
      <c r="T82" s="1308"/>
      <c r="U82" s="1308"/>
      <c r="V82" s="1308"/>
      <c r="W82" s="1309"/>
      <c r="X82" s="279" t="s">
        <v>1099</v>
      </c>
      <c r="Y82" s="278"/>
      <c r="Z82" s="277"/>
      <c r="AA82" s="275" t="str">
        <f>IF(AA81="","",VLOOKUP(AA81,'シフト記号表（従来型・ユニット型共通）'!$C$6:$L$47,10,FALSE))</f>
        <v/>
      </c>
      <c r="AB82" s="274" t="str">
        <f>IF(AB81="","",VLOOKUP(AB81,'シフト記号表（従来型・ユニット型共通）'!$C$6:$L$47,10,FALSE))</f>
        <v/>
      </c>
      <c r="AC82" s="274" t="str">
        <f>IF(AC81="","",VLOOKUP(AC81,'シフト記号表（従来型・ユニット型共通）'!$C$6:$L$47,10,FALSE))</f>
        <v/>
      </c>
      <c r="AD82" s="274" t="str">
        <f>IF(AD81="","",VLOOKUP(AD81,'シフト記号表（従来型・ユニット型共通）'!$C$6:$L$47,10,FALSE))</f>
        <v/>
      </c>
      <c r="AE82" s="274" t="str">
        <f>IF(AE81="","",VLOOKUP(AE81,'シフト記号表（従来型・ユニット型共通）'!$C$6:$L$47,10,FALSE))</f>
        <v/>
      </c>
      <c r="AF82" s="274" t="str">
        <f>IF(AF81="","",VLOOKUP(AF81,'シフト記号表（従来型・ユニット型共通）'!$C$6:$L$47,10,FALSE))</f>
        <v/>
      </c>
      <c r="AG82" s="276" t="str">
        <f>IF(AG81="","",VLOOKUP(AG81,'シフト記号表（従来型・ユニット型共通）'!$C$6:$L$47,10,FALSE))</f>
        <v/>
      </c>
      <c r="AH82" s="275" t="str">
        <f>IF(AH81="","",VLOOKUP(AH81,'シフト記号表（従来型・ユニット型共通）'!$C$6:$L$47,10,FALSE))</f>
        <v/>
      </c>
      <c r="AI82" s="274" t="str">
        <f>IF(AI81="","",VLOOKUP(AI81,'シフト記号表（従来型・ユニット型共通）'!$C$6:$L$47,10,FALSE))</f>
        <v/>
      </c>
      <c r="AJ82" s="274" t="str">
        <f>IF(AJ81="","",VLOOKUP(AJ81,'シフト記号表（従来型・ユニット型共通）'!$C$6:$L$47,10,FALSE))</f>
        <v/>
      </c>
      <c r="AK82" s="274" t="str">
        <f>IF(AK81="","",VLOOKUP(AK81,'シフト記号表（従来型・ユニット型共通）'!$C$6:$L$47,10,FALSE))</f>
        <v/>
      </c>
      <c r="AL82" s="274" t="str">
        <f>IF(AL81="","",VLOOKUP(AL81,'シフト記号表（従来型・ユニット型共通）'!$C$6:$L$47,10,FALSE))</f>
        <v/>
      </c>
      <c r="AM82" s="274" t="str">
        <f>IF(AM81="","",VLOOKUP(AM81,'シフト記号表（従来型・ユニット型共通）'!$C$6:$L$47,10,FALSE))</f>
        <v/>
      </c>
      <c r="AN82" s="276" t="str">
        <f>IF(AN81="","",VLOOKUP(AN81,'シフト記号表（従来型・ユニット型共通）'!$C$6:$L$47,10,FALSE))</f>
        <v/>
      </c>
      <c r="AO82" s="275" t="str">
        <f>IF(AO81="","",VLOOKUP(AO81,'シフト記号表（従来型・ユニット型共通）'!$C$6:$L$47,10,FALSE))</f>
        <v/>
      </c>
      <c r="AP82" s="274" t="str">
        <f>IF(AP81="","",VLOOKUP(AP81,'シフト記号表（従来型・ユニット型共通）'!$C$6:$L$47,10,FALSE))</f>
        <v/>
      </c>
      <c r="AQ82" s="274" t="str">
        <f>IF(AQ81="","",VLOOKUP(AQ81,'シフト記号表（従来型・ユニット型共通）'!$C$6:$L$47,10,FALSE))</f>
        <v/>
      </c>
      <c r="AR82" s="274" t="str">
        <f>IF(AR81="","",VLOOKUP(AR81,'シフト記号表（従来型・ユニット型共通）'!$C$6:$L$47,10,FALSE))</f>
        <v/>
      </c>
      <c r="AS82" s="274" t="str">
        <f>IF(AS81="","",VLOOKUP(AS81,'シフト記号表（従来型・ユニット型共通）'!$C$6:$L$47,10,FALSE))</f>
        <v/>
      </c>
      <c r="AT82" s="274" t="str">
        <f>IF(AT81="","",VLOOKUP(AT81,'シフト記号表（従来型・ユニット型共通）'!$C$6:$L$47,10,FALSE))</f>
        <v/>
      </c>
      <c r="AU82" s="276" t="str">
        <f>IF(AU81="","",VLOOKUP(AU81,'シフト記号表（従来型・ユニット型共通）'!$C$6:$L$47,10,FALSE))</f>
        <v/>
      </c>
      <c r="AV82" s="275" t="str">
        <f>IF(AV81="","",VLOOKUP(AV81,'シフト記号表（従来型・ユニット型共通）'!$C$6:$L$47,10,FALSE))</f>
        <v/>
      </c>
      <c r="AW82" s="274" t="str">
        <f>IF(AW81="","",VLOOKUP(AW81,'シフト記号表（従来型・ユニット型共通）'!$C$6:$L$47,10,FALSE))</f>
        <v/>
      </c>
      <c r="AX82" s="274" t="str">
        <f>IF(AX81="","",VLOOKUP(AX81,'シフト記号表（従来型・ユニット型共通）'!$C$6:$L$47,10,FALSE))</f>
        <v/>
      </c>
      <c r="AY82" s="274" t="str">
        <f>IF(AY81="","",VLOOKUP(AY81,'シフト記号表（従来型・ユニット型共通）'!$C$6:$L$47,10,FALSE))</f>
        <v/>
      </c>
      <c r="AZ82" s="274" t="str">
        <f>IF(AZ81="","",VLOOKUP(AZ81,'シフト記号表（従来型・ユニット型共通）'!$C$6:$L$47,10,FALSE))</f>
        <v/>
      </c>
      <c r="BA82" s="274" t="str">
        <f>IF(BA81="","",VLOOKUP(BA81,'シフト記号表（従来型・ユニット型共通）'!$C$6:$L$47,10,FALSE))</f>
        <v/>
      </c>
      <c r="BB82" s="276" t="str">
        <f>IF(BB81="","",VLOOKUP(BB81,'シフト記号表（従来型・ユニット型共通）'!$C$6:$L$47,10,FALSE))</f>
        <v/>
      </c>
      <c r="BC82" s="275" t="str">
        <f>IF(BC81="","",VLOOKUP(BC81,'シフト記号表（従来型・ユニット型共通）'!$C$6:$L$47,10,FALSE))</f>
        <v/>
      </c>
      <c r="BD82" s="274" t="str">
        <f>IF(BD81="","",VLOOKUP(BD81,'シフト記号表（従来型・ユニット型共通）'!$C$6:$L$47,10,FALSE))</f>
        <v/>
      </c>
      <c r="BE82" s="274" t="str">
        <f>IF(BE81="","",VLOOKUP(BE81,'シフト記号表（従来型・ユニット型共通）'!$C$6:$L$47,10,FALSE))</f>
        <v/>
      </c>
      <c r="BF82" s="1350">
        <f>IF($BI$3="４週",SUM(AA82:BB82),IF($BI$3="暦月",SUM(AA82:BE82),""))</f>
        <v>0</v>
      </c>
      <c r="BG82" s="1351"/>
      <c r="BH82" s="1352">
        <f>IF($BI$3="４週",BF82/4,IF($BI$3="暦月",(BF82/($BI$8/7)),""))</f>
        <v>0</v>
      </c>
      <c r="BI82" s="1351"/>
      <c r="BJ82" s="1347"/>
      <c r="BK82" s="1348"/>
      <c r="BL82" s="1348"/>
      <c r="BM82" s="1348"/>
      <c r="BN82" s="1349"/>
    </row>
    <row r="83" spans="2:66" ht="20.25" customHeight="1">
      <c r="B83" s="1279">
        <f>B81+1</f>
        <v>34</v>
      </c>
      <c r="C83" s="1396"/>
      <c r="D83" s="1398"/>
      <c r="E83" s="1288"/>
      <c r="F83" s="1399"/>
      <c r="G83" s="1325"/>
      <c r="H83" s="1326"/>
      <c r="I83" s="285"/>
      <c r="J83" s="284"/>
      <c r="K83" s="285"/>
      <c r="L83" s="284"/>
      <c r="M83" s="1337"/>
      <c r="N83" s="1338"/>
      <c r="O83" s="1339"/>
      <c r="P83" s="1340"/>
      <c r="Q83" s="1340"/>
      <c r="R83" s="1326"/>
      <c r="S83" s="1307"/>
      <c r="T83" s="1308"/>
      <c r="U83" s="1308"/>
      <c r="V83" s="1308"/>
      <c r="W83" s="1309"/>
      <c r="X83" s="283" t="s">
        <v>1100</v>
      </c>
      <c r="Z83" s="282"/>
      <c r="AA83" s="267"/>
      <c r="AB83" s="266"/>
      <c r="AC83" s="266"/>
      <c r="AD83" s="266"/>
      <c r="AE83" s="266"/>
      <c r="AF83" s="266"/>
      <c r="AG83" s="268"/>
      <c r="AH83" s="267"/>
      <c r="AI83" s="266"/>
      <c r="AJ83" s="266"/>
      <c r="AK83" s="266"/>
      <c r="AL83" s="266"/>
      <c r="AM83" s="266"/>
      <c r="AN83" s="268"/>
      <c r="AO83" s="267"/>
      <c r="AP83" s="266"/>
      <c r="AQ83" s="266"/>
      <c r="AR83" s="266"/>
      <c r="AS83" s="266"/>
      <c r="AT83" s="266"/>
      <c r="AU83" s="268"/>
      <c r="AV83" s="267"/>
      <c r="AW83" s="266"/>
      <c r="AX83" s="266"/>
      <c r="AY83" s="266"/>
      <c r="AZ83" s="266"/>
      <c r="BA83" s="266"/>
      <c r="BB83" s="268"/>
      <c r="BC83" s="267"/>
      <c r="BD83" s="266"/>
      <c r="BE83" s="265"/>
      <c r="BF83" s="1314"/>
      <c r="BG83" s="1315"/>
      <c r="BH83" s="1316"/>
      <c r="BI83" s="1317"/>
      <c r="BJ83" s="1318"/>
      <c r="BK83" s="1319"/>
      <c r="BL83" s="1319"/>
      <c r="BM83" s="1319"/>
      <c r="BN83" s="1320"/>
    </row>
    <row r="84" spans="2:66" ht="20.25" customHeight="1">
      <c r="B84" s="1280"/>
      <c r="C84" s="1397"/>
      <c r="D84" s="1400"/>
      <c r="E84" s="1288"/>
      <c r="F84" s="1399"/>
      <c r="G84" s="1341"/>
      <c r="H84" s="1342"/>
      <c r="I84" s="281"/>
      <c r="J84" s="280">
        <f>G83</f>
        <v>0</v>
      </c>
      <c r="K84" s="281"/>
      <c r="L84" s="280">
        <f>M83</f>
        <v>0</v>
      </c>
      <c r="M84" s="1343"/>
      <c r="N84" s="1344"/>
      <c r="O84" s="1345"/>
      <c r="P84" s="1346"/>
      <c r="Q84" s="1346"/>
      <c r="R84" s="1342"/>
      <c r="S84" s="1307"/>
      <c r="T84" s="1308"/>
      <c r="U84" s="1308"/>
      <c r="V84" s="1308"/>
      <c r="W84" s="1309"/>
      <c r="X84" s="279" t="s">
        <v>1099</v>
      </c>
      <c r="Y84" s="278"/>
      <c r="Z84" s="277"/>
      <c r="AA84" s="275" t="str">
        <f>IF(AA83="","",VLOOKUP(AA83,'シフト記号表（従来型・ユニット型共通）'!$C$6:$L$47,10,FALSE))</f>
        <v/>
      </c>
      <c r="AB84" s="274" t="str">
        <f>IF(AB83="","",VLOOKUP(AB83,'シフト記号表（従来型・ユニット型共通）'!$C$6:$L$47,10,FALSE))</f>
        <v/>
      </c>
      <c r="AC84" s="274" t="str">
        <f>IF(AC83="","",VLOOKUP(AC83,'シフト記号表（従来型・ユニット型共通）'!$C$6:$L$47,10,FALSE))</f>
        <v/>
      </c>
      <c r="AD84" s="274" t="str">
        <f>IF(AD83="","",VLOOKUP(AD83,'シフト記号表（従来型・ユニット型共通）'!$C$6:$L$47,10,FALSE))</f>
        <v/>
      </c>
      <c r="AE84" s="274" t="str">
        <f>IF(AE83="","",VLOOKUP(AE83,'シフト記号表（従来型・ユニット型共通）'!$C$6:$L$47,10,FALSE))</f>
        <v/>
      </c>
      <c r="AF84" s="274" t="str">
        <f>IF(AF83="","",VLOOKUP(AF83,'シフト記号表（従来型・ユニット型共通）'!$C$6:$L$47,10,FALSE))</f>
        <v/>
      </c>
      <c r="AG84" s="276" t="str">
        <f>IF(AG83="","",VLOOKUP(AG83,'シフト記号表（従来型・ユニット型共通）'!$C$6:$L$47,10,FALSE))</f>
        <v/>
      </c>
      <c r="AH84" s="275" t="str">
        <f>IF(AH83="","",VLOOKUP(AH83,'シフト記号表（従来型・ユニット型共通）'!$C$6:$L$47,10,FALSE))</f>
        <v/>
      </c>
      <c r="AI84" s="274" t="str">
        <f>IF(AI83="","",VLOOKUP(AI83,'シフト記号表（従来型・ユニット型共通）'!$C$6:$L$47,10,FALSE))</f>
        <v/>
      </c>
      <c r="AJ84" s="274" t="str">
        <f>IF(AJ83="","",VLOOKUP(AJ83,'シフト記号表（従来型・ユニット型共通）'!$C$6:$L$47,10,FALSE))</f>
        <v/>
      </c>
      <c r="AK84" s="274" t="str">
        <f>IF(AK83="","",VLOOKUP(AK83,'シフト記号表（従来型・ユニット型共通）'!$C$6:$L$47,10,FALSE))</f>
        <v/>
      </c>
      <c r="AL84" s="274" t="str">
        <f>IF(AL83="","",VLOOKUP(AL83,'シフト記号表（従来型・ユニット型共通）'!$C$6:$L$47,10,FALSE))</f>
        <v/>
      </c>
      <c r="AM84" s="274" t="str">
        <f>IF(AM83="","",VLOOKUP(AM83,'シフト記号表（従来型・ユニット型共通）'!$C$6:$L$47,10,FALSE))</f>
        <v/>
      </c>
      <c r="AN84" s="276" t="str">
        <f>IF(AN83="","",VLOOKUP(AN83,'シフト記号表（従来型・ユニット型共通）'!$C$6:$L$47,10,FALSE))</f>
        <v/>
      </c>
      <c r="AO84" s="275" t="str">
        <f>IF(AO83="","",VLOOKUP(AO83,'シフト記号表（従来型・ユニット型共通）'!$C$6:$L$47,10,FALSE))</f>
        <v/>
      </c>
      <c r="AP84" s="274" t="str">
        <f>IF(AP83="","",VLOOKUP(AP83,'シフト記号表（従来型・ユニット型共通）'!$C$6:$L$47,10,FALSE))</f>
        <v/>
      </c>
      <c r="AQ84" s="274" t="str">
        <f>IF(AQ83="","",VLOOKUP(AQ83,'シフト記号表（従来型・ユニット型共通）'!$C$6:$L$47,10,FALSE))</f>
        <v/>
      </c>
      <c r="AR84" s="274" t="str">
        <f>IF(AR83="","",VLOOKUP(AR83,'シフト記号表（従来型・ユニット型共通）'!$C$6:$L$47,10,FALSE))</f>
        <v/>
      </c>
      <c r="AS84" s="274" t="str">
        <f>IF(AS83="","",VLOOKUP(AS83,'シフト記号表（従来型・ユニット型共通）'!$C$6:$L$47,10,FALSE))</f>
        <v/>
      </c>
      <c r="AT84" s="274" t="str">
        <f>IF(AT83="","",VLOOKUP(AT83,'シフト記号表（従来型・ユニット型共通）'!$C$6:$L$47,10,FALSE))</f>
        <v/>
      </c>
      <c r="AU84" s="276" t="str">
        <f>IF(AU83="","",VLOOKUP(AU83,'シフト記号表（従来型・ユニット型共通）'!$C$6:$L$47,10,FALSE))</f>
        <v/>
      </c>
      <c r="AV84" s="275" t="str">
        <f>IF(AV83="","",VLOOKUP(AV83,'シフト記号表（従来型・ユニット型共通）'!$C$6:$L$47,10,FALSE))</f>
        <v/>
      </c>
      <c r="AW84" s="274" t="str">
        <f>IF(AW83="","",VLOOKUP(AW83,'シフト記号表（従来型・ユニット型共通）'!$C$6:$L$47,10,FALSE))</f>
        <v/>
      </c>
      <c r="AX84" s="274" t="str">
        <f>IF(AX83="","",VLOOKUP(AX83,'シフト記号表（従来型・ユニット型共通）'!$C$6:$L$47,10,FALSE))</f>
        <v/>
      </c>
      <c r="AY84" s="274" t="str">
        <f>IF(AY83="","",VLOOKUP(AY83,'シフト記号表（従来型・ユニット型共通）'!$C$6:$L$47,10,FALSE))</f>
        <v/>
      </c>
      <c r="AZ84" s="274" t="str">
        <f>IF(AZ83="","",VLOOKUP(AZ83,'シフト記号表（従来型・ユニット型共通）'!$C$6:$L$47,10,FALSE))</f>
        <v/>
      </c>
      <c r="BA84" s="274" t="str">
        <f>IF(BA83="","",VLOOKUP(BA83,'シフト記号表（従来型・ユニット型共通）'!$C$6:$L$47,10,FALSE))</f>
        <v/>
      </c>
      <c r="BB84" s="276" t="str">
        <f>IF(BB83="","",VLOOKUP(BB83,'シフト記号表（従来型・ユニット型共通）'!$C$6:$L$47,10,FALSE))</f>
        <v/>
      </c>
      <c r="BC84" s="275" t="str">
        <f>IF(BC83="","",VLOOKUP(BC83,'シフト記号表（従来型・ユニット型共通）'!$C$6:$L$47,10,FALSE))</f>
        <v/>
      </c>
      <c r="BD84" s="274" t="str">
        <f>IF(BD83="","",VLOOKUP(BD83,'シフト記号表（従来型・ユニット型共通）'!$C$6:$L$47,10,FALSE))</f>
        <v/>
      </c>
      <c r="BE84" s="274" t="str">
        <f>IF(BE83="","",VLOOKUP(BE83,'シフト記号表（従来型・ユニット型共通）'!$C$6:$L$47,10,FALSE))</f>
        <v/>
      </c>
      <c r="BF84" s="1350">
        <f>IF($BI$3="４週",SUM(AA84:BB84),IF($BI$3="暦月",SUM(AA84:BE84),""))</f>
        <v>0</v>
      </c>
      <c r="BG84" s="1351"/>
      <c r="BH84" s="1352">
        <f>IF($BI$3="４週",BF84/4,IF($BI$3="暦月",(BF84/($BI$8/7)),""))</f>
        <v>0</v>
      </c>
      <c r="BI84" s="1351"/>
      <c r="BJ84" s="1347"/>
      <c r="BK84" s="1348"/>
      <c r="BL84" s="1348"/>
      <c r="BM84" s="1348"/>
      <c r="BN84" s="1349"/>
    </row>
    <row r="85" spans="2:66" ht="20.25" customHeight="1">
      <c r="B85" s="1279">
        <f>B83+1</f>
        <v>35</v>
      </c>
      <c r="C85" s="1396"/>
      <c r="D85" s="1398"/>
      <c r="E85" s="1288"/>
      <c r="F85" s="1399"/>
      <c r="G85" s="1325"/>
      <c r="H85" s="1326"/>
      <c r="I85" s="285"/>
      <c r="J85" s="284"/>
      <c r="K85" s="285"/>
      <c r="L85" s="284"/>
      <c r="M85" s="1337"/>
      <c r="N85" s="1338"/>
      <c r="O85" s="1339"/>
      <c r="P85" s="1340"/>
      <c r="Q85" s="1340"/>
      <c r="R85" s="1326"/>
      <c r="S85" s="1307"/>
      <c r="T85" s="1308"/>
      <c r="U85" s="1308"/>
      <c r="V85" s="1308"/>
      <c r="W85" s="1309"/>
      <c r="X85" s="283" t="s">
        <v>1100</v>
      </c>
      <c r="Z85" s="282"/>
      <c r="AA85" s="267"/>
      <c r="AB85" s="266"/>
      <c r="AC85" s="266"/>
      <c r="AD85" s="266"/>
      <c r="AE85" s="266"/>
      <c r="AF85" s="266"/>
      <c r="AG85" s="268"/>
      <c r="AH85" s="267"/>
      <c r="AI85" s="266"/>
      <c r="AJ85" s="266"/>
      <c r="AK85" s="266"/>
      <c r="AL85" s="266"/>
      <c r="AM85" s="266"/>
      <c r="AN85" s="268"/>
      <c r="AO85" s="267"/>
      <c r="AP85" s="266"/>
      <c r="AQ85" s="266"/>
      <c r="AR85" s="266"/>
      <c r="AS85" s="266"/>
      <c r="AT85" s="266"/>
      <c r="AU85" s="268"/>
      <c r="AV85" s="267"/>
      <c r="AW85" s="266"/>
      <c r="AX85" s="266"/>
      <c r="AY85" s="266"/>
      <c r="AZ85" s="266"/>
      <c r="BA85" s="266"/>
      <c r="BB85" s="268"/>
      <c r="BC85" s="267"/>
      <c r="BD85" s="266"/>
      <c r="BE85" s="265"/>
      <c r="BF85" s="1314"/>
      <c r="BG85" s="1315"/>
      <c r="BH85" s="1316"/>
      <c r="BI85" s="1317"/>
      <c r="BJ85" s="1318"/>
      <c r="BK85" s="1319"/>
      <c r="BL85" s="1319"/>
      <c r="BM85" s="1319"/>
      <c r="BN85" s="1320"/>
    </row>
    <row r="86" spans="2:66" ht="20.25" customHeight="1">
      <c r="B86" s="1280"/>
      <c r="C86" s="1397"/>
      <c r="D86" s="1400"/>
      <c r="E86" s="1288"/>
      <c r="F86" s="1399"/>
      <c r="G86" s="1341"/>
      <c r="H86" s="1342"/>
      <c r="I86" s="281"/>
      <c r="J86" s="280">
        <f>G85</f>
        <v>0</v>
      </c>
      <c r="K86" s="281"/>
      <c r="L86" s="280">
        <f>M85</f>
        <v>0</v>
      </c>
      <c r="M86" s="1343"/>
      <c r="N86" s="1344"/>
      <c r="O86" s="1345"/>
      <c r="P86" s="1346"/>
      <c r="Q86" s="1346"/>
      <c r="R86" s="1342"/>
      <c r="S86" s="1307"/>
      <c r="T86" s="1308"/>
      <c r="U86" s="1308"/>
      <c r="V86" s="1308"/>
      <c r="W86" s="1309"/>
      <c r="X86" s="279" t="s">
        <v>1099</v>
      </c>
      <c r="Y86" s="278"/>
      <c r="Z86" s="277"/>
      <c r="AA86" s="275" t="str">
        <f>IF(AA85="","",VLOOKUP(AA85,'シフト記号表（従来型・ユニット型共通）'!$C$6:$L$47,10,FALSE))</f>
        <v/>
      </c>
      <c r="AB86" s="274" t="str">
        <f>IF(AB85="","",VLOOKUP(AB85,'シフト記号表（従来型・ユニット型共通）'!$C$6:$L$47,10,FALSE))</f>
        <v/>
      </c>
      <c r="AC86" s="274" t="str">
        <f>IF(AC85="","",VLOOKUP(AC85,'シフト記号表（従来型・ユニット型共通）'!$C$6:$L$47,10,FALSE))</f>
        <v/>
      </c>
      <c r="AD86" s="274" t="str">
        <f>IF(AD85="","",VLOOKUP(AD85,'シフト記号表（従来型・ユニット型共通）'!$C$6:$L$47,10,FALSE))</f>
        <v/>
      </c>
      <c r="AE86" s="274" t="str">
        <f>IF(AE85="","",VLOOKUP(AE85,'シフト記号表（従来型・ユニット型共通）'!$C$6:$L$47,10,FALSE))</f>
        <v/>
      </c>
      <c r="AF86" s="274" t="str">
        <f>IF(AF85="","",VLOOKUP(AF85,'シフト記号表（従来型・ユニット型共通）'!$C$6:$L$47,10,FALSE))</f>
        <v/>
      </c>
      <c r="AG86" s="276" t="str">
        <f>IF(AG85="","",VLOOKUP(AG85,'シフト記号表（従来型・ユニット型共通）'!$C$6:$L$47,10,FALSE))</f>
        <v/>
      </c>
      <c r="AH86" s="275" t="str">
        <f>IF(AH85="","",VLOOKUP(AH85,'シフト記号表（従来型・ユニット型共通）'!$C$6:$L$47,10,FALSE))</f>
        <v/>
      </c>
      <c r="AI86" s="274" t="str">
        <f>IF(AI85="","",VLOOKUP(AI85,'シフト記号表（従来型・ユニット型共通）'!$C$6:$L$47,10,FALSE))</f>
        <v/>
      </c>
      <c r="AJ86" s="274" t="str">
        <f>IF(AJ85="","",VLOOKUP(AJ85,'シフト記号表（従来型・ユニット型共通）'!$C$6:$L$47,10,FALSE))</f>
        <v/>
      </c>
      <c r="AK86" s="274" t="str">
        <f>IF(AK85="","",VLOOKUP(AK85,'シフト記号表（従来型・ユニット型共通）'!$C$6:$L$47,10,FALSE))</f>
        <v/>
      </c>
      <c r="AL86" s="274" t="str">
        <f>IF(AL85="","",VLOOKUP(AL85,'シフト記号表（従来型・ユニット型共通）'!$C$6:$L$47,10,FALSE))</f>
        <v/>
      </c>
      <c r="AM86" s="274" t="str">
        <f>IF(AM85="","",VLOOKUP(AM85,'シフト記号表（従来型・ユニット型共通）'!$C$6:$L$47,10,FALSE))</f>
        <v/>
      </c>
      <c r="AN86" s="276" t="str">
        <f>IF(AN85="","",VLOOKUP(AN85,'シフト記号表（従来型・ユニット型共通）'!$C$6:$L$47,10,FALSE))</f>
        <v/>
      </c>
      <c r="AO86" s="275" t="str">
        <f>IF(AO85="","",VLOOKUP(AO85,'シフト記号表（従来型・ユニット型共通）'!$C$6:$L$47,10,FALSE))</f>
        <v/>
      </c>
      <c r="AP86" s="274" t="str">
        <f>IF(AP85="","",VLOOKUP(AP85,'シフト記号表（従来型・ユニット型共通）'!$C$6:$L$47,10,FALSE))</f>
        <v/>
      </c>
      <c r="AQ86" s="274" t="str">
        <f>IF(AQ85="","",VLOOKUP(AQ85,'シフト記号表（従来型・ユニット型共通）'!$C$6:$L$47,10,FALSE))</f>
        <v/>
      </c>
      <c r="AR86" s="274" t="str">
        <f>IF(AR85="","",VLOOKUP(AR85,'シフト記号表（従来型・ユニット型共通）'!$C$6:$L$47,10,FALSE))</f>
        <v/>
      </c>
      <c r="AS86" s="274" t="str">
        <f>IF(AS85="","",VLOOKUP(AS85,'シフト記号表（従来型・ユニット型共通）'!$C$6:$L$47,10,FALSE))</f>
        <v/>
      </c>
      <c r="AT86" s="274" t="str">
        <f>IF(AT85="","",VLOOKUP(AT85,'シフト記号表（従来型・ユニット型共通）'!$C$6:$L$47,10,FALSE))</f>
        <v/>
      </c>
      <c r="AU86" s="276" t="str">
        <f>IF(AU85="","",VLOOKUP(AU85,'シフト記号表（従来型・ユニット型共通）'!$C$6:$L$47,10,FALSE))</f>
        <v/>
      </c>
      <c r="AV86" s="275" t="str">
        <f>IF(AV85="","",VLOOKUP(AV85,'シフト記号表（従来型・ユニット型共通）'!$C$6:$L$47,10,FALSE))</f>
        <v/>
      </c>
      <c r="AW86" s="274" t="str">
        <f>IF(AW85="","",VLOOKUP(AW85,'シフト記号表（従来型・ユニット型共通）'!$C$6:$L$47,10,FALSE))</f>
        <v/>
      </c>
      <c r="AX86" s="274" t="str">
        <f>IF(AX85="","",VLOOKUP(AX85,'シフト記号表（従来型・ユニット型共通）'!$C$6:$L$47,10,FALSE))</f>
        <v/>
      </c>
      <c r="AY86" s="274" t="str">
        <f>IF(AY85="","",VLOOKUP(AY85,'シフト記号表（従来型・ユニット型共通）'!$C$6:$L$47,10,FALSE))</f>
        <v/>
      </c>
      <c r="AZ86" s="274" t="str">
        <f>IF(AZ85="","",VLOOKUP(AZ85,'シフト記号表（従来型・ユニット型共通）'!$C$6:$L$47,10,FALSE))</f>
        <v/>
      </c>
      <c r="BA86" s="274" t="str">
        <f>IF(BA85="","",VLOOKUP(BA85,'シフト記号表（従来型・ユニット型共通）'!$C$6:$L$47,10,FALSE))</f>
        <v/>
      </c>
      <c r="BB86" s="276" t="str">
        <f>IF(BB85="","",VLOOKUP(BB85,'シフト記号表（従来型・ユニット型共通）'!$C$6:$L$47,10,FALSE))</f>
        <v/>
      </c>
      <c r="BC86" s="275" t="str">
        <f>IF(BC85="","",VLOOKUP(BC85,'シフト記号表（従来型・ユニット型共通）'!$C$6:$L$47,10,FALSE))</f>
        <v/>
      </c>
      <c r="BD86" s="274" t="str">
        <f>IF(BD85="","",VLOOKUP(BD85,'シフト記号表（従来型・ユニット型共通）'!$C$6:$L$47,10,FALSE))</f>
        <v/>
      </c>
      <c r="BE86" s="274" t="str">
        <f>IF(BE85="","",VLOOKUP(BE85,'シフト記号表（従来型・ユニット型共通）'!$C$6:$L$47,10,FALSE))</f>
        <v/>
      </c>
      <c r="BF86" s="1350">
        <f>IF($BI$3="４週",SUM(AA86:BB86),IF($BI$3="暦月",SUM(AA86:BE86),""))</f>
        <v>0</v>
      </c>
      <c r="BG86" s="1351"/>
      <c r="BH86" s="1352">
        <f>IF($BI$3="４週",BF86/4,IF($BI$3="暦月",(BF86/($BI$8/7)),""))</f>
        <v>0</v>
      </c>
      <c r="BI86" s="1351"/>
      <c r="BJ86" s="1347"/>
      <c r="BK86" s="1348"/>
      <c r="BL86" s="1348"/>
      <c r="BM86" s="1348"/>
      <c r="BN86" s="1349"/>
    </row>
    <row r="87" spans="2:66" ht="20.25" customHeight="1">
      <c r="B87" s="1279">
        <f>B85+1</f>
        <v>36</v>
      </c>
      <c r="C87" s="1396"/>
      <c r="D87" s="1398"/>
      <c r="E87" s="1288"/>
      <c r="F87" s="1399"/>
      <c r="G87" s="1325"/>
      <c r="H87" s="1326"/>
      <c r="I87" s="285"/>
      <c r="J87" s="284"/>
      <c r="K87" s="285"/>
      <c r="L87" s="284"/>
      <c r="M87" s="1337"/>
      <c r="N87" s="1338"/>
      <c r="O87" s="1339"/>
      <c r="P87" s="1340"/>
      <c r="Q87" s="1340"/>
      <c r="R87" s="1326"/>
      <c r="S87" s="1307"/>
      <c r="T87" s="1308"/>
      <c r="U87" s="1308"/>
      <c r="V87" s="1308"/>
      <c r="W87" s="1309"/>
      <c r="X87" s="283" t="s">
        <v>1100</v>
      </c>
      <c r="Z87" s="282"/>
      <c r="AA87" s="267"/>
      <c r="AB87" s="266"/>
      <c r="AC87" s="266"/>
      <c r="AD87" s="266"/>
      <c r="AE87" s="266"/>
      <c r="AF87" s="266"/>
      <c r="AG87" s="268"/>
      <c r="AH87" s="267"/>
      <c r="AI87" s="266"/>
      <c r="AJ87" s="266"/>
      <c r="AK87" s="266"/>
      <c r="AL87" s="266"/>
      <c r="AM87" s="266"/>
      <c r="AN87" s="268"/>
      <c r="AO87" s="267"/>
      <c r="AP87" s="266"/>
      <c r="AQ87" s="266"/>
      <c r="AR87" s="266"/>
      <c r="AS87" s="266"/>
      <c r="AT87" s="266"/>
      <c r="AU87" s="268"/>
      <c r="AV87" s="267"/>
      <c r="AW87" s="266"/>
      <c r="AX87" s="266"/>
      <c r="AY87" s="266"/>
      <c r="AZ87" s="266"/>
      <c r="BA87" s="266"/>
      <c r="BB87" s="268"/>
      <c r="BC87" s="267"/>
      <c r="BD87" s="266"/>
      <c r="BE87" s="265"/>
      <c r="BF87" s="1314"/>
      <c r="BG87" s="1315"/>
      <c r="BH87" s="1316"/>
      <c r="BI87" s="1317"/>
      <c r="BJ87" s="1318"/>
      <c r="BK87" s="1319"/>
      <c r="BL87" s="1319"/>
      <c r="BM87" s="1319"/>
      <c r="BN87" s="1320"/>
    </row>
    <row r="88" spans="2:66" ht="20.25" customHeight="1">
      <c r="B88" s="1280"/>
      <c r="C88" s="1397"/>
      <c r="D88" s="1400"/>
      <c r="E88" s="1288"/>
      <c r="F88" s="1399"/>
      <c r="G88" s="1341"/>
      <c r="H88" s="1342"/>
      <c r="I88" s="281"/>
      <c r="J88" s="280">
        <f>G87</f>
        <v>0</v>
      </c>
      <c r="K88" s="281"/>
      <c r="L88" s="280">
        <f>M87</f>
        <v>0</v>
      </c>
      <c r="M88" s="1343"/>
      <c r="N88" s="1344"/>
      <c r="O88" s="1345"/>
      <c r="P88" s="1346"/>
      <c r="Q88" s="1346"/>
      <c r="R88" s="1342"/>
      <c r="S88" s="1307"/>
      <c r="T88" s="1308"/>
      <c r="U88" s="1308"/>
      <c r="V88" s="1308"/>
      <c r="W88" s="1309"/>
      <c r="X88" s="279" t="s">
        <v>1099</v>
      </c>
      <c r="Y88" s="278"/>
      <c r="Z88" s="277"/>
      <c r="AA88" s="275" t="str">
        <f>IF(AA87="","",VLOOKUP(AA87,'シフト記号表（従来型・ユニット型共通）'!$C$6:$L$47,10,FALSE))</f>
        <v/>
      </c>
      <c r="AB88" s="274" t="str">
        <f>IF(AB87="","",VLOOKUP(AB87,'シフト記号表（従来型・ユニット型共通）'!$C$6:$L$47,10,FALSE))</f>
        <v/>
      </c>
      <c r="AC88" s="274" t="str">
        <f>IF(AC87="","",VLOOKUP(AC87,'シフト記号表（従来型・ユニット型共通）'!$C$6:$L$47,10,FALSE))</f>
        <v/>
      </c>
      <c r="AD88" s="274" t="str">
        <f>IF(AD87="","",VLOOKUP(AD87,'シフト記号表（従来型・ユニット型共通）'!$C$6:$L$47,10,FALSE))</f>
        <v/>
      </c>
      <c r="AE88" s="274" t="str">
        <f>IF(AE87="","",VLOOKUP(AE87,'シフト記号表（従来型・ユニット型共通）'!$C$6:$L$47,10,FALSE))</f>
        <v/>
      </c>
      <c r="AF88" s="274" t="str">
        <f>IF(AF87="","",VLOOKUP(AF87,'シフト記号表（従来型・ユニット型共通）'!$C$6:$L$47,10,FALSE))</f>
        <v/>
      </c>
      <c r="AG88" s="276" t="str">
        <f>IF(AG87="","",VLOOKUP(AG87,'シフト記号表（従来型・ユニット型共通）'!$C$6:$L$47,10,FALSE))</f>
        <v/>
      </c>
      <c r="AH88" s="275" t="str">
        <f>IF(AH87="","",VLOOKUP(AH87,'シフト記号表（従来型・ユニット型共通）'!$C$6:$L$47,10,FALSE))</f>
        <v/>
      </c>
      <c r="AI88" s="274" t="str">
        <f>IF(AI87="","",VLOOKUP(AI87,'シフト記号表（従来型・ユニット型共通）'!$C$6:$L$47,10,FALSE))</f>
        <v/>
      </c>
      <c r="AJ88" s="274" t="str">
        <f>IF(AJ87="","",VLOOKUP(AJ87,'シフト記号表（従来型・ユニット型共通）'!$C$6:$L$47,10,FALSE))</f>
        <v/>
      </c>
      <c r="AK88" s="274" t="str">
        <f>IF(AK87="","",VLOOKUP(AK87,'シフト記号表（従来型・ユニット型共通）'!$C$6:$L$47,10,FALSE))</f>
        <v/>
      </c>
      <c r="AL88" s="274" t="str">
        <f>IF(AL87="","",VLOOKUP(AL87,'シフト記号表（従来型・ユニット型共通）'!$C$6:$L$47,10,FALSE))</f>
        <v/>
      </c>
      <c r="AM88" s="274" t="str">
        <f>IF(AM87="","",VLOOKUP(AM87,'シフト記号表（従来型・ユニット型共通）'!$C$6:$L$47,10,FALSE))</f>
        <v/>
      </c>
      <c r="AN88" s="276" t="str">
        <f>IF(AN87="","",VLOOKUP(AN87,'シフト記号表（従来型・ユニット型共通）'!$C$6:$L$47,10,FALSE))</f>
        <v/>
      </c>
      <c r="AO88" s="275" t="str">
        <f>IF(AO87="","",VLOOKUP(AO87,'シフト記号表（従来型・ユニット型共通）'!$C$6:$L$47,10,FALSE))</f>
        <v/>
      </c>
      <c r="AP88" s="274" t="str">
        <f>IF(AP87="","",VLOOKUP(AP87,'シフト記号表（従来型・ユニット型共通）'!$C$6:$L$47,10,FALSE))</f>
        <v/>
      </c>
      <c r="AQ88" s="274" t="str">
        <f>IF(AQ87="","",VLOOKUP(AQ87,'シフト記号表（従来型・ユニット型共通）'!$C$6:$L$47,10,FALSE))</f>
        <v/>
      </c>
      <c r="AR88" s="274" t="str">
        <f>IF(AR87="","",VLOOKUP(AR87,'シフト記号表（従来型・ユニット型共通）'!$C$6:$L$47,10,FALSE))</f>
        <v/>
      </c>
      <c r="AS88" s="274" t="str">
        <f>IF(AS87="","",VLOOKUP(AS87,'シフト記号表（従来型・ユニット型共通）'!$C$6:$L$47,10,FALSE))</f>
        <v/>
      </c>
      <c r="AT88" s="274" t="str">
        <f>IF(AT87="","",VLOOKUP(AT87,'シフト記号表（従来型・ユニット型共通）'!$C$6:$L$47,10,FALSE))</f>
        <v/>
      </c>
      <c r="AU88" s="276" t="str">
        <f>IF(AU87="","",VLOOKUP(AU87,'シフト記号表（従来型・ユニット型共通）'!$C$6:$L$47,10,FALSE))</f>
        <v/>
      </c>
      <c r="AV88" s="275" t="str">
        <f>IF(AV87="","",VLOOKUP(AV87,'シフト記号表（従来型・ユニット型共通）'!$C$6:$L$47,10,FALSE))</f>
        <v/>
      </c>
      <c r="AW88" s="274" t="str">
        <f>IF(AW87="","",VLOOKUP(AW87,'シフト記号表（従来型・ユニット型共通）'!$C$6:$L$47,10,FALSE))</f>
        <v/>
      </c>
      <c r="AX88" s="274" t="str">
        <f>IF(AX87="","",VLOOKUP(AX87,'シフト記号表（従来型・ユニット型共通）'!$C$6:$L$47,10,FALSE))</f>
        <v/>
      </c>
      <c r="AY88" s="274" t="str">
        <f>IF(AY87="","",VLOOKUP(AY87,'シフト記号表（従来型・ユニット型共通）'!$C$6:$L$47,10,FALSE))</f>
        <v/>
      </c>
      <c r="AZ88" s="274" t="str">
        <f>IF(AZ87="","",VLOOKUP(AZ87,'シフト記号表（従来型・ユニット型共通）'!$C$6:$L$47,10,FALSE))</f>
        <v/>
      </c>
      <c r="BA88" s="274" t="str">
        <f>IF(BA87="","",VLOOKUP(BA87,'シフト記号表（従来型・ユニット型共通）'!$C$6:$L$47,10,FALSE))</f>
        <v/>
      </c>
      <c r="BB88" s="276" t="str">
        <f>IF(BB87="","",VLOOKUP(BB87,'シフト記号表（従来型・ユニット型共通）'!$C$6:$L$47,10,FALSE))</f>
        <v/>
      </c>
      <c r="BC88" s="275" t="str">
        <f>IF(BC87="","",VLOOKUP(BC87,'シフト記号表（従来型・ユニット型共通）'!$C$6:$L$47,10,FALSE))</f>
        <v/>
      </c>
      <c r="BD88" s="274" t="str">
        <f>IF(BD87="","",VLOOKUP(BD87,'シフト記号表（従来型・ユニット型共通）'!$C$6:$L$47,10,FALSE))</f>
        <v/>
      </c>
      <c r="BE88" s="274" t="str">
        <f>IF(BE87="","",VLOOKUP(BE87,'シフト記号表（従来型・ユニット型共通）'!$C$6:$L$47,10,FALSE))</f>
        <v/>
      </c>
      <c r="BF88" s="1350">
        <f>IF($BI$3="４週",SUM(AA88:BB88),IF($BI$3="暦月",SUM(AA88:BE88),""))</f>
        <v>0</v>
      </c>
      <c r="BG88" s="1351"/>
      <c r="BH88" s="1352">
        <f>IF($BI$3="４週",BF88/4,IF($BI$3="暦月",(BF88/($BI$8/7)),""))</f>
        <v>0</v>
      </c>
      <c r="BI88" s="1351"/>
      <c r="BJ88" s="1347"/>
      <c r="BK88" s="1348"/>
      <c r="BL88" s="1348"/>
      <c r="BM88" s="1348"/>
      <c r="BN88" s="1349"/>
    </row>
    <row r="89" spans="2:66" ht="20.25" customHeight="1">
      <c r="B89" s="1279">
        <f>B87+1</f>
        <v>37</v>
      </c>
      <c r="C89" s="1396"/>
      <c r="D89" s="1398"/>
      <c r="E89" s="1288"/>
      <c r="F89" s="1399"/>
      <c r="G89" s="1325"/>
      <c r="H89" s="1326"/>
      <c r="I89" s="285"/>
      <c r="J89" s="284"/>
      <c r="K89" s="285"/>
      <c r="L89" s="284"/>
      <c r="M89" s="1337"/>
      <c r="N89" s="1338"/>
      <c r="O89" s="1339"/>
      <c r="P89" s="1340"/>
      <c r="Q89" s="1340"/>
      <c r="R89" s="1326"/>
      <c r="S89" s="1307"/>
      <c r="T89" s="1308"/>
      <c r="U89" s="1308"/>
      <c r="V89" s="1308"/>
      <c r="W89" s="1309"/>
      <c r="X89" s="283" t="s">
        <v>1100</v>
      </c>
      <c r="Z89" s="282"/>
      <c r="AA89" s="267"/>
      <c r="AB89" s="266"/>
      <c r="AC89" s="266"/>
      <c r="AD89" s="266"/>
      <c r="AE89" s="266"/>
      <c r="AF89" s="266"/>
      <c r="AG89" s="268"/>
      <c r="AH89" s="267"/>
      <c r="AI89" s="266"/>
      <c r="AJ89" s="266"/>
      <c r="AK89" s="266"/>
      <c r="AL89" s="266"/>
      <c r="AM89" s="266"/>
      <c r="AN89" s="268"/>
      <c r="AO89" s="267"/>
      <c r="AP89" s="266"/>
      <c r="AQ89" s="266"/>
      <c r="AR89" s="266"/>
      <c r="AS89" s="266"/>
      <c r="AT89" s="266"/>
      <c r="AU89" s="268"/>
      <c r="AV89" s="267"/>
      <c r="AW89" s="266"/>
      <c r="AX89" s="266"/>
      <c r="AY89" s="266"/>
      <c r="AZ89" s="266"/>
      <c r="BA89" s="266"/>
      <c r="BB89" s="268"/>
      <c r="BC89" s="267"/>
      <c r="BD89" s="266"/>
      <c r="BE89" s="265"/>
      <c r="BF89" s="1314"/>
      <c r="BG89" s="1315"/>
      <c r="BH89" s="1316"/>
      <c r="BI89" s="1317"/>
      <c r="BJ89" s="1318"/>
      <c r="BK89" s="1319"/>
      <c r="BL89" s="1319"/>
      <c r="BM89" s="1319"/>
      <c r="BN89" s="1320"/>
    </row>
    <row r="90" spans="2:66" ht="20.25" customHeight="1">
      <c r="B90" s="1280"/>
      <c r="C90" s="1397"/>
      <c r="D90" s="1400"/>
      <c r="E90" s="1288"/>
      <c r="F90" s="1399"/>
      <c r="G90" s="1341"/>
      <c r="H90" s="1342"/>
      <c r="I90" s="281"/>
      <c r="J90" s="280">
        <f>G89</f>
        <v>0</v>
      </c>
      <c r="K90" s="281"/>
      <c r="L90" s="280">
        <f>M89</f>
        <v>0</v>
      </c>
      <c r="M90" s="1343"/>
      <c r="N90" s="1344"/>
      <c r="O90" s="1345"/>
      <c r="P90" s="1346"/>
      <c r="Q90" s="1346"/>
      <c r="R90" s="1342"/>
      <c r="S90" s="1307"/>
      <c r="T90" s="1308"/>
      <c r="U90" s="1308"/>
      <c r="V90" s="1308"/>
      <c r="W90" s="1309"/>
      <c r="X90" s="279" t="s">
        <v>1099</v>
      </c>
      <c r="Y90" s="278"/>
      <c r="Z90" s="277"/>
      <c r="AA90" s="275" t="str">
        <f>IF(AA89="","",VLOOKUP(AA89,'シフト記号表（従来型・ユニット型共通）'!$C$6:$L$47,10,FALSE))</f>
        <v/>
      </c>
      <c r="AB90" s="274" t="str">
        <f>IF(AB89="","",VLOOKUP(AB89,'シフト記号表（従来型・ユニット型共通）'!$C$6:$L$47,10,FALSE))</f>
        <v/>
      </c>
      <c r="AC90" s="274" t="str">
        <f>IF(AC89="","",VLOOKUP(AC89,'シフト記号表（従来型・ユニット型共通）'!$C$6:$L$47,10,FALSE))</f>
        <v/>
      </c>
      <c r="AD90" s="274" t="str">
        <f>IF(AD89="","",VLOOKUP(AD89,'シフト記号表（従来型・ユニット型共通）'!$C$6:$L$47,10,FALSE))</f>
        <v/>
      </c>
      <c r="AE90" s="274" t="str">
        <f>IF(AE89="","",VLOOKUP(AE89,'シフト記号表（従来型・ユニット型共通）'!$C$6:$L$47,10,FALSE))</f>
        <v/>
      </c>
      <c r="AF90" s="274" t="str">
        <f>IF(AF89="","",VLOOKUP(AF89,'シフト記号表（従来型・ユニット型共通）'!$C$6:$L$47,10,FALSE))</f>
        <v/>
      </c>
      <c r="AG90" s="276" t="str">
        <f>IF(AG89="","",VLOOKUP(AG89,'シフト記号表（従来型・ユニット型共通）'!$C$6:$L$47,10,FALSE))</f>
        <v/>
      </c>
      <c r="AH90" s="275" t="str">
        <f>IF(AH89="","",VLOOKUP(AH89,'シフト記号表（従来型・ユニット型共通）'!$C$6:$L$47,10,FALSE))</f>
        <v/>
      </c>
      <c r="AI90" s="274" t="str">
        <f>IF(AI89="","",VLOOKUP(AI89,'シフト記号表（従来型・ユニット型共通）'!$C$6:$L$47,10,FALSE))</f>
        <v/>
      </c>
      <c r="AJ90" s="274" t="str">
        <f>IF(AJ89="","",VLOOKUP(AJ89,'シフト記号表（従来型・ユニット型共通）'!$C$6:$L$47,10,FALSE))</f>
        <v/>
      </c>
      <c r="AK90" s="274" t="str">
        <f>IF(AK89="","",VLOOKUP(AK89,'シフト記号表（従来型・ユニット型共通）'!$C$6:$L$47,10,FALSE))</f>
        <v/>
      </c>
      <c r="AL90" s="274" t="str">
        <f>IF(AL89="","",VLOOKUP(AL89,'シフト記号表（従来型・ユニット型共通）'!$C$6:$L$47,10,FALSE))</f>
        <v/>
      </c>
      <c r="AM90" s="274" t="str">
        <f>IF(AM89="","",VLOOKUP(AM89,'シフト記号表（従来型・ユニット型共通）'!$C$6:$L$47,10,FALSE))</f>
        <v/>
      </c>
      <c r="AN90" s="276" t="str">
        <f>IF(AN89="","",VLOOKUP(AN89,'シフト記号表（従来型・ユニット型共通）'!$C$6:$L$47,10,FALSE))</f>
        <v/>
      </c>
      <c r="AO90" s="275" t="str">
        <f>IF(AO89="","",VLOOKUP(AO89,'シフト記号表（従来型・ユニット型共通）'!$C$6:$L$47,10,FALSE))</f>
        <v/>
      </c>
      <c r="AP90" s="274" t="str">
        <f>IF(AP89="","",VLOOKUP(AP89,'シフト記号表（従来型・ユニット型共通）'!$C$6:$L$47,10,FALSE))</f>
        <v/>
      </c>
      <c r="AQ90" s="274" t="str">
        <f>IF(AQ89="","",VLOOKUP(AQ89,'シフト記号表（従来型・ユニット型共通）'!$C$6:$L$47,10,FALSE))</f>
        <v/>
      </c>
      <c r="AR90" s="274" t="str">
        <f>IF(AR89="","",VLOOKUP(AR89,'シフト記号表（従来型・ユニット型共通）'!$C$6:$L$47,10,FALSE))</f>
        <v/>
      </c>
      <c r="AS90" s="274" t="str">
        <f>IF(AS89="","",VLOOKUP(AS89,'シフト記号表（従来型・ユニット型共通）'!$C$6:$L$47,10,FALSE))</f>
        <v/>
      </c>
      <c r="AT90" s="274" t="str">
        <f>IF(AT89="","",VLOOKUP(AT89,'シフト記号表（従来型・ユニット型共通）'!$C$6:$L$47,10,FALSE))</f>
        <v/>
      </c>
      <c r="AU90" s="276" t="str">
        <f>IF(AU89="","",VLOOKUP(AU89,'シフト記号表（従来型・ユニット型共通）'!$C$6:$L$47,10,FALSE))</f>
        <v/>
      </c>
      <c r="AV90" s="275" t="str">
        <f>IF(AV89="","",VLOOKUP(AV89,'シフト記号表（従来型・ユニット型共通）'!$C$6:$L$47,10,FALSE))</f>
        <v/>
      </c>
      <c r="AW90" s="274" t="str">
        <f>IF(AW89="","",VLOOKUP(AW89,'シフト記号表（従来型・ユニット型共通）'!$C$6:$L$47,10,FALSE))</f>
        <v/>
      </c>
      <c r="AX90" s="274" t="str">
        <f>IF(AX89="","",VLOOKUP(AX89,'シフト記号表（従来型・ユニット型共通）'!$C$6:$L$47,10,FALSE))</f>
        <v/>
      </c>
      <c r="AY90" s="274" t="str">
        <f>IF(AY89="","",VLOOKUP(AY89,'シフト記号表（従来型・ユニット型共通）'!$C$6:$L$47,10,FALSE))</f>
        <v/>
      </c>
      <c r="AZ90" s="274" t="str">
        <f>IF(AZ89="","",VLOOKUP(AZ89,'シフト記号表（従来型・ユニット型共通）'!$C$6:$L$47,10,FALSE))</f>
        <v/>
      </c>
      <c r="BA90" s="274" t="str">
        <f>IF(BA89="","",VLOOKUP(BA89,'シフト記号表（従来型・ユニット型共通）'!$C$6:$L$47,10,FALSE))</f>
        <v/>
      </c>
      <c r="BB90" s="276" t="str">
        <f>IF(BB89="","",VLOOKUP(BB89,'シフト記号表（従来型・ユニット型共通）'!$C$6:$L$47,10,FALSE))</f>
        <v/>
      </c>
      <c r="BC90" s="275" t="str">
        <f>IF(BC89="","",VLOOKUP(BC89,'シフト記号表（従来型・ユニット型共通）'!$C$6:$L$47,10,FALSE))</f>
        <v/>
      </c>
      <c r="BD90" s="274" t="str">
        <f>IF(BD89="","",VLOOKUP(BD89,'シフト記号表（従来型・ユニット型共通）'!$C$6:$L$47,10,FALSE))</f>
        <v/>
      </c>
      <c r="BE90" s="274" t="str">
        <f>IF(BE89="","",VLOOKUP(BE89,'シフト記号表（従来型・ユニット型共通）'!$C$6:$L$47,10,FALSE))</f>
        <v/>
      </c>
      <c r="BF90" s="1350">
        <f>IF($BI$3="４週",SUM(AA90:BB90),IF($BI$3="暦月",SUM(AA90:BE90),""))</f>
        <v>0</v>
      </c>
      <c r="BG90" s="1351"/>
      <c r="BH90" s="1352">
        <f>IF($BI$3="４週",BF90/4,IF($BI$3="暦月",(BF90/($BI$8/7)),""))</f>
        <v>0</v>
      </c>
      <c r="BI90" s="1351"/>
      <c r="BJ90" s="1347"/>
      <c r="BK90" s="1348"/>
      <c r="BL90" s="1348"/>
      <c r="BM90" s="1348"/>
      <c r="BN90" s="1349"/>
    </row>
    <row r="91" spans="2:66" ht="20.25" customHeight="1">
      <c r="B91" s="1279">
        <f>B89+1</f>
        <v>38</v>
      </c>
      <c r="C91" s="1396"/>
      <c r="D91" s="1398"/>
      <c r="E91" s="1288"/>
      <c r="F91" s="1399"/>
      <c r="G91" s="1325"/>
      <c r="H91" s="1326"/>
      <c r="I91" s="285"/>
      <c r="J91" s="284"/>
      <c r="K91" s="285"/>
      <c r="L91" s="284"/>
      <c r="M91" s="1337"/>
      <c r="N91" s="1338"/>
      <c r="O91" s="1339"/>
      <c r="P91" s="1340"/>
      <c r="Q91" s="1340"/>
      <c r="R91" s="1326"/>
      <c r="S91" s="1307"/>
      <c r="T91" s="1308"/>
      <c r="U91" s="1308"/>
      <c r="V91" s="1308"/>
      <c r="W91" s="1309"/>
      <c r="X91" s="283" t="s">
        <v>1100</v>
      </c>
      <c r="Z91" s="282"/>
      <c r="AA91" s="267"/>
      <c r="AB91" s="266"/>
      <c r="AC91" s="266"/>
      <c r="AD91" s="266"/>
      <c r="AE91" s="266"/>
      <c r="AF91" s="266"/>
      <c r="AG91" s="268"/>
      <c r="AH91" s="267"/>
      <c r="AI91" s="266"/>
      <c r="AJ91" s="266"/>
      <c r="AK91" s="266"/>
      <c r="AL91" s="266"/>
      <c r="AM91" s="266"/>
      <c r="AN91" s="268"/>
      <c r="AO91" s="267"/>
      <c r="AP91" s="266"/>
      <c r="AQ91" s="266"/>
      <c r="AR91" s="266"/>
      <c r="AS91" s="266"/>
      <c r="AT91" s="266"/>
      <c r="AU91" s="268"/>
      <c r="AV91" s="267"/>
      <c r="AW91" s="266"/>
      <c r="AX91" s="266"/>
      <c r="AY91" s="266"/>
      <c r="AZ91" s="266"/>
      <c r="BA91" s="266"/>
      <c r="BB91" s="268"/>
      <c r="BC91" s="267"/>
      <c r="BD91" s="266"/>
      <c r="BE91" s="265"/>
      <c r="BF91" s="1314"/>
      <c r="BG91" s="1315"/>
      <c r="BH91" s="1316"/>
      <c r="BI91" s="1317"/>
      <c r="BJ91" s="1318"/>
      <c r="BK91" s="1319"/>
      <c r="BL91" s="1319"/>
      <c r="BM91" s="1319"/>
      <c r="BN91" s="1320"/>
    </row>
    <row r="92" spans="2:66" ht="20.25" customHeight="1">
      <c r="B92" s="1280"/>
      <c r="C92" s="1397"/>
      <c r="D92" s="1400"/>
      <c r="E92" s="1288"/>
      <c r="F92" s="1399"/>
      <c r="G92" s="1341"/>
      <c r="H92" s="1342"/>
      <c r="I92" s="281"/>
      <c r="J92" s="280">
        <f>G91</f>
        <v>0</v>
      </c>
      <c r="K92" s="281"/>
      <c r="L92" s="280">
        <f>M91</f>
        <v>0</v>
      </c>
      <c r="M92" s="1343"/>
      <c r="N92" s="1344"/>
      <c r="O92" s="1345"/>
      <c r="P92" s="1346"/>
      <c r="Q92" s="1346"/>
      <c r="R92" s="1342"/>
      <c r="S92" s="1307"/>
      <c r="T92" s="1308"/>
      <c r="U92" s="1308"/>
      <c r="V92" s="1308"/>
      <c r="W92" s="1309"/>
      <c r="X92" s="279" t="s">
        <v>1099</v>
      </c>
      <c r="Y92" s="278"/>
      <c r="Z92" s="277"/>
      <c r="AA92" s="275" t="str">
        <f>IF(AA91="","",VLOOKUP(AA91,'シフト記号表（従来型・ユニット型共通）'!$C$6:$L$47,10,FALSE))</f>
        <v/>
      </c>
      <c r="AB92" s="274" t="str">
        <f>IF(AB91="","",VLOOKUP(AB91,'シフト記号表（従来型・ユニット型共通）'!$C$6:$L$47,10,FALSE))</f>
        <v/>
      </c>
      <c r="AC92" s="274" t="str">
        <f>IF(AC91="","",VLOOKUP(AC91,'シフト記号表（従来型・ユニット型共通）'!$C$6:$L$47,10,FALSE))</f>
        <v/>
      </c>
      <c r="AD92" s="274" t="str">
        <f>IF(AD91="","",VLOOKUP(AD91,'シフト記号表（従来型・ユニット型共通）'!$C$6:$L$47,10,FALSE))</f>
        <v/>
      </c>
      <c r="AE92" s="274" t="str">
        <f>IF(AE91="","",VLOOKUP(AE91,'シフト記号表（従来型・ユニット型共通）'!$C$6:$L$47,10,FALSE))</f>
        <v/>
      </c>
      <c r="AF92" s="274" t="str">
        <f>IF(AF91="","",VLOOKUP(AF91,'シフト記号表（従来型・ユニット型共通）'!$C$6:$L$47,10,FALSE))</f>
        <v/>
      </c>
      <c r="AG92" s="276" t="str">
        <f>IF(AG91="","",VLOOKUP(AG91,'シフト記号表（従来型・ユニット型共通）'!$C$6:$L$47,10,FALSE))</f>
        <v/>
      </c>
      <c r="AH92" s="275" t="str">
        <f>IF(AH91="","",VLOOKUP(AH91,'シフト記号表（従来型・ユニット型共通）'!$C$6:$L$47,10,FALSE))</f>
        <v/>
      </c>
      <c r="AI92" s="274" t="str">
        <f>IF(AI91="","",VLOOKUP(AI91,'シフト記号表（従来型・ユニット型共通）'!$C$6:$L$47,10,FALSE))</f>
        <v/>
      </c>
      <c r="AJ92" s="274" t="str">
        <f>IF(AJ91="","",VLOOKUP(AJ91,'シフト記号表（従来型・ユニット型共通）'!$C$6:$L$47,10,FALSE))</f>
        <v/>
      </c>
      <c r="AK92" s="274" t="str">
        <f>IF(AK91="","",VLOOKUP(AK91,'シフト記号表（従来型・ユニット型共通）'!$C$6:$L$47,10,FALSE))</f>
        <v/>
      </c>
      <c r="AL92" s="274" t="str">
        <f>IF(AL91="","",VLOOKUP(AL91,'シフト記号表（従来型・ユニット型共通）'!$C$6:$L$47,10,FALSE))</f>
        <v/>
      </c>
      <c r="AM92" s="274" t="str">
        <f>IF(AM91="","",VLOOKUP(AM91,'シフト記号表（従来型・ユニット型共通）'!$C$6:$L$47,10,FALSE))</f>
        <v/>
      </c>
      <c r="AN92" s="276" t="str">
        <f>IF(AN91="","",VLOOKUP(AN91,'シフト記号表（従来型・ユニット型共通）'!$C$6:$L$47,10,FALSE))</f>
        <v/>
      </c>
      <c r="AO92" s="275" t="str">
        <f>IF(AO91="","",VLOOKUP(AO91,'シフト記号表（従来型・ユニット型共通）'!$C$6:$L$47,10,FALSE))</f>
        <v/>
      </c>
      <c r="AP92" s="274" t="str">
        <f>IF(AP91="","",VLOOKUP(AP91,'シフト記号表（従来型・ユニット型共通）'!$C$6:$L$47,10,FALSE))</f>
        <v/>
      </c>
      <c r="AQ92" s="274" t="str">
        <f>IF(AQ91="","",VLOOKUP(AQ91,'シフト記号表（従来型・ユニット型共通）'!$C$6:$L$47,10,FALSE))</f>
        <v/>
      </c>
      <c r="AR92" s="274" t="str">
        <f>IF(AR91="","",VLOOKUP(AR91,'シフト記号表（従来型・ユニット型共通）'!$C$6:$L$47,10,FALSE))</f>
        <v/>
      </c>
      <c r="AS92" s="274" t="str">
        <f>IF(AS91="","",VLOOKUP(AS91,'シフト記号表（従来型・ユニット型共通）'!$C$6:$L$47,10,FALSE))</f>
        <v/>
      </c>
      <c r="AT92" s="274" t="str">
        <f>IF(AT91="","",VLOOKUP(AT91,'シフト記号表（従来型・ユニット型共通）'!$C$6:$L$47,10,FALSE))</f>
        <v/>
      </c>
      <c r="AU92" s="276" t="str">
        <f>IF(AU91="","",VLOOKUP(AU91,'シフト記号表（従来型・ユニット型共通）'!$C$6:$L$47,10,FALSE))</f>
        <v/>
      </c>
      <c r="AV92" s="275" t="str">
        <f>IF(AV91="","",VLOOKUP(AV91,'シフト記号表（従来型・ユニット型共通）'!$C$6:$L$47,10,FALSE))</f>
        <v/>
      </c>
      <c r="AW92" s="274" t="str">
        <f>IF(AW91="","",VLOOKUP(AW91,'シフト記号表（従来型・ユニット型共通）'!$C$6:$L$47,10,FALSE))</f>
        <v/>
      </c>
      <c r="AX92" s="274" t="str">
        <f>IF(AX91="","",VLOOKUP(AX91,'シフト記号表（従来型・ユニット型共通）'!$C$6:$L$47,10,FALSE))</f>
        <v/>
      </c>
      <c r="AY92" s="274" t="str">
        <f>IF(AY91="","",VLOOKUP(AY91,'シフト記号表（従来型・ユニット型共通）'!$C$6:$L$47,10,FALSE))</f>
        <v/>
      </c>
      <c r="AZ92" s="274" t="str">
        <f>IF(AZ91="","",VLOOKUP(AZ91,'シフト記号表（従来型・ユニット型共通）'!$C$6:$L$47,10,FALSE))</f>
        <v/>
      </c>
      <c r="BA92" s="274" t="str">
        <f>IF(BA91="","",VLOOKUP(BA91,'シフト記号表（従来型・ユニット型共通）'!$C$6:$L$47,10,FALSE))</f>
        <v/>
      </c>
      <c r="BB92" s="276" t="str">
        <f>IF(BB91="","",VLOOKUP(BB91,'シフト記号表（従来型・ユニット型共通）'!$C$6:$L$47,10,FALSE))</f>
        <v/>
      </c>
      <c r="BC92" s="275" t="str">
        <f>IF(BC91="","",VLOOKUP(BC91,'シフト記号表（従来型・ユニット型共通）'!$C$6:$L$47,10,FALSE))</f>
        <v/>
      </c>
      <c r="BD92" s="274" t="str">
        <f>IF(BD91="","",VLOOKUP(BD91,'シフト記号表（従来型・ユニット型共通）'!$C$6:$L$47,10,FALSE))</f>
        <v/>
      </c>
      <c r="BE92" s="274" t="str">
        <f>IF(BE91="","",VLOOKUP(BE91,'シフト記号表（従来型・ユニット型共通）'!$C$6:$L$47,10,FALSE))</f>
        <v/>
      </c>
      <c r="BF92" s="1350">
        <f>IF($BI$3="４週",SUM(AA92:BB92),IF($BI$3="暦月",SUM(AA92:BE92),""))</f>
        <v>0</v>
      </c>
      <c r="BG92" s="1351"/>
      <c r="BH92" s="1352">
        <f>IF($BI$3="４週",BF92/4,IF($BI$3="暦月",(BF92/($BI$8/7)),""))</f>
        <v>0</v>
      </c>
      <c r="BI92" s="1351"/>
      <c r="BJ92" s="1347"/>
      <c r="BK92" s="1348"/>
      <c r="BL92" s="1348"/>
      <c r="BM92" s="1348"/>
      <c r="BN92" s="1349"/>
    </row>
    <row r="93" spans="2:66" ht="20.25" customHeight="1">
      <c r="B93" s="1279">
        <f>B91+1</f>
        <v>39</v>
      </c>
      <c r="C93" s="1396"/>
      <c r="D93" s="1398"/>
      <c r="E93" s="1288"/>
      <c r="F93" s="1399"/>
      <c r="G93" s="1325"/>
      <c r="H93" s="1326"/>
      <c r="I93" s="285"/>
      <c r="J93" s="284"/>
      <c r="K93" s="285"/>
      <c r="L93" s="284"/>
      <c r="M93" s="1337"/>
      <c r="N93" s="1338"/>
      <c r="O93" s="1339"/>
      <c r="P93" s="1340"/>
      <c r="Q93" s="1340"/>
      <c r="R93" s="1326"/>
      <c r="S93" s="1307"/>
      <c r="T93" s="1308"/>
      <c r="U93" s="1308"/>
      <c r="V93" s="1308"/>
      <c r="W93" s="1309"/>
      <c r="X93" s="283" t="s">
        <v>1100</v>
      </c>
      <c r="Z93" s="282"/>
      <c r="AA93" s="267"/>
      <c r="AB93" s="266"/>
      <c r="AC93" s="266"/>
      <c r="AD93" s="266"/>
      <c r="AE93" s="266"/>
      <c r="AF93" s="266"/>
      <c r="AG93" s="268"/>
      <c r="AH93" s="267"/>
      <c r="AI93" s="266"/>
      <c r="AJ93" s="266"/>
      <c r="AK93" s="266"/>
      <c r="AL93" s="266"/>
      <c r="AM93" s="266"/>
      <c r="AN93" s="268"/>
      <c r="AO93" s="267"/>
      <c r="AP93" s="266"/>
      <c r="AQ93" s="266"/>
      <c r="AR93" s="266"/>
      <c r="AS93" s="266"/>
      <c r="AT93" s="266"/>
      <c r="AU93" s="268"/>
      <c r="AV93" s="267"/>
      <c r="AW93" s="266"/>
      <c r="AX93" s="266"/>
      <c r="AY93" s="266"/>
      <c r="AZ93" s="266"/>
      <c r="BA93" s="266"/>
      <c r="BB93" s="268"/>
      <c r="BC93" s="267"/>
      <c r="BD93" s="266"/>
      <c r="BE93" s="265"/>
      <c r="BF93" s="1314"/>
      <c r="BG93" s="1315"/>
      <c r="BH93" s="1316"/>
      <c r="BI93" s="1317"/>
      <c r="BJ93" s="1318"/>
      <c r="BK93" s="1319"/>
      <c r="BL93" s="1319"/>
      <c r="BM93" s="1319"/>
      <c r="BN93" s="1320"/>
    </row>
    <row r="94" spans="2:66" ht="20.25" customHeight="1">
      <c r="B94" s="1280"/>
      <c r="C94" s="1397"/>
      <c r="D94" s="1400"/>
      <c r="E94" s="1288"/>
      <c r="F94" s="1399"/>
      <c r="G94" s="1341"/>
      <c r="H94" s="1342"/>
      <c r="I94" s="281"/>
      <c r="J94" s="280">
        <f>G93</f>
        <v>0</v>
      </c>
      <c r="K94" s="281"/>
      <c r="L94" s="280">
        <f>M93</f>
        <v>0</v>
      </c>
      <c r="M94" s="1343"/>
      <c r="N94" s="1344"/>
      <c r="O94" s="1345"/>
      <c r="P94" s="1346"/>
      <c r="Q94" s="1346"/>
      <c r="R94" s="1342"/>
      <c r="S94" s="1307"/>
      <c r="T94" s="1308"/>
      <c r="U94" s="1308"/>
      <c r="V94" s="1308"/>
      <c r="W94" s="1309"/>
      <c r="X94" s="279" t="s">
        <v>1099</v>
      </c>
      <c r="Y94" s="278"/>
      <c r="Z94" s="277"/>
      <c r="AA94" s="275" t="str">
        <f>IF(AA93="","",VLOOKUP(AA93,'シフト記号表（従来型・ユニット型共通）'!$C$6:$L$47,10,FALSE))</f>
        <v/>
      </c>
      <c r="AB94" s="274" t="str">
        <f>IF(AB93="","",VLOOKUP(AB93,'シフト記号表（従来型・ユニット型共通）'!$C$6:$L$47,10,FALSE))</f>
        <v/>
      </c>
      <c r="AC94" s="274" t="str">
        <f>IF(AC93="","",VLOOKUP(AC93,'シフト記号表（従来型・ユニット型共通）'!$C$6:$L$47,10,FALSE))</f>
        <v/>
      </c>
      <c r="AD94" s="274" t="str">
        <f>IF(AD93="","",VLOOKUP(AD93,'シフト記号表（従来型・ユニット型共通）'!$C$6:$L$47,10,FALSE))</f>
        <v/>
      </c>
      <c r="AE94" s="274" t="str">
        <f>IF(AE93="","",VLOOKUP(AE93,'シフト記号表（従来型・ユニット型共通）'!$C$6:$L$47,10,FALSE))</f>
        <v/>
      </c>
      <c r="AF94" s="274" t="str">
        <f>IF(AF93="","",VLOOKUP(AF93,'シフト記号表（従来型・ユニット型共通）'!$C$6:$L$47,10,FALSE))</f>
        <v/>
      </c>
      <c r="AG94" s="276" t="str">
        <f>IF(AG93="","",VLOOKUP(AG93,'シフト記号表（従来型・ユニット型共通）'!$C$6:$L$47,10,FALSE))</f>
        <v/>
      </c>
      <c r="AH94" s="275" t="str">
        <f>IF(AH93="","",VLOOKUP(AH93,'シフト記号表（従来型・ユニット型共通）'!$C$6:$L$47,10,FALSE))</f>
        <v/>
      </c>
      <c r="AI94" s="274" t="str">
        <f>IF(AI93="","",VLOOKUP(AI93,'シフト記号表（従来型・ユニット型共通）'!$C$6:$L$47,10,FALSE))</f>
        <v/>
      </c>
      <c r="AJ94" s="274" t="str">
        <f>IF(AJ93="","",VLOOKUP(AJ93,'シフト記号表（従来型・ユニット型共通）'!$C$6:$L$47,10,FALSE))</f>
        <v/>
      </c>
      <c r="AK94" s="274" t="str">
        <f>IF(AK93="","",VLOOKUP(AK93,'シフト記号表（従来型・ユニット型共通）'!$C$6:$L$47,10,FALSE))</f>
        <v/>
      </c>
      <c r="AL94" s="274" t="str">
        <f>IF(AL93="","",VLOOKUP(AL93,'シフト記号表（従来型・ユニット型共通）'!$C$6:$L$47,10,FALSE))</f>
        <v/>
      </c>
      <c r="AM94" s="274" t="str">
        <f>IF(AM93="","",VLOOKUP(AM93,'シフト記号表（従来型・ユニット型共通）'!$C$6:$L$47,10,FALSE))</f>
        <v/>
      </c>
      <c r="AN94" s="276" t="str">
        <f>IF(AN93="","",VLOOKUP(AN93,'シフト記号表（従来型・ユニット型共通）'!$C$6:$L$47,10,FALSE))</f>
        <v/>
      </c>
      <c r="AO94" s="275" t="str">
        <f>IF(AO93="","",VLOOKUP(AO93,'シフト記号表（従来型・ユニット型共通）'!$C$6:$L$47,10,FALSE))</f>
        <v/>
      </c>
      <c r="AP94" s="274" t="str">
        <f>IF(AP93="","",VLOOKUP(AP93,'シフト記号表（従来型・ユニット型共通）'!$C$6:$L$47,10,FALSE))</f>
        <v/>
      </c>
      <c r="AQ94" s="274" t="str">
        <f>IF(AQ93="","",VLOOKUP(AQ93,'シフト記号表（従来型・ユニット型共通）'!$C$6:$L$47,10,FALSE))</f>
        <v/>
      </c>
      <c r="AR94" s="274" t="str">
        <f>IF(AR93="","",VLOOKUP(AR93,'シフト記号表（従来型・ユニット型共通）'!$C$6:$L$47,10,FALSE))</f>
        <v/>
      </c>
      <c r="AS94" s="274" t="str">
        <f>IF(AS93="","",VLOOKUP(AS93,'シフト記号表（従来型・ユニット型共通）'!$C$6:$L$47,10,FALSE))</f>
        <v/>
      </c>
      <c r="AT94" s="274" t="str">
        <f>IF(AT93="","",VLOOKUP(AT93,'シフト記号表（従来型・ユニット型共通）'!$C$6:$L$47,10,FALSE))</f>
        <v/>
      </c>
      <c r="AU94" s="276" t="str">
        <f>IF(AU93="","",VLOOKUP(AU93,'シフト記号表（従来型・ユニット型共通）'!$C$6:$L$47,10,FALSE))</f>
        <v/>
      </c>
      <c r="AV94" s="275" t="str">
        <f>IF(AV93="","",VLOOKUP(AV93,'シフト記号表（従来型・ユニット型共通）'!$C$6:$L$47,10,FALSE))</f>
        <v/>
      </c>
      <c r="AW94" s="274" t="str">
        <f>IF(AW93="","",VLOOKUP(AW93,'シフト記号表（従来型・ユニット型共通）'!$C$6:$L$47,10,FALSE))</f>
        <v/>
      </c>
      <c r="AX94" s="274" t="str">
        <f>IF(AX93="","",VLOOKUP(AX93,'シフト記号表（従来型・ユニット型共通）'!$C$6:$L$47,10,FALSE))</f>
        <v/>
      </c>
      <c r="AY94" s="274" t="str">
        <f>IF(AY93="","",VLOOKUP(AY93,'シフト記号表（従来型・ユニット型共通）'!$C$6:$L$47,10,FALSE))</f>
        <v/>
      </c>
      <c r="AZ94" s="274" t="str">
        <f>IF(AZ93="","",VLOOKUP(AZ93,'シフト記号表（従来型・ユニット型共通）'!$C$6:$L$47,10,FALSE))</f>
        <v/>
      </c>
      <c r="BA94" s="274" t="str">
        <f>IF(BA93="","",VLOOKUP(BA93,'シフト記号表（従来型・ユニット型共通）'!$C$6:$L$47,10,FALSE))</f>
        <v/>
      </c>
      <c r="BB94" s="276" t="str">
        <f>IF(BB93="","",VLOOKUP(BB93,'シフト記号表（従来型・ユニット型共通）'!$C$6:$L$47,10,FALSE))</f>
        <v/>
      </c>
      <c r="BC94" s="275" t="str">
        <f>IF(BC93="","",VLOOKUP(BC93,'シフト記号表（従来型・ユニット型共通）'!$C$6:$L$47,10,FALSE))</f>
        <v/>
      </c>
      <c r="BD94" s="274" t="str">
        <f>IF(BD93="","",VLOOKUP(BD93,'シフト記号表（従来型・ユニット型共通）'!$C$6:$L$47,10,FALSE))</f>
        <v/>
      </c>
      <c r="BE94" s="274" t="str">
        <f>IF(BE93="","",VLOOKUP(BE93,'シフト記号表（従来型・ユニット型共通）'!$C$6:$L$47,10,FALSE))</f>
        <v/>
      </c>
      <c r="BF94" s="1350">
        <f>IF($BI$3="４週",SUM(AA94:BB94),IF($BI$3="暦月",SUM(AA94:BE94),""))</f>
        <v>0</v>
      </c>
      <c r="BG94" s="1351"/>
      <c r="BH94" s="1352">
        <f>IF($BI$3="４週",BF94/4,IF($BI$3="暦月",(BF94/($BI$8/7)),""))</f>
        <v>0</v>
      </c>
      <c r="BI94" s="1351"/>
      <c r="BJ94" s="1347"/>
      <c r="BK94" s="1348"/>
      <c r="BL94" s="1348"/>
      <c r="BM94" s="1348"/>
      <c r="BN94" s="1349"/>
    </row>
    <row r="95" spans="2:66" ht="20.25" customHeight="1">
      <c r="B95" s="1279">
        <f>B93+1</f>
        <v>40</v>
      </c>
      <c r="C95" s="1396"/>
      <c r="D95" s="1398"/>
      <c r="E95" s="1288"/>
      <c r="F95" s="1399"/>
      <c r="G95" s="1325"/>
      <c r="H95" s="1326"/>
      <c r="I95" s="285"/>
      <c r="J95" s="284"/>
      <c r="K95" s="285"/>
      <c r="L95" s="284"/>
      <c r="M95" s="1337"/>
      <c r="N95" s="1338"/>
      <c r="O95" s="1339"/>
      <c r="P95" s="1340"/>
      <c r="Q95" s="1340"/>
      <c r="R95" s="1326"/>
      <c r="S95" s="1307"/>
      <c r="T95" s="1308"/>
      <c r="U95" s="1308"/>
      <c r="V95" s="1308"/>
      <c r="W95" s="1309"/>
      <c r="X95" s="283" t="s">
        <v>1100</v>
      </c>
      <c r="Z95" s="282"/>
      <c r="AA95" s="267"/>
      <c r="AB95" s="266"/>
      <c r="AC95" s="266"/>
      <c r="AD95" s="266"/>
      <c r="AE95" s="266"/>
      <c r="AF95" s="266"/>
      <c r="AG95" s="268"/>
      <c r="AH95" s="267"/>
      <c r="AI95" s="266"/>
      <c r="AJ95" s="266"/>
      <c r="AK95" s="266"/>
      <c r="AL95" s="266"/>
      <c r="AM95" s="266"/>
      <c r="AN95" s="268"/>
      <c r="AO95" s="267"/>
      <c r="AP95" s="266"/>
      <c r="AQ95" s="266"/>
      <c r="AR95" s="266"/>
      <c r="AS95" s="266"/>
      <c r="AT95" s="266"/>
      <c r="AU95" s="268"/>
      <c r="AV95" s="267"/>
      <c r="AW95" s="266"/>
      <c r="AX95" s="266"/>
      <c r="AY95" s="266"/>
      <c r="AZ95" s="266"/>
      <c r="BA95" s="266"/>
      <c r="BB95" s="268"/>
      <c r="BC95" s="267"/>
      <c r="BD95" s="266"/>
      <c r="BE95" s="265"/>
      <c r="BF95" s="1314"/>
      <c r="BG95" s="1315"/>
      <c r="BH95" s="1316"/>
      <c r="BI95" s="1317"/>
      <c r="BJ95" s="1318"/>
      <c r="BK95" s="1319"/>
      <c r="BL95" s="1319"/>
      <c r="BM95" s="1319"/>
      <c r="BN95" s="1320"/>
    </row>
    <row r="96" spans="2:66" ht="20.25" customHeight="1">
      <c r="B96" s="1280"/>
      <c r="C96" s="1397"/>
      <c r="D96" s="1400"/>
      <c r="E96" s="1288"/>
      <c r="F96" s="1399"/>
      <c r="G96" s="1341"/>
      <c r="H96" s="1342"/>
      <c r="I96" s="281"/>
      <c r="J96" s="280">
        <f>G95</f>
        <v>0</v>
      </c>
      <c r="K96" s="281"/>
      <c r="L96" s="280">
        <f>M95</f>
        <v>0</v>
      </c>
      <c r="M96" s="1343"/>
      <c r="N96" s="1344"/>
      <c r="O96" s="1345"/>
      <c r="P96" s="1346"/>
      <c r="Q96" s="1346"/>
      <c r="R96" s="1342"/>
      <c r="S96" s="1307"/>
      <c r="T96" s="1308"/>
      <c r="U96" s="1308"/>
      <c r="V96" s="1308"/>
      <c r="W96" s="1309"/>
      <c r="X96" s="279" t="s">
        <v>1099</v>
      </c>
      <c r="Y96" s="278"/>
      <c r="Z96" s="277"/>
      <c r="AA96" s="275" t="str">
        <f>IF(AA95="","",VLOOKUP(AA95,'シフト記号表（従来型・ユニット型共通）'!$C$6:$L$47,10,FALSE))</f>
        <v/>
      </c>
      <c r="AB96" s="274" t="str">
        <f>IF(AB95="","",VLOOKUP(AB95,'シフト記号表（従来型・ユニット型共通）'!$C$6:$L$47,10,FALSE))</f>
        <v/>
      </c>
      <c r="AC96" s="274" t="str">
        <f>IF(AC95="","",VLOOKUP(AC95,'シフト記号表（従来型・ユニット型共通）'!$C$6:$L$47,10,FALSE))</f>
        <v/>
      </c>
      <c r="AD96" s="274" t="str">
        <f>IF(AD95="","",VLOOKUP(AD95,'シフト記号表（従来型・ユニット型共通）'!$C$6:$L$47,10,FALSE))</f>
        <v/>
      </c>
      <c r="AE96" s="274" t="str">
        <f>IF(AE95="","",VLOOKUP(AE95,'シフト記号表（従来型・ユニット型共通）'!$C$6:$L$47,10,FALSE))</f>
        <v/>
      </c>
      <c r="AF96" s="274" t="str">
        <f>IF(AF95="","",VLOOKUP(AF95,'シフト記号表（従来型・ユニット型共通）'!$C$6:$L$47,10,FALSE))</f>
        <v/>
      </c>
      <c r="AG96" s="276" t="str">
        <f>IF(AG95="","",VLOOKUP(AG95,'シフト記号表（従来型・ユニット型共通）'!$C$6:$L$47,10,FALSE))</f>
        <v/>
      </c>
      <c r="AH96" s="275" t="str">
        <f>IF(AH95="","",VLOOKUP(AH95,'シフト記号表（従来型・ユニット型共通）'!$C$6:$L$47,10,FALSE))</f>
        <v/>
      </c>
      <c r="AI96" s="274" t="str">
        <f>IF(AI95="","",VLOOKUP(AI95,'シフト記号表（従来型・ユニット型共通）'!$C$6:$L$47,10,FALSE))</f>
        <v/>
      </c>
      <c r="AJ96" s="274" t="str">
        <f>IF(AJ95="","",VLOOKUP(AJ95,'シフト記号表（従来型・ユニット型共通）'!$C$6:$L$47,10,FALSE))</f>
        <v/>
      </c>
      <c r="AK96" s="274" t="str">
        <f>IF(AK95="","",VLOOKUP(AK95,'シフト記号表（従来型・ユニット型共通）'!$C$6:$L$47,10,FALSE))</f>
        <v/>
      </c>
      <c r="AL96" s="274" t="str">
        <f>IF(AL95="","",VLOOKUP(AL95,'シフト記号表（従来型・ユニット型共通）'!$C$6:$L$47,10,FALSE))</f>
        <v/>
      </c>
      <c r="AM96" s="274" t="str">
        <f>IF(AM95="","",VLOOKUP(AM95,'シフト記号表（従来型・ユニット型共通）'!$C$6:$L$47,10,FALSE))</f>
        <v/>
      </c>
      <c r="AN96" s="276" t="str">
        <f>IF(AN95="","",VLOOKUP(AN95,'シフト記号表（従来型・ユニット型共通）'!$C$6:$L$47,10,FALSE))</f>
        <v/>
      </c>
      <c r="AO96" s="275" t="str">
        <f>IF(AO95="","",VLOOKUP(AO95,'シフト記号表（従来型・ユニット型共通）'!$C$6:$L$47,10,FALSE))</f>
        <v/>
      </c>
      <c r="AP96" s="274" t="str">
        <f>IF(AP95="","",VLOOKUP(AP95,'シフト記号表（従来型・ユニット型共通）'!$C$6:$L$47,10,FALSE))</f>
        <v/>
      </c>
      <c r="AQ96" s="274" t="str">
        <f>IF(AQ95="","",VLOOKUP(AQ95,'シフト記号表（従来型・ユニット型共通）'!$C$6:$L$47,10,FALSE))</f>
        <v/>
      </c>
      <c r="AR96" s="274" t="str">
        <f>IF(AR95="","",VLOOKUP(AR95,'シフト記号表（従来型・ユニット型共通）'!$C$6:$L$47,10,FALSE))</f>
        <v/>
      </c>
      <c r="AS96" s="274" t="str">
        <f>IF(AS95="","",VLOOKUP(AS95,'シフト記号表（従来型・ユニット型共通）'!$C$6:$L$47,10,FALSE))</f>
        <v/>
      </c>
      <c r="AT96" s="274" t="str">
        <f>IF(AT95="","",VLOOKUP(AT95,'シフト記号表（従来型・ユニット型共通）'!$C$6:$L$47,10,FALSE))</f>
        <v/>
      </c>
      <c r="AU96" s="276" t="str">
        <f>IF(AU95="","",VLOOKUP(AU95,'シフト記号表（従来型・ユニット型共通）'!$C$6:$L$47,10,FALSE))</f>
        <v/>
      </c>
      <c r="AV96" s="275" t="str">
        <f>IF(AV95="","",VLOOKUP(AV95,'シフト記号表（従来型・ユニット型共通）'!$C$6:$L$47,10,FALSE))</f>
        <v/>
      </c>
      <c r="AW96" s="274" t="str">
        <f>IF(AW95="","",VLOOKUP(AW95,'シフト記号表（従来型・ユニット型共通）'!$C$6:$L$47,10,FALSE))</f>
        <v/>
      </c>
      <c r="AX96" s="274" t="str">
        <f>IF(AX95="","",VLOOKUP(AX95,'シフト記号表（従来型・ユニット型共通）'!$C$6:$L$47,10,FALSE))</f>
        <v/>
      </c>
      <c r="AY96" s="274" t="str">
        <f>IF(AY95="","",VLOOKUP(AY95,'シフト記号表（従来型・ユニット型共通）'!$C$6:$L$47,10,FALSE))</f>
        <v/>
      </c>
      <c r="AZ96" s="274" t="str">
        <f>IF(AZ95="","",VLOOKUP(AZ95,'シフト記号表（従来型・ユニット型共通）'!$C$6:$L$47,10,FALSE))</f>
        <v/>
      </c>
      <c r="BA96" s="274" t="str">
        <f>IF(BA95="","",VLOOKUP(BA95,'シフト記号表（従来型・ユニット型共通）'!$C$6:$L$47,10,FALSE))</f>
        <v/>
      </c>
      <c r="BB96" s="276" t="str">
        <f>IF(BB95="","",VLOOKUP(BB95,'シフト記号表（従来型・ユニット型共通）'!$C$6:$L$47,10,FALSE))</f>
        <v/>
      </c>
      <c r="BC96" s="275" t="str">
        <f>IF(BC95="","",VLOOKUP(BC95,'シフト記号表（従来型・ユニット型共通）'!$C$6:$L$47,10,FALSE))</f>
        <v/>
      </c>
      <c r="BD96" s="274" t="str">
        <f>IF(BD95="","",VLOOKUP(BD95,'シフト記号表（従来型・ユニット型共通）'!$C$6:$L$47,10,FALSE))</f>
        <v/>
      </c>
      <c r="BE96" s="274" t="str">
        <f>IF(BE95="","",VLOOKUP(BE95,'シフト記号表（従来型・ユニット型共通）'!$C$6:$L$47,10,FALSE))</f>
        <v/>
      </c>
      <c r="BF96" s="1350">
        <f>IF($BI$3="４週",SUM(AA96:BB96),IF($BI$3="暦月",SUM(AA96:BE96),""))</f>
        <v>0</v>
      </c>
      <c r="BG96" s="1351"/>
      <c r="BH96" s="1352">
        <f>IF($BI$3="４週",BF96/4,IF($BI$3="暦月",(BF96/($BI$8/7)),""))</f>
        <v>0</v>
      </c>
      <c r="BI96" s="1351"/>
      <c r="BJ96" s="1347"/>
      <c r="BK96" s="1348"/>
      <c r="BL96" s="1348"/>
      <c r="BM96" s="1348"/>
      <c r="BN96" s="1349"/>
    </row>
    <row r="97" spans="2:66" ht="20.25" customHeight="1">
      <c r="B97" s="1279">
        <f>B95+1</f>
        <v>41</v>
      </c>
      <c r="C97" s="1396"/>
      <c r="D97" s="1398"/>
      <c r="E97" s="1288"/>
      <c r="F97" s="1399"/>
      <c r="G97" s="1325"/>
      <c r="H97" s="1326"/>
      <c r="I97" s="285"/>
      <c r="J97" s="284"/>
      <c r="K97" s="285"/>
      <c r="L97" s="284"/>
      <c r="M97" s="1337"/>
      <c r="N97" s="1338"/>
      <c r="O97" s="1339"/>
      <c r="P97" s="1340"/>
      <c r="Q97" s="1340"/>
      <c r="R97" s="1326"/>
      <c r="S97" s="1307"/>
      <c r="T97" s="1308"/>
      <c r="U97" s="1308"/>
      <c r="V97" s="1308"/>
      <c r="W97" s="1309"/>
      <c r="X97" s="283" t="s">
        <v>1100</v>
      </c>
      <c r="Z97" s="282"/>
      <c r="AA97" s="267"/>
      <c r="AB97" s="266"/>
      <c r="AC97" s="266"/>
      <c r="AD97" s="266"/>
      <c r="AE97" s="266"/>
      <c r="AF97" s="266"/>
      <c r="AG97" s="268"/>
      <c r="AH97" s="267"/>
      <c r="AI97" s="266"/>
      <c r="AJ97" s="266"/>
      <c r="AK97" s="266"/>
      <c r="AL97" s="266"/>
      <c r="AM97" s="266"/>
      <c r="AN97" s="268"/>
      <c r="AO97" s="267"/>
      <c r="AP97" s="266"/>
      <c r="AQ97" s="266"/>
      <c r="AR97" s="266"/>
      <c r="AS97" s="266"/>
      <c r="AT97" s="266"/>
      <c r="AU97" s="268"/>
      <c r="AV97" s="267"/>
      <c r="AW97" s="266"/>
      <c r="AX97" s="266"/>
      <c r="AY97" s="266"/>
      <c r="AZ97" s="266"/>
      <c r="BA97" s="266"/>
      <c r="BB97" s="268"/>
      <c r="BC97" s="267"/>
      <c r="BD97" s="266"/>
      <c r="BE97" s="265"/>
      <c r="BF97" s="1314"/>
      <c r="BG97" s="1315"/>
      <c r="BH97" s="1316"/>
      <c r="BI97" s="1317"/>
      <c r="BJ97" s="1318"/>
      <c r="BK97" s="1319"/>
      <c r="BL97" s="1319"/>
      <c r="BM97" s="1319"/>
      <c r="BN97" s="1320"/>
    </row>
    <row r="98" spans="2:66" ht="20.25" customHeight="1">
      <c r="B98" s="1280"/>
      <c r="C98" s="1397"/>
      <c r="D98" s="1400"/>
      <c r="E98" s="1288"/>
      <c r="F98" s="1399"/>
      <c r="G98" s="1341"/>
      <c r="H98" s="1342"/>
      <c r="I98" s="281"/>
      <c r="J98" s="280">
        <f>G97</f>
        <v>0</v>
      </c>
      <c r="K98" s="281"/>
      <c r="L98" s="280">
        <f>M97</f>
        <v>0</v>
      </c>
      <c r="M98" s="1343"/>
      <c r="N98" s="1344"/>
      <c r="O98" s="1345"/>
      <c r="P98" s="1346"/>
      <c r="Q98" s="1346"/>
      <c r="R98" s="1342"/>
      <c r="S98" s="1307"/>
      <c r="T98" s="1308"/>
      <c r="U98" s="1308"/>
      <c r="V98" s="1308"/>
      <c r="W98" s="1309"/>
      <c r="X98" s="279" t="s">
        <v>1099</v>
      </c>
      <c r="Y98" s="278"/>
      <c r="Z98" s="277"/>
      <c r="AA98" s="275" t="str">
        <f>IF(AA97="","",VLOOKUP(AA97,'シフト記号表（従来型・ユニット型共通）'!$C$6:$L$47,10,FALSE))</f>
        <v/>
      </c>
      <c r="AB98" s="274" t="str">
        <f>IF(AB97="","",VLOOKUP(AB97,'シフト記号表（従来型・ユニット型共通）'!$C$6:$L$47,10,FALSE))</f>
        <v/>
      </c>
      <c r="AC98" s="274" t="str">
        <f>IF(AC97="","",VLOOKUP(AC97,'シフト記号表（従来型・ユニット型共通）'!$C$6:$L$47,10,FALSE))</f>
        <v/>
      </c>
      <c r="AD98" s="274" t="str">
        <f>IF(AD97="","",VLOOKUP(AD97,'シフト記号表（従来型・ユニット型共通）'!$C$6:$L$47,10,FALSE))</f>
        <v/>
      </c>
      <c r="AE98" s="274" t="str">
        <f>IF(AE97="","",VLOOKUP(AE97,'シフト記号表（従来型・ユニット型共通）'!$C$6:$L$47,10,FALSE))</f>
        <v/>
      </c>
      <c r="AF98" s="274" t="str">
        <f>IF(AF97="","",VLOOKUP(AF97,'シフト記号表（従来型・ユニット型共通）'!$C$6:$L$47,10,FALSE))</f>
        <v/>
      </c>
      <c r="AG98" s="276" t="str">
        <f>IF(AG97="","",VLOOKUP(AG97,'シフト記号表（従来型・ユニット型共通）'!$C$6:$L$47,10,FALSE))</f>
        <v/>
      </c>
      <c r="AH98" s="275" t="str">
        <f>IF(AH97="","",VLOOKUP(AH97,'シフト記号表（従来型・ユニット型共通）'!$C$6:$L$47,10,FALSE))</f>
        <v/>
      </c>
      <c r="AI98" s="274" t="str">
        <f>IF(AI97="","",VLOOKUP(AI97,'シフト記号表（従来型・ユニット型共通）'!$C$6:$L$47,10,FALSE))</f>
        <v/>
      </c>
      <c r="AJ98" s="274" t="str">
        <f>IF(AJ97="","",VLOOKUP(AJ97,'シフト記号表（従来型・ユニット型共通）'!$C$6:$L$47,10,FALSE))</f>
        <v/>
      </c>
      <c r="AK98" s="274" t="str">
        <f>IF(AK97="","",VLOOKUP(AK97,'シフト記号表（従来型・ユニット型共通）'!$C$6:$L$47,10,FALSE))</f>
        <v/>
      </c>
      <c r="AL98" s="274" t="str">
        <f>IF(AL97="","",VLOOKUP(AL97,'シフト記号表（従来型・ユニット型共通）'!$C$6:$L$47,10,FALSE))</f>
        <v/>
      </c>
      <c r="AM98" s="274" t="str">
        <f>IF(AM97="","",VLOOKUP(AM97,'シフト記号表（従来型・ユニット型共通）'!$C$6:$L$47,10,FALSE))</f>
        <v/>
      </c>
      <c r="AN98" s="276" t="str">
        <f>IF(AN97="","",VLOOKUP(AN97,'シフト記号表（従来型・ユニット型共通）'!$C$6:$L$47,10,FALSE))</f>
        <v/>
      </c>
      <c r="AO98" s="275" t="str">
        <f>IF(AO97="","",VLOOKUP(AO97,'シフト記号表（従来型・ユニット型共通）'!$C$6:$L$47,10,FALSE))</f>
        <v/>
      </c>
      <c r="AP98" s="274" t="str">
        <f>IF(AP97="","",VLOOKUP(AP97,'シフト記号表（従来型・ユニット型共通）'!$C$6:$L$47,10,FALSE))</f>
        <v/>
      </c>
      <c r="AQ98" s="274" t="str">
        <f>IF(AQ97="","",VLOOKUP(AQ97,'シフト記号表（従来型・ユニット型共通）'!$C$6:$L$47,10,FALSE))</f>
        <v/>
      </c>
      <c r="AR98" s="274" t="str">
        <f>IF(AR97="","",VLOOKUP(AR97,'シフト記号表（従来型・ユニット型共通）'!$C$6:$L$47,10,FALSE))</f>
        <v/>
      </c>
      <c r="AS98" s="274" t="str">
        <f>IF(AS97="","",VLOOKUP(AS97,'シフト記号表（従来型・ユニット型共通）'!$C$6:$L$47,10,FALSE))</f>
        <v/>
      </c>
      <c r="AT98" s="274" t="str">
        <f>IF(AT97="","",VLOOKUP(AT97,'シフト記号表（従来型・ユニット型共通）'!$C$6:$L$47,10,FALSE))</f>
        <v/>
      </c>
      <c r="AU98" s="276" t="str">
        <f>IF(AU97="","",VLOOKUP(AU97,'シフト記号表（従来型・ユニット型共通）'!$C$6:$L$47,10,FALSE))</f>
        <v/>
      </c>
      <c r="AV98" s="275" t="str">
        <f>IF(AV97="","",VLOOKUP(AV97,'シフト記号表（従来型・ユニット型共通）'!$C$6:$L$47,10,FALSE))</f>
        <v/>
      </c>
      <c r="AW98" s="274" t="str">
        <f>IF(AW97="","",VLOOKUP(AW97,'シフト記号表（従来型・ユニット型共通）'!$C$6:$L$47,10,FALSE))</f>
        <v/>
      </c>
      <c r="AX98" s="274" t="str">
        <f>IF(AX97="","",VLOOKUP(AX97,'シフト記号表（従来型・ユニット型共通）'!$C$6:$L$47,10,FALSE))</f>
        <v/>
      </c>
      <c r="AY98" s="274" t="str">
        <f>IF(AY97="","",VLOOKUP(AY97,'シフト記号表（従来型・ユニット型共通）'!$C$6:$L$47,10,FALSE))</f>
        <v/>
      </c>
      <c r="AZ98" s="274" t="str">
        <f>IF(AZ97="","",VLOOKUP(AZ97,'シフト記号表（従来型・ユニット型共通）'!$C$6:$L$47,10,FALSE))</f>
        <v/>
      </c>
      <c r="BA98" s="274" t="str">
        <f>IF(BA97="","",VLOOKUP(BA97,'シフト記号表（従来型・ユニット型共通）'!$C$6:$L$47,10,FALSE))</f>
        <v/>
      </c>
      <c r="BB98" s="276" t="str">
        <f>IF(BB97="","",VLOOKUP(BB97,'シフト記号表（従来型・ユニット型共通）'!$C$6:$L$47,10,FALSE))</f>
        <v/>
      </c>
      <c r="BC98" s="275" t="str">
        <f>IF(BC97="","",VLOOKUP(BC97,'シフト記号表（従来型・ユニット型共通）'!$C$6:$L$47,10,FALSE))</f>
        <v/>
      </c>
      <c r="BD98" s="274" t="str">
        <f>IF(BD97="","",VLOOKUP(BD97,'シフト記号表（従来型・ユニット型共通）'!$C$6:$L$47,10,FALSE))</f>
        <v/>
      </c>
      <c r="BE98" s="274" t="str">
        <f>IF(BE97="","",VLOOKUP(BE97,'シフト記号表（従来型・ユニット型共通）'!$C$6:$L$47,10,FALSE))</f>
        <v/>
      </c>
      <c r="BF98" s="1350">
        <f>IF($BI$3="４週",SUM(AA98:BB98),IF($BI$3="暦月",SUM(AA98:BE98),""))</f>
        <v>0</v>
      </c>
      <c r="BG98" s="1351"/>
      <c r="BH98" s="1352">
        <f>IF($BI$3="４週",BF98/4,IF($BI$3="暦月",(BF98/($BI$8/7)),""))</f>
        <v>0</v>
      </c>
      <c r="BI98" s="1351"/>
      <c r="BJ98" s="1347"/>
      <c r="BK98" s="1348"/>
      <c r="BL98" s="1348"/>
      <c r="BM98" s="1348"/>
      <c r="BN98" s="1349"/>
    </row>
    <row r="99" spans="2:66" ht="20.25" customHeight="1">
      <c r="B99" s="1279">
        <f>B97+1</f>
        <v>42</v>
      </c>
      <c r="C99" s="1396"/>
      <c r="D99" s="1398"/>
      <c r="E99" s="1288"/>
      <c r="F99" s="1399"/>
      <c r="G99" s="1325"/>
      <c r="H99" s="1326"/>
      <c r="I99" s="285"/>
      <c r="J99" s="284"/>
      <c r="K99" s="285"/>
      <c r="L99" s="284"/>
      <c r="M99" s="1337"/>
      <c r="N99" s="1338"/>
      <c r="O99" s="1339"/>
      <c r="P99" s="1340"/>
      <c r="Q99" s="1340"/>
      <c r="R99" s="1326"/>
      <c r="S99" s="1307"/>
      <c r="T99" s="1308"/>
      <c r="U99" s="1308"/>
      <c r="V99" s="1308"/>
      <c r="W99" s="1309"/>
      <c r="X99" s="283" t="s">
        <v>1100</v>
      </c>
      <c r="Z99" s="282"/>
      <c r="AA99" s="267"/>
      <c r="AB99" s="266"/>
      <c r="AC99" s="266"/>
      <c r="AD99" s="266"/>
      <c r="AE99" s="266"/>
      <c r="AF99" s="266"/>
      <c r="AG99" s="268"/>
      <c r="AH99" s="267"/>
      <c r="AI99" s="266"/>
      <c r="AJ99" s="266"/>
      <c r="AK99" s="266"/>
      <c r="AL99" s="266"/>
      <c r="AM99" s="266"/>
      <c r="AN99" s="268"/>
      <c r="AO99" s="267"/>
      <c r="AP99" s="266"/>
      <c r="AQ99" s="266"/>
      <c r="AR99" s="266"/>
      <c r="AS99" s="266"/>
      <c r="AT99" s="266"/>
      <c r="AU99" s="268"/>
      <c r="AV99" s="267"/>
      <c r="AW99" s="266"/>
      <c r="AX99" s="266"/>
      <c r="AY99" s="266"/>
      <c r="AZ99" s="266"/>
      <c r="BA99" s="266"/>
      <c r="BB99" s="268"/>
      <c r="BC99" s="267"/>
      <c r="BD99" s="266"/>
      <c r="BE99" s="265"/>
      <c r="BF99" s="1314"/>
      <c r="BG99" s="1315"/>
      <c r="BH99" s="1316"/>
      <c r="BI99" s="1317"/>
      <c r="BJ99" s="1318"/>
      <c r="BK99" s="1319"/>
      <c r="BL99" s="1319"/>
      <c r="BM99" s="1319"/>
      <c r="BN99" s="1320"/>
    </row>
    <row r="100" spans="2:66" ht="20.25" customHeight="1">
      <c r="B100" s="1280"/>
      <c r="C100" s="1397"/>
      <c r="D100" s="1400"/>
      <c r="E100" s="1288"/>
      <c r="F100" s="1399"/>
      <c r="G100" s="1341"/>
      <c r="H100" s="1342"/>
      <c r="I100" s="281"/>
      <c r="J100" s="280">
        <f>G99</f>
        <v>0</v>
      </c>
      <c r="K100" s="281"/>
      <c r="L100" s="280">
        <f>M99</f>
        <v>0</v>
      </c>
      <c r="M100" s="1343"/>
      <c r="N100" s="1344"/>
      <c r="O100" s="1345"/>
      <c r="P100" s="1346"/>
      <c r="Q100" s="1346"/>
      <c r="R100" s="1342"/>
      <c r="S100" s="1307"/>
      <c r="T100" s="1308"/>
      <c r="U100" s="1308"/>
      <c r="V100" s="1308"/>
      <c r="W100" s="1309"/>
      <c r="X100" s="279" t="s">
        <v>1099</v>
      </c>
      <c r="Y100" s="278"/>
      <c r="Z100" s="277"/>
      <c r="AA100" s="275" t="str">
        <f>IF(AA99="","",VLOOKUP(AA99,'シフト記号表（従来型・ユニット型共通）'!$C$6:$L$47,10,FALSE))</f>
        <v/>
      </c>
      <c r="AB100" s="274" t="str">
        <f>IF(AB99="","",VLOOKUP(AB99,'シフト記号表（従来型・ユニット型共通）'!$C$6:$L$47,10,FALSE))</f>
        <v/>
      </c>
      <c r="AC100" s="274" t="str">
        <f>IF(AC99="","",VLOOKUP(AC99,'シフト記号表（従来型・ユニット型共通）'!$C$6:$L$47,10,FALSE))</f>
        <v/>
      </c>
      <c r="AD100" s="274" t="str">
        <f>IF(AD99="","",VLOOKUP(AD99,'シフト記号表（従来型・ユニット型共通）'!$C$6:$L$47,10,FALSE))</f>
        <v/>
      </c>
      <c r="AE100" s="274" t="str">
        <f>IF(AE99="","",VLOOKUP(AE99,'シフト記号表（従来型・ユニット型共通）'!$C$6:$L$47,10,FALSE))</f>
        <v/>
      </c>
      <c r="AF100" s="274" t="str">
        <f>IF(AF99="","",VLOOKUP(AF99,'シフト記号表（従来型・ユニット型共通）'!$C$6:$L$47,10,FALSE))</f>
        <v/>
      </c>
      <c r="AG100" s="276" t="str">
        <f>IF(AG99="","",VLOOKUP(AG99,'シフト記号表（従来型・ユニット型共通）'!$C$6:$L$47,10,FALSE))</f>
        <v/>
      </c>
      <c r="AH100" s="275" t="str">
        <f>IF(AH99="","",VLOOKUP(AH99,'シフト記号表（従来型・ユニット型共通）'!$C$6:$L$47,10,FALSE))</f>
        <v/>
      </c>
      <c r="AI100" s="274" t="str">
        <f>IF(AI99="","",VLOOKUP(AI99,'シフト記号表（従来型・ユニット型共通）'!$C$6:$L$47,10,FALSE))</f>
        <v/>
      </c>
      <c r="AJ100" s="274" t="str">
        <f>IF(AJ99="","",VLOOKUP(AJ99,'シフト記号表（従来型・ユニット型共通）'!$C$6:$L$47,10,FALSE))</f>
        <v/>
      </c>
      <c r="AK100" s="274" t="str">
        <f>IF(AK99="","",VLOOKUP(AK99,'シフト記号表（従来型・ユニット型共通）'!$C$6:$L$47,10,FALSE))</f>
        <v/>
      </c>
      <c r="AL100" s="274" t="str">
        <f>IF(AL99="","",VLOOKUP(AL99,'シフト記号表（従来型・ユニット型共通）'!$C$6:$L$47,10,FALSE))</f>
        <v/>
      </c>
      <c r="AM100" s="274" t="str">
        <f>IF(AM99="","",VLOOKUP(AM99,'シフト記号表（従来型・ユニット型共通）'!$C$6:$L$47,10,FALSE))</f>
        <v/>
      </c>
      <c r="AN100" s="276" t="str">
        <f>IF(AN99="","",VLOOKUP(AN99,'シフト記号表（従来型・ユニット型共通）'!$C$6:$L$47,10,FALSE))</f>
        <v/>
      </c>
      <c r="AO100" s="275" t="str">
        <f>IF(AO99="","",VLOOKUP(AO99,'シフト記号表（従来型・ユニット型共通）'!$C$6:$L$47,10,FALSE))</f>
        <v/>
      </c>
      <c r="AP100" s="274" t="str">
        <f>IF(AP99="","",VLOOKUP(AP99,'シフト記号表（従来型・ユニット型共通）'!$C$6:$L$47,10,FALSE))</f>
        <v/>
      </c>
      <c r="AQ100" s="274" t="str">
        <f>IF(AQ99="","",VLOOKUP(AQ99,'シフト記号表（従来型・ユニット型共通）'!$C$6:$L$47,10,FALSE))</f>
        <v/>
      </c>
      <c r="AR100" s="274" t="str">
        <f>IF(AR99="","",VLOOKUP(AR99,'シフト記号表（従来型・ユニット型共通）'!$C$6:$L$47,10,FALSE))</f>
        <v/>
      </c>
      <c r="AS100" s="274" t="str">
        <f>IF(AS99="","",VLOOKUP(AS99,'シフト記号表（従来型・ユニット型共通）'!$C$6:$L$47,10,FALSE))</f>
        <v/>
      </c>
      <c r="AT100" s="274" t="str">
        <f>IF(AT99="","",VLOOKUP(AT99,'シフト記号表（従来型・ユニット型共通）'!$C$6:$L$47,10,FALSE))</f>
        <v/>
      </c>
      <c r="AU100" s="276" t="str">
        <f>IF(AU99="","",VLOOKUP(AU99,'シフト記号表（従来型・ユニット型共通）'!$C$6:$L$47,10,FALSE))</f>
        <v/>
      </c>
      <c r="AV100" s="275" t="str">
        <f>IF(AV99="","",VLOOKUP(AV99,'シフト記号表（従来型・ユニット型共通）'!$C$6:$L$47,10,FALSE))</f>
        <v/>
      </c>
      <c r="AW100" s="274" t="str">
        <f>IF(AW99="","",VLOOKUP(AW99,'シフト記号表（従来型・ユニット型共通）'!$C$6:$L$47,10,FALSE))</f>
        <v/>
      </c>
      <c r="AX100" s="274" t="str">
        <f>IF(AX99="","",VLOOKUP(AX99,'シフト記号表（従来型・ユニット型共通）'!$C$6:$L$47,10,FALSE))</f>
        <v/>
      </c>
      <c r="AY100" s="274" t="str">
        <f>IF(AY99="","",VLOOKUP(AY99,'シフト記号表（従来型・ユニット型共通）'!$C$6:$L$47,10,FALSE))</f>
        <v/>
      </c>
      <c r="AZ100" s="274" t="str">
        <f>IF(AZ99="","",VLOOKUP(AZ99,'シフト記号表（従来型・ユニット型共通）'!$C$6:$L$47,10,FALSE))</f>
        <v/>
      </c>
      <c r="BA100" s="274" t="str">
        <f>IF(BA99="","",VLOOKUP(BA99,'シフト記号表（従来型・ユニット型共通）'!$C$6:$L$47,10,FALSE))</f>
        <v/>
      </c>
      <c r="BB100" s="276" t="str">
        <f>IF(BB99="","",VLOOKUP(BB99,'シフト記号表（従来型・ユニット型共通）'!$C$6:$L$47,10,FALSE))</f>
        <v/>
      </c>
      <c r="BC100" s="275" t="str">
        <f>IF(BC99="","",VLOOKUP(BC99,'シフト記号表（従来型・ユニット型共通）'!$C$6:$L$47,10,FALSE))</f>
        <v/>
      </c>
      <c r="BD100" s="274" t="str">
        <f>IF(BD99="","",VLOOKUP(BD99,'シフト記号表（従来型・ユニット型共通）'!$C$6:$L$47,10,FALSE))</f>
        <v/>
      </c>
      <c r="BE100" s="274" t="str">
        <f>IF(BE99="","",VLOOKUP(BE99,'シフト記号表（従来型・ユニット型共通）'!$C$6:$L$47,10,FALSE))</f>
        <v/>
      </c>
      <c r="BF100" s="1350">
        <f>IF($BI$3="４週",SUM(AA100:BB100),IF($BI$3="暦月",SUM(AA100:BE100),""))</f>
        <v>0</v>
      </c>
      <c r="BG100" s="1351"/>
      <c r="BH100" s="1352">
        <f>IF($BI$3="４週",BF100/4,IF($BI$3="暦月",(BF100/($BI$8/7)),""))</f>
        <v>0</v>
      </c>
      <c r="BI100" s="1351"/>
      <c r="BJ100" s="1347"/>
      <c r="BK100" s="1348"/>
      <c r="BL100" s="1348"/>
      <c r="BM100" s="1348"/>
      <c r="BN100" s="1349"/>
    </row>
    <row r="101" spans="2:66" ht="20.25" customHeight="1">
      <c r="B101" s="1279">
        <f>B99+1</f>
        <v>43</v>
      </c>
      <c r="C101" s="1396"/>
      <c r="D101" s="1398"/>
      <c r="E101" s="1288"/>
      <c r="F101" s="1399"/>
      <c r="G101" s="1325"/>
      <c r="H101" s="1326"/>
      <c r="I101" s="285"/>
      <c r="J101" s="284"/>
      <c r="K101" s="285"/>
      <c r="L101" s="284"/>
      <c r="M101" s="1337"/>
      <c r="N101" s="1338"/>
      <c r="O101" s="1339"/>
      <c r="P101" s="1340"/>
      <c r="Q101" s="1340"/>
      <c r="R101" s="1326"/>
      <c r="S101" s="1307"/>
      <c r="T101" s="1308"/>
      <c r="U101" s="1308"/>
      <c r="V101" s="1308"/>
      <c r="W101" s="1309"/>
      <c r="X101" s="283" t="s">
        <v>1100</v>
      </c>
      <c r="Z101" s="282"/>
      <c r="AA101" s="267"/>
      <c r="AB101" s="266"/>
      <c r="AC101" s="266"/>
      <c r="AD101" s="266"/>
      <c r="AE101" s="266"/>
      <c r="AF101" s="266"/>
      <c r="AG101" s="268"/>
      <c r="AH101" s="267"/>
      <c r="AI101" s="266"/>
      <c r="AJ101" s="266"/>
      <c r="AK101" s="266"/>
      <c r="AL101" s="266"/>
      <c r="AM101" s="266"/>
      <c r="AN101" s="268"/>
      <c r="AO101" s="267"/>
      <c r="AP101" s="266"/>
      <c r="AQ101" s="266"/>
      <c r="AR101" s="266"/>
      <c r="AS101" s="266"/>
      <c r="AT101" s="266"/>
      <c r="AU101" s="268"/>
      <c r="AV101" s="267"/>
      <c r="AW101" s="266"/>
      <c r="AX101" s="266"/>
      <c r="AY101" s="266"/>
      <c r="AZ101" s="266"/>
      <c r="BA101" s="266"/>
      <c r="BB101" s="268"/>
      <c r="BC101" s="267"/>
      <c r="BD101" s="266"/>
      <c r="BE101" s="265"/>
      <c r="BF101" s="1314"/>
      <c r="BG101" s="1315"/>
      <c r="BH101" s="1316"/>
      <c r="BI101" s="1317"/>
      <c r="BJ101" s="1318"/>
      <c r="BK101" s="1319"/>
      <c r="BL101" s="1319"/>
      <c r="BM101" s="1319"/>
      <c r="BN101" s="1320"/>
    </row>
    <row r="102" spans="2:66" ht="20.25" customHeight="1">
      <c r="B102" s="1280"/>
      <c r="C102" s="1397"/>
      <c r="D102" s="1400"/>
      <c r="E102" s="1288"/>
      <c r="F102" s="1399"/>
      <c r="G102" s="1341"/>
      <c r="H102" s="1342"/>
      <c r="I102" s="281"/>
      <c r="J102" s="280">
        <f>G101</f>
        <v>0</v>
      </c>
      <c r="K102" s="281"/>
      <c r="L102" s="280">
        <f>M101</f>
        <v>0</v>
      </c>
      <c r="M102" s="1343"/>
      <c r="N102" s="1344"/>
      <c r="O102" s="1345"/>
      <c r="P102" s="1346"/>
      <c r="Q102" s="1346"/>
      <c r="R102" s="1342"/>
      <c r="S102" s="1307"/>
      <c r="T102" s="1308"/>
      <c r="U102" s="1308"/>
      <c r="V102" s="1308"/>
      <c r="W102" s="1309"/>
      <c r="X102" s="279" t="s">
        <v>1099</v>
      </c>
      <c r="Y102" s="278"/>
      <c r="Z102" s="277"/>
      <c r="AA102" s="275" t="str">
        <f>IF(AA101="","",VLOOKUP(AA101,'シフト記号表（従来型・ユニット型共通）'!$C$6:$L$47,10,FALSE))</f>
        <v/>
      </c>
      <c r="AB102" s="274" t="str">
        <f>IF(AB101="","",VLOOKUP(AB101,'シフト記号表（従来型・ユニット型共通）'!$C$6:$L$47,10,FALSE))</f>
        <v/>
      </c>
      <c r="AC102" s="274" t="str">
        <f>IF(AC101="","",VLOOKUP(AC101,'シフト記号表（従来型・ユニット型共通）'!$C$6:$L$47,10,FALSE))</f>
        <v/>
      </c>
      <c r="AD102" s="274" t="str">
        <f>IF(AD101="","",VLOOKUP(AD101,'シフト記号表（従来型・ユニット型共通）'!$C$6:$L$47,10,FALSE))</f>
        <v/>
      </c>
      <c r="AE102" s="274" t="str">
        <f>IF(AE101="","",VLOOKUP(AE101,'シフト記号表（従来型・ユニット型共通）'!$C$6:$L$47,10,FALSE))</f>
        <v/>
      </c>
      <c r="AF102" s="274" t="str">
        <f>IF(AF101="","",VLOOKUP(AF101,'シフト記号表（従来型・ユニット型共通）'!$C$6:$L$47,10,FALSE))</f>
        <v/>
      </c>
      <c r="AG102" s="276" t="str">
        <f>IF(AG101="","",VLOOKUP(AG101,'シフト記号表（従来型・ユニット型共通）'!$C$6:$L$47,10,FALSE))</f>
        <v/>
      </c>
      <c r="AH102" s="275" t="str">
        <f>IF(AH101="","",VLOOKUP(AH101,'シフト記号表（従来型・ユニット型共通）'!$C$6:$L$47,10,FALSE))</f>
        <v/>
      </c>
      <c r="AI102" s="274" t="str">
        <f>IF(AI101="","",VLOOKUP(AI101,'シフト記号表（従来型・ユニット型共通）'!$C$6:$L$47,10,FALSE))</f>
        <v/>
      </c>
      <c r="AJ102" s="274" t="str">
        <f>IF(AJ101="","",VLOOKUP(AJ101,'シフト記号表（従来型・ユニット型共通）'!$C$6:$L$47,10,FALSE))</f>
        <v/>
      </c>
      <c r="AK102" s="274" t="str">
        <f>IF(AK101="","",VLOOKUP(AK101,'シフト記号表（従来型・ユニット型共通）'!$C$6:$L$47,10,FALSE))</f>
        <v/>
      </c>
      <c r="AL102" s="274" t="str">
        <f>IF(AL101="","",VLOOKUP(AL101,'シフト記号表（従来型・ユニット型共通）'!$C$6:$L$47,10,FALSE))</f>
        <v/>
      </c>
      <c r="AM102" s="274" t="str">
        <f>IF(AM101="","",VLOOKUP(AM101,'シフト記号表（従来型・ユニット型共通）'!$C$6:$L$47,10,FALSE))</f>
        <v/>
      </c>
      <c r="AN102" s="276" t="str">
        <f>IF(AN101="","",VLOOKUP(AN101,'シフト記号表（従来型・ユニット型共通）'!$C$6:$L$47,10,FALSE))</f>
        <v/>
      </c>
      <c r="AO102" s="275" t="str">
        <f>IF(AO101="","",VLOOKUP(AO101,'シフト記号表（従来型・ユニット型共通）'!$C$6:$L$47,10,FALSE))</f>
        <v/>
      </c>
      <c r="AP102" s="274" t="str">
        <f>IF(AP101="","",VLOOKUP(AP101,'シフト記号表（従来型・ユニット型共通）'!$C$6:$L$47,10,FALSE))</f>
        <v/>
      </c>
      <c r="AQ102" s="274" t="str">
        <f>IF(AQ101="","",VLOOKUP(AQ101,'シフト記号表（従来型・ユニット型共通）'!$C$6:$L$47,10,FALSE))</f>
        <v/>
      </c>
      <c r="AR102" s="274" t="str">
        <f>IF(AR101="","",VLOOKUP(AR101,'シフト記号表（従来型・ユニット型共通）'!$C$6:$L$47,10,FALSE))</f>
        <v/>
      </c>
      <c r="AS102" s="274" t="str">
        <f>IF(AS101="","",VLOOKUP(AS101,'シフト記号表（従来型・ユニット型共通）'!$C$6:$L$47,10,FALSE))</f>
        <v/>
      </c>
      <c r="AT102" s="274" t="str">
        <f>IF(AT101="","",VLOOKUP(AT101,'シフト記号表（従来型・ユニット型共通）'!$C$6:$L$47,10,FALSE))</f>
        <v/>
      </c>
      <c r="AU102" s="276" t="str">
        <f>IF(AU101="","",VLOOKUP(AU101,'シフト記号表（従来型・ユニット型共通）'!$C$6:$L$47,10,FALSE))</f>
        <v/>
      </c>
      <c r="AV102" s="275" t="str">
        <f>IF(AV101="","",VLOOKUP(AV101,'シフト記号表（従来型・ユニット型共通）'!$C$6:$L$47,10,FALSE))</f>
        <v/>
      </c>
      <c r="AW102" s="274" t="str">
        <f>IF(AW101="","",VLOOKUP(AW101,'シフト記号表（従来型・ユニット型共通）'!$C$6:$L$47,10,FALSE))</f>
        <v/>
      </c>
      <c r="AX102" s="274" t="str">
        <f>IF(AX101="","",VLOOKUP(AX101,'シフト記号表（従来型・ユニット型共通）'!$C$6:$L$47,10,FALSE))</f>
        <v/>
      </c>
      <c r="AY102" s="274" t="str">
        <f>IF(AY101="","",VLOOKUP(AY101,'シフト記号表（従来型・ユニット型共通）'!$C$6:$L$47,10,FALSE))</f>
        <v/>
      </c>
      <c r="AZ102" s="274" t="str">
        <f>IF(AZ101="","",VLOOKUP(AZ101,'シフト記号表（従来型・ユニット型共通）'!$C$6:$L$47,10,FALSE))</f>
        <v/>
      </c>
      <c r="BA102" s="274" t="str">
        <f>IF(BA101="","",VLOOKUP(BA101,'シフト記号表（従来型・ユニット型共通）'!$C$6:$L$47,10,FALSE))</f>
        <v/>
      </c>
      <c r="BB102" s="276" t="str">
        <f>IF(BB101="","",VLOOKUP(BB101,'シフト記号表（従来型・ユニット型共通）'!$C$6:$L$47,10,FALSE))</f>
        <v/>
      </c>
      <c r="BC102" s="275" t="str">
        <f>IF(BC101="","",VLOOKUP(BC101,'シフト記号表（従来型・ユニット型共通）'!$C$6:$L$47,10,FALSE))</f>
        <v/>
      </c>
      <c r="BD102" s="274" t="str">
        <f>IF(BD101="","",VLOOKUP(BD101,'シフト記号表（従来型・ユニット型共通）'!$C$6:$L$47,10,FALSE))</f>
        <v/>
      </c>
      <c r="BE102" s="274" t="str">
        <f>IF(BE101="","",VLOOKUP(BE101,'シフト記号表（従来型・ユニット型共通）'!$C$6:$L$47,10,FALSE))</f>
        <v/>
      </c>
      <c r="BF102" s="1350">
        <f>IF($BI$3="４週",SUM(AA102:BB102),IF($BI$3="暦月",SUM(AA102:BE102),""))</f>
        <v>0</v>
      </c>
      <c r="BG102" s="1351"/>
      <c r="BH102" s="1352">
        <f>IF($BI$3="４週",BF102/4,IF($BI$3="暦月",(BF102/($BI$8/7)),""))</f>
        <v>0</v>
      </c>
      <c r="BI102" s="1351"/>
      <c r="BJ102" s="1347"/>
      <c r="BK102" s="1348"/>
      <c r="BL102" s="1348"/>
      <c r="BM102" s="1348"/>
      <c r="BN102" s="1349"/>
    </row>
    <row r="103" spans="2:66" ht="20.25" customHeight="1">
      <c r="B103" s="1279">
        <f>B101+1</f>
        <v>44</v>
      </c>
      <c r="C103" s="1396"/>
      <c r="D103" s="1398"/>
      <c r="E103" s="1288"/>
      <c r="F103" s="1399"/>
      <c r="G103" s="1325"/>
      <c r="H103" s="1326"/>
      <c r="I103" s="285"/>
      <c r="J103" s="284"/>
      <c r="K103" s="285"/>
      <c r="L103" s="284"/>
      <c r="M103" s="1337"/>
      <c r="N103" s="1338"/>
      <c r="O103" s="1339"/>
      <c r="P103" s="1340"/>
      <c r="Q103" s="1340"/>
      <c r="R103" s="1326"/>
      <c r="S103" s="1307"/>
      <c r="T103" s="1308"/>
      <c r="U103" s="1308"/>
      <c r="V103" s="1308"/>
      <c r="W103" s="1309"/>
      <c r="X103" s="283" t="s">
        <v>1100</v>
      </c>
      <c r="Z103" s="282"/>
      <c r="AA103" s="267"/>
      <c r="AB103" s="266"/>
      <c r="AC103" s="266"/>
      <c r="AD103" s="266"/>
      <c r="AE103" s="266"/>
      <c r="AF103" s="266"/>
      <c r="AG103" s="268"/>
      <c r="AH103" s="267"/>
      <c r="AI103" s="266"/>
      <c r="AJ103" s="266"/>
      <c r="AK103" s="266"/>
      <c r="AL103" s="266"/>
      <c r="AM103" s="266"/>
      <c r="AN103" s="268"/>
      <c r="AO103" s="267"/>
      <c r="AP103" s="266"/>
      <c r="AQ103" s="266"/>
      <c r="AR103" s="266"/>
      <c r="AS103" s="266"/>
      <c r="AT103" s="266"/>
      <c r="AU103" s="268"/>
      <c r="AV103" s="267"/>
      <c r="AW103" s="266"/>
      <c r="AX103" s="266"/>
      <c r="AY103" s="266"/>
      <c r="AZ103" s="266"/>
      <c r="BA103" s="266"/>
      <c r="BB103" s="268"/>
      <c r="BC103" s="267"/>
      <c r="BD103" s="266"/>
      <c r="BE103" s="265"/>
      <c r="BF103" s="1314"/>
      <c r="BG103" s="1315"/>
      <c r="BH103" s="1316"/>
      <c r="BI103" s="1317"/>
      <c r="BJ103" s="1318"/>
      <c r="BK103" s="1319"/>
      <c r="BL103" s="1319"/>
      <c r="BM103" s="1319"/>
      <c r="BN103" s="1320"/>
    </row>
    <row r="104" spans="2:66" ht="20.25" customHeight="1">
      <c r="B104" s="1280"/>
      <c r="C104" s="1397"/>
      <c r="D104" s="1400"/>
      <c r="E104" s="1288"/>
      <c r="F104" s="1399"/>
      <c r="G104" s="1341"/>
      <c r="H104" s="1342"/>
      <c r="I104" s="281"/>
      <c r="J104" s="280">
        <f>G103</f>
        <v>0</v>
      </c>
      <c r="K104" s="281"/>
      <c r="L104" s="280">
        <f>M103</f>
        <v>0</v>
      </c>
      <c r="M104" s="1343"/>
      <c r="N104" s="1344"/>
      <c r="O104" s="1345"/>
      <c r="P104" s="1346"/>
      <c r="Q104" s="1346"/>
      <c r="R104" s="1342"/>
      <c r="S104" s="1307"/>
      <c r="T104" s="1308"/>
      <c r="U104" s="1308"/>
      <c r="V104" s="1308"/>
      <c r="W104" s="1309"/>
      <c r="X104" s="279" t="s">
        <v>1099</v>
      </c>
      <c r="Y104" s="278"/>
      <c r="Z104" s="277"/>
      <c r="AA104" s="275" t="str">
        <f>IF(AA103="","",VLOOKUP(AA103,'シフト記号表（従来型・ユニット型共通）'!$C$6:$L$47,10,FALSE))</f>
        <v/>
      </c>
      <c r="AB104" s="274" t="str">
        <f>IF(AB103="","",VLOOKUP(AB103,'シフト記号表（従来型・ユニット型共通）'!$C$6:$L$47,10,FALSE))</f>
        <v/>
      </c>
      <c r="AC104" s="274" t="str">
        <f>IF(AC103="","",VLOOKUP(AC103,'シフト記号表（従来型・ユニット型共通）'!$C$6:$L$47,10,FALSE))</f>
        <v/>
      </c>
      <c r="AD104" s="274" t="str">
        <f>IF(AD103="","",VLOOKUP(AD103,'シフト記号表（従来型・ユニット型共通）'!$C$6:$L$47,10,FALSE))</f>
        <v/>
      </c>
      <c r="AE104" s="274" t="str">
        <f>IF(AE103="","",VLOOKUP(AE103,'シフト記号表（従来型・ユニット型共通）'!$C$6:$L$47,10,FALSE))</f>
        <v/>
      </c>
      <c r="AF104" s="274" t="str">
        <f>IF(AF103="","",VLOOKUP(AF103,'シフト記号表（従来型・ユニット型共通）'!$C$6:$L$47,10,FALSE))</f>
        <v/>
      </c>
      <c r="AG104" s="276" t="str">
        <f>IF(AG103="","",VLOOKUP(AG103,'シフト記号表（従来型・ユニット型共通）'!$C$6:$L$47,10,FALSE))</f>
        <v/>
      </c>
      <c r="AH104" s="275" t="str">
        <f>IF(AH103="","",VLOOKUP(AH103,'シフト記号表（従来型・ユニット型共通）'!$C$6:$L$47,10,FALSE))</f>
        <v/>
      </c>
      <c r="AI104" s="274" t="str">
        <f>IF(AI103="","",VLOOKUP(AI103,'シフト記号表（従来型・ユニット型共通）'!$C$6:$L$47,10,FALSE))</f>
        <v/>
      </c>
      <c r="AJ104" s="274" t="str">
        <f>IF(AJ103="","",VLOOKUP(AJ103,'シフト記号表（従来型・ユニット型共通）'!$C$6:$L$47,10,FALSE))</f>
        <v/>
      </c>
      <c r="AK104" s="274" t="str">
        <f>IF(AK103="","",VLOOKUP(AK103,'シフト記号表（従来型・ユニット型共通）'!$C$6:$L$47,10,FALSE))</f>
        <v/>
      </c>
      <c r="AL104" s="274" t="str">
        <f>IF(AL103="","",VLOOKUP(AL103,'シフト記号表（従来型・ユニット型共通）'!$C$6:$L$47,10,FALSE))</f>
        <v/>
      </c>
      <c r="AM104" s="274" t="str">
        <f>IF(AM103="","",VLOOKUP(AM103,'シフト記号表（従来型・ユニット型共通）'!$C$6:$L$47,10,FALSE))</f>
        <v/>
      </c>
      <c r="AN104" s="276" t="str">
        <f>IF(AN103="","",VLOOKUP(AN103,'シフト記号表（従来型・ユニット型共通）'!$C$6:$L$47,10,FALSE))</f>
        <v/>
      </c>
      <c r="AO104" s="275" t="str">
        <f>IF(AO103="","",VLOOKUP(AO103,'シフト記号表（従来型・ユニット型共通）'!$C$6:$L$47,10,FALSE))</f>
        <v/>
      </c>
      <c r="AP104" s="274" t="str">
        <f>IF(AP103="","",VLOOKUP(AP103,'シフト記号表（従来型・ユニット型共通）'!$C$6:$L$47,10,FALSE))</f>
        <v/>
      </c>
      <c r="AQ104" s="274" t="str">
        <f>IF(AQ103="","",VLOOKUP(AQ103,'シフト記号表（従来型・ユニット型共通）'!$C$6:$L$47,10,FALSE))</f>
        <v/>
      </c>
      <c r="AR104" s="274" t="str">
        <f>IF(AR103="","",VLOOKUP(AR103,'シフト記号表（従来型・ユニット型共通）'!$C$6:$L$47,10,FALSE))</f>
        <v/>
      </c>
      <c r="AS104" s="274" t="str">
        <f>IF(AS103="","",VLOOKUP(AS103,'シフト記号表（従来型・ユニット型共通）'!$C$6:$L$47,10,FALSE))</f>
        <v/>
      </c>
      <c r="AT104" s="274" t="str">
        <f>IF(AT103="","",VLOOKUP(AT103,'シフト記号表（従来型・ユニット型共通）'!$C$6:$L$47,10,FALSE))</f>
        <v/>
      </c>
      <c r="AU104" s="276" t="str">
        <f>IF(AU103="","",VLOOKUP(AU103,'シフト記号表（従来型・ユニット型共通）'!$C$6:$L$47,10,FALSE))</f>
        <v/>
      </c>
      <c r="AV104" s="275" t="str">
        <f>IF(AV103="","",VLOOKUP(AV103,'シフト記号表（従来型・ユニット型共通）'!$C$6:$L$47,10,FALSE))</f>
        <v/>
      </c>
      <c r="AW104" s="274" t="str">
        <f>IF(AW103="","",VLOOKUP(AW103,'シフト記号表（従来型・ユニット型共通）'!$C$6:$L$47,10,FALSE))</f>
        <v/>
      </c>
      <c r="AX104" s="274" t="str">
        <f>IF(AX103="","",VLOOKUP(AX103,'シフト記号表（従来型・ユニット型共通）'!$C$6:$L$47,10,FALSE))</f>
        <v/>
      </c>
      <c r="AY104" s="274" t="str">
        <f>IF(AY103="","",VLOOKUP(AY103,'シフト記号表（従来型・ユニット型共通）'!$C$6:$L$47,10,FALSE))</f>
        <v/>
      </c>
      <c r="AZ104" s="274" t="str">
        <f>IF(AZ103="","",VLOOKUP(AZ103,'シフト記号表（従来型・ユニット型共通）'!$C$6:$L$47,10,FALSE))</f>
        <v/>
      </c>
      <c r="BA104" s="274" t="str">
        <f>IF(BA103="","",VLOOKUP(BA103,'シフト記号表（従来型・ユニット型共通）'!$C$6:$L$47,10,FALSE))</f>
        <v/>
      </c>
      <c r="BB104" s="276" t="str">
        <f>IF(BB103="","",VLOOKUP(BB103,'シフト記号表（従来型・ユニット型共通）'!$C$6:$L$47,10,FALSE))</f>
        <v/>
      </c>
      <c r="BC104" s="275" t="str">
        <f>IF(BC103="","",VLOOKUP(BC103,'シフト記号表（従来型・ユニット型共通）'!$C$6:$L$47,10,FALSE))</f>
        <v/>
      </c>
      <c r="BD104" s="274" t="str">
        <f>IF(BD103="","",VLOOKUP(BD103,'シフト記号表（従来型・ユニット型共通）'!$C$6:$L$47,10,FALSE))</f>
        <v/>
      </c>
      <c r="BE104" s="274" t="str">
        <f>IF(BE103="","",VLOOKUP(BE103,'シフト記号表（従来型・ユニット型共通）'!$C$6:$L$47,10,FALSE))</f>
        <v/>
      </c>
      <c r="BF104" s="1350">
        <f>IF($BI$3="４週",SUM(AA104:BB104),IF($BI$3="暦月",SUM(AA104:BE104),""))</f>
        <v>0</v>
      </c>
      <c r="BG104" s="1351"/>
      <c r="BH104" s="1352">
        <f>IF($BI$3="４週",BF104/4,IF($BI$3="暦月",(BF104/($BI$8/7)),""))</f>
        <v>0</v>
      </c>
      <c r="BI104" s="1351"/>
      <c r="BJ104" s="1347"/>
      <c r="BK104" s="1348"/>
      <c r="BL104" s="1348"/>
      <c r="BM104" s="1348"/>
      <c r="BN104" s="1349"/>
    </row>
    <row r="105" spans="2:66" ht="20.25" customHeight="1">
      <c r="B105" s="1279">
        <f>B103+1</f>
        <v>45</v>
      </c>
      <c r="C105" s="1396"/>
      <c r="D105" s="1398"/>
      <c r="E105" s="1288"/>
      <c r="F105" s="1399"/>
      <c r="G105" s="1325"/>
      <c r="H105" s="1326"/>
      <c r="I105" s="285"/>
      <c r="J105" s="284"/>
      <c r="K105" s="285"/>
      <c r="L105" s="284"/>
      <c r="M105" s="1337"/>
      <c r="N105" s="1338"/>
      <c r="O105" s="1339"/>
      <c r="P105" s="1340"/>
      <c r="Q105" s="1340"/>
      <c r="R105" s="1326"/>
      <c r="S105" s="1307"/>
      <c r="T105" s="1308"/>
      <c r="U105" s="1308"/>
      <c r="V105" s="1308"/>
      <c r="W105" s="1309"/>
      <c r="X105" s="283" t="s">
        <v>1100</v>
      </c>
      <c r="Z105" s="282"/>
      <c r="AA105" s="267"/>
      <c r="AB105" s="266"/>
      <c r="AC105" s="266"/>
      <c r="AD105" s="266"/>
      <c r="AE105" s="266"/>
      <c r="AF105" s="266"/>
      <c r="AG105" s="268"/>
      <c r="AH105" s="267"/>
      <c r="AI105" s="266"/>
      <c r="AJ105" s="266"/>
      <c r="AK105" s="266"/>
      <c r="AL105" s="266"/>
      <c r="AM105" s="266"/>
      <c r="AN105" s="268"/>
      <c r="AO105" s="267"/>
      <c r="AP105" s="266"/>
      <c r="AQ105" s="266"/>
      <c r="AR105" s="266"/>
      <c r="AS105" s="266"/>
      <c r="AT105" s="266"/>
      <c r="AU105" s="268"/>
      <c r="AV105" s="267"/>
      <c r="AW105" s="266"/>
      <c r="AX105" s="266"/>
      <c r="AY105" s="266"/>
      <c r="AZ105" s="266"/>
      <c r="BA105" s="266"/>
      <c r="BB105" s="268"/>
      <c r="BC105" s="267"/>
      <c r="BD105" s="266"/>
      <c r="BE105" s="265"/>
      <c r="BF105" s="1314"/>
      <c r="BG105" s="1315"/>
      <c r="BH105" s="1316"/>
      <c r="BI105" s="1317"/>
      <c r="BJ105" s="1318"/>
      <c r="BK105" s="1319"/>
      <c r="BL105" s="1319"/>
      <c r="BM105" s="1319"/>
      <c r="BN105" s="1320"/>
    </row>
    <row r="106" spans="2:66" ht="20.25" customHeight="1">
      <c r="B106" s="1280"/>
      <c r="C106" s="1397"/>
      <c r="D106" s="1400"/>
      <c r="E106" s="1288"/>
      <c r="F106" s="1399"/>
      <c r="G106" s="1341"/>
      <c r="H106" s="1342"/>
      <c r="I106" s="281"/>
      <c r="J106" s="280">
        <f>G105</f>
        <v>0</v>
      </c>
      <c r="K106" s="281"/>
      <c r="L106" s="280">
        <f>M105</f>
        <v>0</v>
      </c>
      <c r="M106" s="1343"/>
      <c r="N106" s="1344"/>
      <c r="O106" s="1345"/>
      <c r="P106" s="1346"/>
      <c r="Q106" s="1346"/>
      <c r="R106" s="1342"/>
      <c r="S106" s="1307"/>
      <c r="T106" s="1308"/>
      <c r="U106" s="1308"/>
      <c r="V106" s="1308"/>
      <c r="W106" s="1309"/>
      <c r="X106" s="279" t="s">
        <v>1099</v>
      </c>
      <c r="Y106" s="278"/>
      <c r="Z106" s="277"/>
      <c r="AA106" s="275" t="str">
        <f>IF(AA105="","",VLOOKUP(AA105,'シフト記号表（従来型・ユニット型共通）'!$C$6:$L$47,10,FALSE))</f>
        <v/>
      </c>
      <c r="AB106" s="274" t="str">
        <f>IF(AB105="","",VLOOKUP(AB105,'シフト記号表（従来型・ユニット型共通）'!$C$6:$L$47,10,FALSE))</f>
        <v/>
      </c>
      <c r="AC106" s="274" t="str">
        <f>IF(AC105="","",VLOOKUP(AC105,'シフト記号表（従来型・ユニット型共通）'!$C$6:$L$47,10,FALSE))</f>
        <v/>
      </c>
      <c r="AD106" s="274" t="str">
        <f>IF(AD105="","",VLOOKUP(AD105,'シフト記号表（従来型・ユニット型共通）'!$C$6:$L$47,10,FALSE))</f>
        <v/>
      </c>
      <c r="AE106" s="274" t="str">
        <f>IF(AE105="","",VLOOKUP(AE105,'シフト記号表（従来型・ユニット型共通）'!$C$6:$L$47,10,FALSE))</f>
        <v/>
      </c>
      <c r="AF106" s="274" t="str">
        <f>IF(AF105="","",VLOOKUP(AF105,'シフト記号表（従来型・ユニット型共通）'!$C$6:$L$47,10,FALSE))</f>
        <v/>
      </c>
      <c r="AG106" s="276" t="str">
        <f>IF(AG105="","",VLOOKUP(AG105,'シフト記号表（従来型・ユニット型共通）'!$C$6:$L$47,10,FALSE))</f>
        <v/>
      </c>
      <c r="AH106" s="275" t="str">
        <f>IF(AH105="","",VLOOKUP(AH105,'シフト記号表（従来型・ユニット型共通）'!$C$6:$L$47,10,FALSE))</f>
        <v/>
      </c>
      <c r="AI106" s="274" t="str">
        <f>IF(AI105="","",VLOOKUP(AI105,'シフト記号表（従来型・ユニット型共通）'!$C$6:$L$47,10,FALSE))</f>
        <v/>
      </c>
      <c r="AJ106" s="274" t="str">
        <f>IF(AJ105="","",VLOOKUP(AJ105,'シフト記号表（従来型・ユニット型共通）'!$C$6:$L$47,10,FALSE))</f>
        <v/>
      </c>
      <c r="AK106" s="274" t="str">
        <f>IF(AK105="","",VLOOKUP(AK105,'シフト記号表（従来型・ユニット型共通）'!$C$6:$L$47,10,FALSE))</f>
        <v/>
      </c>
      <c r="AL106" s="274" t="str">
        <f>IF(AL105="","",VLOOKUP(AL105,'シフト記号表（従来型・ユニット型共通）'!$C$6:$L$47,10,FALSE))</f>
        <v/>
      </c>
      <c r="AM106" s="274" t="str">
        <f>IF(AM105="","",VLOOKUP(AM105,'シフト記号表（従来型・ユニット型共通）'!$C$6:$L$47,10,FALSE))</f>
        <v/>
      </c>
      <c r="AN106" s="276" t="str">
        <f>IF(AN105="","",VLOOKUP(AN105,'シフト記号表（従来型・ユニット型共通）'!$C$6:$L$47,10,FALSE))</f>
        <v/>
      </c>
      <c r="AO106" s="275" t="str">
        <f>IF(AO105="","",VLOOKUP(AO105,'シフト記号表（従来型・ユニット型共通）'!$C$6:$L$47,10,FALSE))</f>
        <v/>
      </c>
      <c r="AP106" s="274" t="str">
        <f>IF(AP105="","",VLOOKUP(AP105,'シフト記号表（従来型・ユニット型共通）'!$C$6:$L$47,10,FALSE))</f>
        <v/>
      </c>
      <c r="AQ106" s="274" t="str">
        <f>IF(AQ105="","",VLOOKUP(AQ105,'シフト記号表（従来型・ユニット型共通）'!$C$6:$L$47,10,FALSE))</f>
        <v/>
      </c>
      <c r="AR106" s="274" t="str">
        <f>IF(AR105="","",VLOOKUP(AR105,'シフト記号表（従来型・ユニット型共通）'!$C$6:$L$47,10,FALSE))</f>
        <v/>
      </c>
      <c r="AS106" s="274" t="str">
        <f>IF(AS105="","",VLOOKUP(AS105,'シフト記号表（従来型・ユニット型共通）'!$C$6:$L$47,10,FALSE))</f>
        <v/>
      </c>
      <c r="AT106" s="274" t="str">
        <f>IF(AT105="","",VLOOKUP(AT105,'シフト記号表（従来型・ユニット型共通）'!$C$6:$L$47,10,FALSE))</f>
        <v/>
      </c>
      <c r="AU106" s="276" t="str">
        <f>IF(AU105="","",VLOOKUP(AU105,'シフト記号表（従来型・ユニット型共通）'!$C$6:$L$47,10,FALSE))</f>
        <v/>
      </c>
      <c r="AV106" s="275" t="str">
        <f>IF(AV105="","",VLOOKUP(AV105,'シフト記号表（従来型・ユニット型共通）'!$C$6:$L$47,10,FALSE))</f>
        <v/>
      </c>
      <c r="AW106" s="274" t="str">
        <f>IF(AW105="","",VLOOKUP(AW105,'シフト記号表（従来型・ユニット型共通）'!$C$6:$L$47,10,FALSE))</f>
        <v/>
      </c>
      <c r="AX106" s="274" t="str">
        <f>IF(AX105="","",VLOOKUP(AX105,'シフト記号表（従来型・ユニット型共通）'!$C$6:$L$47,10,FALSE))</f>
        <v/>
      </c>
      <c r="AY106" s="274" t="str">
        <f>IF(AY105="","",VLOOKUP(AY105,'シフト記号表（従来型・ユニット型共通）'!$C$6:$L$47,10,FALSE))</f>
        <v/>
      </c>
      <c r="AZ106" s="274" t="str">
        <f>IF(AZ105="","",VLOOKUP(AZ105,'シフト記号表（従来型・ユニット型共通）'!$C$6:$L$47,10,FALSE))</f>
        <v/>
      </c>
      <c r="BA106" s="274" t="str">
        <f>IF(BA105="","",VLOOKUP(BA105,'シフト記号表（従来型・ユニット型共通）'!$C$6:$L$47,10,FALSE))</f>
        <v/>
      </c>
      <c r="BB106" s="276" t="str">
        <f>IF(BB105="","",VLOOKUP(BB105,'シフト記号表（従来型・ユニット型共通）'!$C$6:$L$47,10,FALSE))</f>
        <v/>
      </c>
      <c r="BC106" s="275" t="str">
        <f>IF(BC105="","",VLOOKUP(BC105,'シフト記号表（従来型・ユニット型共通）'!$C$6:$L$47,10,FALSE))</f>
        <v/>
      </c>
      <c r="BD106" s="274" t="str">
        <f>IF(BD105="","",VLOOKUP(BD105,'シフト記号表（従来型・ユニット型共通）'!$C$6:$L$47,10,FALSE))</f>
        <v/>
      </c>
      <c r="BE106" s="274" t="str">
        <f>IF(BE105="","",VLOOKUP(BE105,'シフト記号表（従来型・ユニット型共通）'!$C$6:$L$47,10,FALSE))</f>
        <v/>
      </c>
      <c r="BF106" s="1350">
        <f>IF($BI$3="４週",SUM(AA106:BB106),IF($BI$3="暦月",SUM(AA106:BE106),""))</f>
        <v>0</v>
      </c>
      <c r="BG106" s="1351"/>
      <c r="BH106" s="1352">
        <f>IF($BI$3="４週",BF106/4,IF($BI$3="暦月",(BF106/($BI$8/7)),""))</f>
        <v>0</v>
      </c>
      <c r="BI106" s="1351"/>
      <c r="BJ106" s="1347"/>
      <c r="BK106" s="1348"/>
      <c r="BL106" s="1348"/>
      <c r="BM106" s="1348"/>
      <c r="BN106" s="1349"/>
    </row>
    <row r="107" spans="2:66" ht="20.25" customHeight="1">
      <c r="B107" s="1279">
        <f>B105+1</f>
        <v>46</v>
      </c>
      <c r="C107" s="1396"/>
      <c r="D107" s="1398"/>
      <c r="E107" s="1288"/>
      <c r="F107" s="1399"/>
      <c r="G107" s="1325"/>
      <c r="H107" s="1326"/>
      <c r="I107" s="285"/>
      <c r="J107" s="284"/>
      <c r="K107" s="285"/>
      <c r="L107" s="284"/>
      <c r="M107" s="1337"/>
      <c r="N107" s="1338"/>
      <c r="O107" s="1339"/>
      <c r="P107" s="1340"/>
      <c r="Q107" s="1340"/>
      <c r="R107" s="1326"/>
      <c r="S107" s="1307"/>
      <c r="T107" s="1308"/>
      <c r="U107" s="1308"/>
      <c r="V107" s="1308"/>
      <c r="W107" s="1309"/>
      <c r="X107" s="283" t="s">
        <v>1100</v>
      </c>
      <c r="Z107" s="282"/>
      <c r="AA107" s="267"/>
      <c r="AB107" s="266"/>
      <c r="AC107" s="266"/>
      <c r="AD107" s="266"/>
      <c r="AE107" s="266"/>
      <c r="AF107" s="266"/>
      <c r="AG107" s="268"/>
      <c r="AH107" s="267"/>
      <c r="AI107" s="266"/>
      <c r="AJ107" s="266"/>
      <c r="AK107" s="266"/>
      <c r="AL107" s="266"/>
      <c r="AM107" s="266"/>
      <c r="AN107" s="268"/>
      <c r="AO107" s="267"/>
      <c r="AP107" s="266"/>
      <c r="AQ107" s="266"/>
      <c r="AR107" s="266"/>
      <c r="AS107" s="266"/>
      <c r="AT107" s="266"/>
      <c r="AU107" s="268"/>
      <c r="AV107" s="267"/>
      <c r="AW107" s="266"/>
      <c r="AX107" s="266"/>
      <c r="AY107" s="266"/>
      <c r="AZ107" s="266"/>
      <c r="BA107" s="266"/>
      <c r="BB107" s="268"/>
      <c r="BC107" s="267"/>
      <c r="BD107" s="266"/>
      <c r="BE107" s="265"/>
      <c r="BF107" s="1314"/>
      <c r="BG107" s="1315"/>
      <c r="BH107" s="1316"/>
      <c r="BI107" s="1317"/>
      <c r="BJ107" s="1318"/>
      <c r="BK107" s="1319"/>
      <c r="BL107" s="1319"/>
      <c r="BM107" s="1319"/>
      <c r="BN107" s="1320"/>
    </row>
    <row r="108" spans="2:66" ht="20.25" customHeight="1">
      <c r="B108" s="1280"/>
      <c r="C108" s="1397"/>
      <c r="D108" s="1400"/>
      <c r="E108" s="1288"/>
      <c r="F108" s="1399"/>
      <c r="G108" s="1341"/>
      <c r="H108" s="1342"/>
      <c r="I108" s="281"/>
      <c r="J108" s="280">
        <f>G107</f>
        <v>0</v>
      </c>
      <c r="K108" s="281"/>
      <c r="L108" s="280">
        <f>M107</f>
        <v>0</v>
      </c>
      <c r="M108" s="1343"/>
      <c r="N108" s="1344"/>
      <c r="O108" s="1345"/>
      <c r="P108" s="1346"/>
      <c r="Q108" s="1346"/>
      <c r="R108" s="1342"/>
      <c r="S108" s="1307"/>
      <c r="T108" s="1308"/>
      <c r="U108" s="1308"/>
      <c r="V108" s="1308"/>
      <c r="W108" s="1309"/>
      <c r="X108" s="279" t="s">
        <v>1099</v>
      </c>
      <c r="Y108" s="278"/>
      <c r="Z108" s="277"/>
      <c r="AA108" s="275" t="str">
        <f>IF(AA107="","",VLOOKUP(AA107,'シフト記号表（従来型・ユニット型共通）'!$C$6:$L$47,10,FALSE))</f>
        <v/>
      </c>
      <c r="AB108" s="274" t="str">
        <f>IF(AB107="","",VLOOKUP(AB107,'シフト記号表（従来型・ユニット型共通）'!$C$6:$L$47,10,FALSE))</f>
        <v/>
      </c>
      <c r="AC108" s="274" t="str">
        <f>IF(AC107="","",VLOOKUP(AC107,'シフト記号表（従来型・ユニット型共通）'!$C$6:$L$47,10,FALSE))</f>
        <v/>
      </c>
      <c r="AD108" s="274" t="str">
        <f>IF(AD107="","",VLOOKUP(AD107,'シフト記号表（従来型・ユニット型共通）'!$C$6:$L$47,10,FALSE))</f>
        <v/>
      </c>
      <c r="AE108" s="274" t="str">
        <f>IF(AE107="","",VLOOKUP(AE107,'シフト記号表（従来型・ユニット型共通）'!$C$6:$L$47,10,FALSE))</f>
        <v/>
      </c>
      <c r="AF108" s="274" t="str">
        <f>IF(AF107="","",VLOOKUP(AF107,'シフト記号表（従来型・ユニット型共通）'!$C$6:$L$47,10,FALSE))</f>
        <v/>
      </c>
      <c r="AG108" s="276" t="str">
        <f>IF(AG107="","",VLOOKUP(AG107,'シフト記号表（従来型・ユニット型共通）'!$C$6:$L$47,10,FALSE))</f>
        <v/>
      </c>
      <c r="AH108" s="275" t="str">
        <f>IF(AH107="","",VLOOKUP(AH107,'シフト記号表（従来型・ユニット型共通）'!$C$6:$L$47,10,FALSE))</f>
        <v/>
      </c>
      <c r="AI108" s="274" t="str">
        <f>IF(AI107="","",VLOOKUP(AI107,'シフト記号表（従来型・ユニット型共通）'!$C$6:$L$47,10,FALSE))</f>
        <v/>
      </c>
      <c r="AJ108" s="274" t="str">
        <f>IF(AJ107="","",VLOOKUP(AJ107,'シフト記号表（従来型・ユニット型共通）'!$C$6:$L$47,10,FALSE))</f>
        <v/>
      </c>
      <c r="AK108" s="274" t="str">
        <f>IF(AK107="","",VLOOKUP(AK107,'シフト記号表（従来型・ユニット型共通）'!$C$6:$L$47,10,FALSE))</f>
        <v/>
      </c>
      <c r="AL108" s="274" t="str">
        <f>IF(AL107="","",VLOOKUP(AL107,'シフト記号表（従来型・ユニット型共通）'!$C$6:$L$47,10,FALSE))</f>
        <v/>
      </c>
      <c r="AM108" s="274" t="str">
        <f>IF(AM107="","",VLOOKUP(AM107,'シフト記号表（従来型・ユニット型共通）'!$C$6:$L$47,10,FALSE))</f>
        <v/>
      </c>
      <c r="AN108" s="276" t="str">
        <f>IF(AN107="","",VLOOKUP(AN107,'シフト記号表（従来型・ユニット型共通）'!$C$6:$L$47,10,FALSE))</f>
        <v/>
      </c>
      <c r="AO108" s="275" t="str">
        <f>IF(AO107="","",VLOOKUP(AO107,'シフト記号表（従来型・ユニット型共通）'!$C$6:$L$47,10,FALSE))</f>
        <v/>
      </c>
      <c r="AP108" s="274" t="str">
        <f>IF(AP107="","",VLOOKUP(AP107,'シフト記号表（従来型・ユニット型共通）'!$C$6:$L$47,10,FALSE))</f>
        <v/>
      </c>
      <c r="AQ108" s="274" t="str">
        <f>IF(AQ107="","",VLOOKUP(AQ107,'シフト記号表（従来型・ユニット型共通）'!$C$6:$L$47,10,FALSE))</f>
        <v/>
      </c>
      <c r="AR108" s="274" t="str">
        <f>IF(AR107="","",VLOOKUP(AR107,'シフト記号表（従来型・ユニット型共通）'!$C$6:$L$47,10,FALSE))</f>
        <v/>
      </c>
      <c r="AS108" s="274" t="str">
        <f>IF(AS107="","",VLOOKUP(AS107,'シフト記号表（従来型・ユニット型共通）'!$C$6:$L$47,10,FALSE))</f>
        <v/>
      </c>
      <c r="AT108" s="274" t="str">
        <f>IF(AT107="","",VLOOKUP(AT107,'シフト記号表（従来型・ユニット型共通）'!$C$6:$L$47,10,FALSE))</f>
        <v/>
      </c>
      <c r="AU108" s="276" t="str">
        <f>IF(AU107="","",VLOOKUP(AU107,'シフト記号表（従来型・ユニット型共通）'!$C$6:$L$47,10,FALSE))</f>
        <v/>
      </c>
      <c r="AV108" s="275" t="str">
        <f>IF(AV107="","",VLOOKUP(AV107,'シフト記号表（従来型・ユニット型共通）'!$C$6:$L$47,10,FALSE))</f>
        <v/>
      </c>
      <c r="AW108" s="274" t="str">
        <f>IF(AW107="","",VLOOKUP(AW107,'シフト記号表（従来型・ユニット型共通）'!$C$6:$L$47,10,FALSE))</f>
        <v/>
      </c>
      <c r="AX108" s="274" t="str">
        <f>IF(AX107="","",VLOOKUP(AX107,'シフト記号表（従来型・ユニット型共通）'!$C$6:$L$47,10,FALSE))</f>
        <v/>
      </c>
      <c r="AY108" s="274" t="str">
        <f>IF(AY107="","",VLOOKUP(AY107,'シフト記号表（従来型・ユニット型共通）'!$C$6:$L$47,10,FALSE))</f>
        <v/>
      </c>
      <c r="AZ108" s="274" t="str">
        <f>IF(AZ107="","",VLOOKUP(AZ107,'シフト記号表（従来型・ユニット型共通）'!$C$6:$L$47,10,FALSE))</f>
        <v/>
      </c>
      <c r="BA108" s="274" t="str">
        <f>IF(BA107="","",VLOOKUP(BA107,'シフト記号表（従来型・ユニット型共通）'!$C$6:$L$47,10,FALSE))</f>
        <v/>
      </c>
      <c r="BB108" s="276" t="str">
        <f>IF(BB107="","",VLOOKUP(BB107,'シフト記号表（従来型・ユニット型共通）'!$C$6:$L$47,10,FALSE))</f>
        <v/>
      </c>
      <c r="BC108" s="275" t="str">
        <f>IF(BC107="","",VLOOKUP(BC107,'シフト記号表（従来型・ユニット型共通）'!$C$6:$L$47,10,FALSE))</f>
        <v/>
      </c>
      <c r="BD108" s="274" t="str">
        <f>IF(BD107="","",VLOOKUP(BD107,'シフト記号表（従来型・ユニット型共通）'!$C$6:$L$47,10,FALSE))</f>
        <v/>
      </c>
      <c r="BE108" s="274" t="str">
        <f>IF(BE107="","",VLOOKUP(BE107,'シフト記号表（従来型・ユニット型共通）'!$C$6:$L$47,10,FALSE))</f>
        <v/>
      </c>
      <c r="BF108" s="1350">
        <f>IF($BI$3="４週",SUM(AA108:BB108),IF($BI$3="暦月",SUM(AA108:BE108),""))</f>
        <v>0</v>
      </c>
      <c r="BG108" s="1351"/>
      <c r="BH108" s="1352">
        <f>IF($BI$3="４週",BF108/4,IF($BI$3="暦月",(BF108/($BI$8/7)),""))</f>
        <v>0</v>
      </c>
      <c r="BI108" s="1351"/>
      <c r="BJ108" s="1347"/>
      <c r="BK108" s="1348"/>
      <c r="BL108" s="1348"/>
      <c r="BM108" s="1348"/>
      <c r="BN108" s="1349"/>
    </row>
    <row r="109" spans="2:66" ht="20.25" customHeight="1">
      <c r="B109" s="1279">
        <f>B107+1</f>
        <v>47</v>
      </c>
      <c r="C109" s="1396"/>
      <c r="D109" s="1398"/>
      <c r="E109" s="1288"/>
      <c r="F109" s="1399"/>
      <c r="G109" s="1325"/>
      <c r="H109" s="1326"/>
      <c r="I109" s="285"/>
      <c r="J109" s="284"/>
      <c r="K109" s="285"/>
      <c r="L109" s="284"/>
      <c r="M109" s="1337"/>
      <c r="N109" s="1338"/>
      <c r="O109" s="1339"/>
      <c r="P109" s="1340"/>
      <c r="Q109" s="1340"/>
      <c r="R109" s="1326"/>
      <c r="S109" s="1307"/>
      <c r="T109" s="1308"/>
      <c r="U109" s="1308"/>
      <c r="V109" s="1308"/>
      <c r="W109" s="1309"/>
      <c r="X109" s="283" t="s">
        <v>1100</v>
      </c>
      <c r="Z109" s="282"/>
      <c r="AA109" s="267"/>
      <c r="AB109" s="266"/>
      <c r="AC109" s="266"/>
      <c r="AD109" s="266"/>
      <c r="AE109" s="266"/>
      <c r="AF109" s="266"/>
      <c r="AG109" s="268"/>
      <c r="AH109" s="267"/>
      <c r="AI109" s="266"/>
      <c r="AJ109" s="266"/>
      <c r="AK109" s="266"/>
      <c r="AL109" s="266"/>
      <c r="AM109" s="266"/>
      <c r="AN109" s="268"/>
      <c r="AO109" s="267"/>
      <c r="AP109" s="266"/>
      <c r="AQ109" s="266"/>
      <c r="AR109" s="266"/>
      <c r="AS109" s="266"/>
      <c r="AT109" s="266"/>
      <c r="AU109" s="268"/>
      <c r="AV109" s="267"/>
      <c r="AW109" s="266"/>
      <c r="AX109" s="266"/>
      <c r="AY109" s="266"/>
      <c r="AZ109" s="266"/>
      <c r="BA109" s="266"/>
      <c r="BB109" s="268"/>
      <c r="BC109" s="267"/>
      <c r="BD109" s="266"/>
      <c r="BE109" s="265"/>
      <c r="BF109" s="1314"/>
      <c r="BG109" s="1315"/>
      <c r="BH109" s="1316"/>
      <c r="BI109" s="1317"/>
      <c r="BJ109" s="1318"/>
      <c r="BK109" s="1319"/>
      <c r="BL109" s="1319"/>
      <c r="BM109" s="1319"/>
      <c r="BN109" s="1320"/>
    </row>
    <row r="110" spans="2:66" ht="20.25" customHeight="1">
      <c r="B110" s="1280"/>
      <c r="C110" s="1397"/>
      <c r="D110" s="1400"/>
      <c r="E110" s="1288"/>
      <c r="F110" s="1399"/>
      <c r="G110" s="1341"/>
      <c r="H110" s="1342"/>
      <c r="I110" s="281"/>
      <c r="J110" s="280">
        <f>G109</f>
        <v>0</v>
      </c>
      <c r="K110" s="281"/>
      <c r="L110" s="280">
        <f>M109</f>
        <v>0</v>
      </c>
      <c r="M110" s="1343"/>
      <c r="N110" s="1344"/>
      <c r="O110" s="1345"/>
      <c r="P110" s="1346"/>
      <c r="Q110" s="1346"/>
      <c r="R110" s="1342"/>
      <c r="S110" s="1307"/>
      <c r="T110" s="1308"/>
      <c r="U110" s="1308"/>
      <c r="V110" s="1308"/>
      <c r="W110" s="1309"/>
      <c r="X110" s="279" t="s">
        <v>1099</v>
      </c>
      <c r="Y110" s="278"/>
      <c r="Z110" s="277"/>
      <c r="AA110" s="275" t="str">
        <f>IF(AA109="","",VLOOKUP(AA109,'シフト記号表（従来型・ユニット型共通）'!$C$6:$L$47,10,FALSE))</f>
        <v/>
      </c>
      <c r="AB110" s="274" t="str">
        <f>IF(AB109="","",VLOOKUP(AB109,'シフト記号表（従来型・ユニット型共通）'!$C$6:$L$47,10,FALSE))</f>
        <v/>
      </c>
      <c r="AC110" s="274" t="str">
        <f>IF(AC109="","",VLOOKUP(AC109,'シフト記号表（従来型・ユニット型共通）'!$C$6:$L$47,10,FALSE))</f>
        <v/>
      </c>
      <c r="AD110" s="274" t="str">
        <f>IF(AD109="","",VLOOKUP(AD109,'シフト記号表（従来型・ユニット型共通）'!$C$6:$L$47,10,FALSE))</f>
        <v/>
      </c>
      <c r="AE110" s="274" t="str">
        <f>IF(AE109="","",VLOOKUP(AE109,'シフト記号表（従来型・ユニット型共通）'!$C$6:$L$47,10,FALSE))</f>
        <v/>
      </c>
      <c r="AF110" s="274" t="str">
        <f>IF(AF109="","",VLOOKUP(AF109,'シフト記号表（従来型・ユニット型共通）'!$C$6:$L$47,10,FALSE))</f>
        <v/>
      </c>
      <c r="AG110" s="276" t="str">
        <f>IF(AG109="","",VLOOKUP(AG109,'シフト記号表（従来型・ユニット型共通）'!$C$6:$L$47,10,FALSE))</f>
        <v/>
      </c>
      <c r="AH110" s="275" t="str">
        <f>IF(AH109="","",VLOOKUP(AH109,'シフト記号表（従来型・ユニット型共通）'!$C$6:$L$47,10,FALSE))</f>
        <v/>
      </c>
      <c r="AI110" s="274" t="str">
        <f>IF(AI109="","",VLOOKUP(AI109,'シフト記号表（従来型・ユニット型共通）'!$C$6:$L$47,10,FALSE))</f>
        <v/>
      </c>
      <c r="AJ110" s="274" t="str">
        <f>IF(AJ109="","",VLOOKUP(AJ109,'シフト記号表（従来型・ユニット型共通）'!$C$6:$L$47,10,FALSE))</f>
        <v/>
      </c>
      <c r="AK110" s="274" t="str">
        <f>IF(AK109="","",VLOOKUP(AK109,'シフト記号表（従来型・ユニット型共通）'!$C$6:$L$47,10,FALSE))</f>
        <v/>
      </c>
      <c r="AL110" s="274" t="str">
        <f>IF(AL109="","",VLOOKUP(AL109,'シフト記号表（従来型・ユニット型共通）'!$C$6:$L$47,10,FALSE))</f>
        <v/>
      </c>
      <c r="AM110" s="274" t="str">
        <f>IF(AM109="","",VLOOKUP(AM109,'シフト記号表（従来型・ユニット型共通）'!$C$6:$L$47,10,FALSE))</f>
        <v/>
      </c>
      <c r="AN110" s="276" t="str">
        <f>IF(AN109="","",VLOOKUP(AN109,'シフト記号表（従来型・ユニット型共通）'!$C$6:$L$47,10,FALSE))</f>
        <v/>
      </c>
      <c r="AO110" s="275" t="str">
        <f>IF(AO109="","",VLOOKUP(AO109,'シフト記号表（従来型・ユニット型共通）'!$C$6:$L$47,10,FALSE))</f>
        <v/>
      </c>
      <c r="AP110" s="274" t="str">
        <f>IF(AP109="","",VLOOKUP(AP109,'シフト記号表（従来型・ユニット型共通）'!$C$6:$L$47,10,FALSE))</f>
        <v/>
      </c>
      <c r="AQ110" s="274" t="str">
        <f>IF(AQ109="","",VLOOKUP(AQ109,'シフト記号表（従来型・ユニット型共通）'!$C$6:$L$47,10,FALSE))</f>
        <v/>
      </c>
      <c r="AR110" s="274" t="str">
        <f>IF(AR109="","",VLOOKUP(AR109,'シフト記号表（従来型・ユニット型共通）'!$C$6:$L$47,10,FALSE))</f>
        <v/>
      </c>
      <c r="AS110" s="274" t="str">
        <f>IF(AS109="","",VLOOKUP(AS109,'シフト記号表（従来型・ユニット型共通）'!$C$6:$L$47,10,FALSE))</f>
        <v/>
      </c>
      <c r="AT110" s="274" t="str">
        <f>IF(AT109="","",VLOOKUP(AT109,'シフト記号表（従来型・ユニット型共通）'!$C$6:$L$47,10,FALSE))</f>
        <v/>
      </c>
      <c r="AU110" s="276" t="str">
        <f>IF(AU109="","",VLOOKUP(AU109,'シフト記号表（従来型・ユニット型共通）'!$C$6:$L$47,10,FALSE))</f>
        <v/>
      </c>
      <c r="AV110" s="275" t="str">
        <f>IF(AV109="","",VLOOKUP(AV109,'シフト記号表（従来型・ユニット型共通）'!$C$6:$L$47,10,FALSE))</f>
        <v/>
      </c>
      <c r="AW110" s="274" t="str">
        <f>IF(AW109="","",VLOOKUP(AW109,'シフト記号表（従来型・ユニット型共通）'!$C$6:$L$47,10,FALSE))</f>
        <v/>
      </c>
      <c r="AX110" s="274" t="str">
        <f>IF(AX109="","",VLOOKUP(AX109,'シフト記号表（従来型・ユニット型共通）'!$C$6:$L$47,10,FALSE))</f>
        <v/>
      </c>
      <c r="AY110" s="274" t="str">
        <f>IF(AY109="","",VLOOKUP(AY109,'シフト記号表（従来型・ユニット型共通）'!$C$6:$L$47,10,FALSE))</f>
        <v/>
      </c>
      <c r="AZ110" s="274" t="str">
        <f>IF(AZ109="","",VLOOKUP(AZ109,'シフト記号表（従来型・ユニット型共通）'!$C$6:$L$47,10,FALSE))</f>
        <v/>
      </c>
      <c r="BA110" s="274" t="str">
        <f>IF(BA109="","",VLOOKUP(BA109,'シフト記号表（従来型・ユニット型共通）'!$C$6:$L$47,10,FALSE))</f>
        <v/>
      </c>
      <c r="BB110" s="276" t="str">
        <f>IF(BB109="","",VLOOKUP(BB109,'シフト記号表（従来型・ユニット型共通）'!$C$6:$L$47,10,FALSE))</f>
        <v/>
      </c>
      <c r="BC110" s="275" t="str">
        <f>IF(BC109="","",VLOOKUP(BC109,'シフト記号表（従来型・ユニット型共通）'!$C$6:$L$47,10,FALSE))</f>
        <v/>
      </c>
      <c r="BD110" s="274" t="str">
        <f>IF(BD109="","",VLOOKUP(BD109,'シフト記号表（従来型・ユニット型共通）'!$C$6:$L$47,10,FALSE))</f>
        <v/>
      </c>
      <c r="BE110" s="274" t="str">
        <f>IF(BE109="","",VLOOKUP(BE109,'シフト記号表（従来型・ユニット型共通）'!$C$6:$L$47,10,FALSE))</f>
        <v/>
      </c>
      <c r="BF110" s="1350">
        <f>IF($BI$3="４週",SUM(AA110:BB110),IF($BI$3="暦月",SUM(AA110:BE110),""))</f>
        <v>0</v>
      </c>
      <c r="BG110" s="1351"/>
      <c r="BH110" s="1352">
        <f>IF($BI$3="４週",BF110/4,IF($BI$3="暦月",(BF110/($BI$8/7)),""))</f>
        <v>0</v>
      </c>
      <c r="BI110" s="1351"/>
      <c r="BJ110" s="1347"/>
      <c r="BK110" s="1348"/>
      <c r="BL110" s="1348"/>
      <c r="BM110" s="1348"/>
      <c r="BN110" s="1349"/>
    </row>
    <row r="111" spans="2:66" ht="20.25" customHeight="1">
      <c r="B111" s="1279">
        <f>B109+1</f>
        <v>48</v>
      </c>
      <c r="C111" s="1396"/>
      <c r="D111" s="1398"/>
      <c r="E111" s="1288"/>
      <c r="F111" s="1399"/>
      <c r="G111" s="1325"/>
      <c r="H111" s="1326"/>
      <c r="I111" s="285"/>
      <c r="J111" s="284"/>
      <c r="K111" s="285"/>
      <c r="L111" s="284"/>
      <c r="M111" s="1337"/>
      <c r="N111" s="1338"/>
      <c r="O111" s="1339"/>
      <c r="P111" s="1340"/>
      <c r="Q111" s="1340"/>
      <c r="R111" s="1326"/>
      <c r="S111" s="1307"/>
      <c r="T111" s="1308"/>
      <c r="U111" s="1308"/>
      <c r="V111" s="1308"/>
      <c r="W111" s="1309"/>
      <c r="X111" s="283" t="s">
        <v>1100</v>
      </c>
      <c r="Z111" s="282"/>
      <c r="AA111" s="267"/>
      <c r="AB111" s="266"/>
      <c r="AC111" s="266"/>
      <c r="AD111" s="266"/>
      <c r="AE111" s="266"/>
      <c r="AF111" s="266"/>
      <c r="AG111" s="268"/>
      <c r="AH111" s="267"/>
      <c r="AI111" s="266"/>
      <c r="AJ111" s="266"/>
      <c r="AK111" s="266"/>
      <c r="AL111" s="266"/>
      <c r="AM111" s="266"/>
      <c r="AN111" s="268"/>
      <c r="AO111" s="267"/>
      <c r="AP111" s="266"/>
      <c r="AQ111" s="266"/>
      <c r="AR111" s="266"/>
      <c r="AS111" s="266"/>
      <c r="AT111" s="266"/>
      <c r="AU111" s="268"/>
      <c r="AV111" s="267"/>
      <c r="AW111" s="266"/>
      <c r="AX111" s="266"/>
      <c r="AY111" s="266"/>
      <c r="AZ111" s="266"/>
      <c r="BA111" s="266"/>
      <c r="BB111" s="268"/>
      <c r="BC111" s="267"/>
      <c r="BD111" s="266"/>
      <c r="BE111" s="265"/>
      <c r="BF111" s="1314"/>
      <c r="BG111" s="1315"/>
      <c r="BH111" s="1316"/>
      <c r="BI111" s="1317"/>
      <c r="BJ111" s="1318"/>
      <c r="BK111" s="1319"/>
      <c r="BL111" s="1319"/>
      <c r="BM111" s="1319"/>
      <c r="BN111" s="1320"/>
    </row>
    <row r="112" spans="2:66" ht="20.25" customHeight="1">
      <c r="B112" s="1280"/>
      <c r="C112" s="1397"/>
      <c r="D112" s="1400"/>
      <c r="E112" s="1288"/>
      <c r="F112" s="1399"/>
      <c r="G112" s="1341"/>
      <c r="H112" s="1342"/>
      <c r="I112" s="281"/>
      <c r="J112" s="280">
        <f>G111</f>
        <v>0</v>
      </c>
      <c r="K112" s="281"/>
      <c r="L112" s="280">
        <f>M111</f>
        <v>0</v>
      </c>
      <c r="M112" s="1343"/>
      <c r="N112" s="1344"/>
      <c r="O112" s="1345"/>
      <c r="P112" s="1346"/>
      <c r="Q112" s="1346"/>
      <c r="R112" s="1342"/>
      <c r="S112" s="1307"/>
      <c r="T112" s="1308"/>
      <c r="U112" s="1308"/>
      <c r="V112" s="1308"/>
      <c r="W112" s="1309"/>
      <c r="X112" s="279" t="s">
        <v>1099</v>
      </c>
      <c r="Y112" s="278"/>
      <c r="Z112" s="277"/>
      <c r="AA112" s="275" t="str">
        <f>IF(AA111="","",VLOOKUP(AA111,'シフト記号表（従来型・ユニット型共通）'!$C$6:$L$47,10,FALSE))</f>
        <v/>
      </c>
      <c r="AB112" s="274" t="str">
        <f>IF(AB111="","",VLOOKUP(AB111,'シフト記号表（従来型・ユニット型共通）'!$C$6:$L$47,10,FALSE))</f>
        <v/>
      </c>
      <c r="AC112" s="274" t="str">
        <f>IF(AC111="","",VLOOKUP(AC111,'シフト記号表（従来型・ユニット型共通）'!$C$6:$L$47,10,FALSE))</f>
        <v/>
      </c>
      <c r="AD112" s="274" t="str">
        <f>IF(AD111="","",VLOOKUP(AD111,'シフト記号表（従来型・ユニット型共通）'!$C$6:$L$47,10,FALSE))</f>
        <v/>
      </c>
      <c r="AE112" s="274" t="str">
        <f>IF(AE111="","",VLOOKUP(AE111,'シフト記号表（従来型・ユニット型共通）'!$C$6:$L$47,10,FALSE))</f>
        <v/>
      </c>
      <c r="AF112" s="274" t="str">
        <f>IF(AF111="","",VLOOKUP(AF111,'シフト記号表（従来型・ユニット型共通）'!$C$6:$L$47,10,FALSE))</f>
        <v/>
      </c>
      <c r="AG112" s="276" t="str">
        <f>IF(AG111="","",VLOOKUP(AG111,'シフト記号表（従来型・ユニット型共通）'!$C$6:$L$47,10,FALSE))</f>
        <v/>
      </c>
      <c r="AH112" s="275" t="str">
        <f>IF(AH111="","",VLOOKUP(AH111,'シフト記号表（従来型・ユニット型共通）'!$C$6:$L$47,10,FALSE))</f>
        <v/>
      </c>
      <c r="AI112" s="274" t="str">
        <f>IF(AI111="","",VLOOKUP(AI111,'シフト記号表（従来型・ユニット型共通）'!$C$6:$L$47,10,FALSE))</f>
        <v/>
      </c>
      <c r="AJ112" s="274" t="str">
        <f>IF(AJ111="","",VLOOKUP(AJ111,'シフト記号表（従来型・ユニット型共通）'!$C$6:$L$47,10,FALSE))</f>
        <v/>
      </c>
      <c r="AK112" s="274" t="str">
        <f>IF(AK111="","",VLOOKUP(AK111,'シフト記号表（従来型・ユニット型共通）'!$C$6:$L$47,10,FALSE))</f>
        <v/>
      </c>
      <c r="AL112" s="274" t="str">
        <f>IF(AL111="","",VLOOKUP(AL111,'シフト記号表（従来型・ユニット型共通）'!$C$6:$L$47,10,FALSE))</f>
        <v/>
      </c>
      <c r="AM112" s="274" t="str">
        <f>IF(AM111="","",VLOOKUP(AM111,'シフト記号表（従来型・ユニット型共通）'!$C$6:$L$47,10,FALSE))</f>
        <v/>
      </c>
      <c r="AN112" s="276" t="str">
        <f>IF(AN111="","",VLOOKUP(AN111,'シフト記号表（従来型・ユニット型共通）'!$C$6:$L$47,10,FALSE))</f>
        <v/>
      </c>
      <c r="AO112" s="275" t="str">
        <f>IF(AO111="","",VLOOKUP(AO111,'シフト記号表（従来型・ユニット型共通）'!$C$6:$L$47,10,FALSE))</f>
        <v/>
      </c>
      <c r="AP112" s="274" t="str">
        <f>IF(AP111="","",VLOOKUP(AP111,'シフト記号表（従来型・ユニット型共通）'!$C$6:$L$47,10,FALSE))</f>
        <v/>
      </c>
      <c r="AQ112" s="274" t="str">
        <f>IF(AQ111="","",VLOOKUP(AQ111,'シフト記号表（従来型・ユニット型共通）'!$C$6:$L$47,10,FALSE))</f>
        <v/>
      </c>
      <c r="AR112" s="274" t="str">
        <f>IF(AR111="","",VLOOKUP(AR111,'シフト記号表（従来型・ユニット型共通）'!$C$6:$L$47,10,FALSE))</f>
        <v/>
      </c>
      <c r="AS112" s="274" t="str">
        <f>IF(AS111="","",VLOOKUP(AS111,'シフト記号表（従来型・ユニット型共通）'!$C$6:$L$47,10,FALSE))</f>
        <v/>
      </c>
      <c r="AT112" s="274" t="str">
        <f>IF(AT111="","",VLOOKUP(AT111,'シフト記号表（従来型・ユニット型共通）'!$C$6:$L$47,10,FALSE))</f>
        <v/>
      </c>
      <c r="AU112" s="276" t="str">
        <f>IF(AU111="","",VLOOKUP(AU111,'シフト記号表（従来型・ユニット型共通）'!$C$6:$L$47,10,FALSE))</f>
        <v/>
      </c>
      <c r="AV112" s="275" t="str">
        <f>IF(AV111="","",VLOOKUP(AV111,'シフト記号表（従来型・ユニット型共通）'!$C$6:$L$47,10,FALSE))</f>
        <v/>
      </c>
      <c r="AW112" s="274" t="str">
        <f>IF(AW111="","",VLOOKUP(AW111,'シフト記号表（従来型・ユニット型共通）'!$C$6:$L$47,10,FALSE))</f>
        <v/>
      </c>
      <c r="AX112" s="274" t="str">
        <f>IF(AX111="","",VLOOKUP(AX111,'シフト記号表（従来型・ユニット型共通）'!$C$6:$L$47,10,FALSE))</f>
        <v/>
      </c>
      <c r="AY112" s="274" t="str">
        <f>IF(AY111="","",VLOOKUP(AY111,'シフト記号表（従来型・ユニット型共通）'!$C$6:$L$47,10,FALSE))</f>
        <v/>
      </c>
      <c r="AZ112" s="274" t="str">
        <f>IF(AZ111="","",VLOOKUP(AZ111,'シフト記号表（従来型・ユニット型共通）'!$C$6:$L$47,10,FALSE))</f>
        <v/>
      </c>
      <c r="BA112" s="274" t="str">
        <f>IF(BA111="","",VLOOKUP(BA111,'シフト記号表（従来型・ユニット型共通）'!$C$6:$L$47,10,FALSE))</f>
        <v/>
      </c>
      <c r="BB112" s="276" t="str">
        <f>IF(BB111="","",VLOOKUP(BB111,'シフト記号表（従来型・ユニット型共通）'!$C$6:$L$47,10,FALSE))</f>
        <v/>
      </c>
      <c r="BC112" s="275" t="str">
        <f>IF(BC111="","",VLOOKUP(BC111,'シフト記号表（従来型・ユニット型共通）'!$C$6:$L$47,10,FALSE))</f>
        <v/>
      </c>
      <c r="BD112" s="274" t="str">
        <f>IF(BD111="","",VLOOKUP(BD111,'シフト記号表（従来型・ユニット型共通）'!$C$6:$L$47,10,FALSE))</f>
        <v/>
      </c>
      <c r="BE112" s="274" t="str">
        <f>IF(BE111="","",VLOOKUP(BE111,'シフト記号表（従来型・ユニット型共通）'!$C$6:$L$47,10,FALSE))</f>
        <v/>
      </c>
      <c r="BF112" s="1350">
        <f>IF($BI$3="４週",SUM(AA112:BB112),IF($BI$3="暦月",SUM(AA112:BE112),""))</f>
        <v>0</v>
      </c>
      <c r="BG112" s="1351"/>
      <c r="BH112" s="1352">
        <f>IF($BI$3="４週",BF112/4,IF($BI$3="暦月",(BF112/($BI$8/7)),""))</f>
        <v>0</v>
      </c>
      <c r="BI112" s="1351"/>
      <c r="BJ112" s="1347"/>
      <c r="BK112" s="1348"/>
      <c r="BL112" s="1348"/>
      <c r="BM112" s="1348"/>
      <c r="BN112" s="1349"/>
    </row>
    <row r="113" spans="2:66" ht="20.25" customHeight="1">
      <c r="B113" s="1279">
        <f>B111+1</f>
        <v>49</v>
      </c>
      <c r="C113" s="1396"/>
      <c r="D113" s="1398"/>
      <c r="E113" s="1288"/>
      <c r="F113" s="1399"/>
      <c r="G113" s="1325"/>
      <c r="H113" s="1326"/>
      <c r="I113" s="285"/>
      <c r="J113" s="284"/>
      <c r="K113" s="285"/>
      <c r="L113" s="284"/>
      <c r="M113" s="1337"/>
      <c r="N113" s="1338"/>
      <c r="O113" s="1339"/>
      <c r="P113" s="1340"/>
      <c r="Q113" s="1340"/>
      <c r="R113" s="1326"/>
      <c r="S113" s="1307"/>
      <c r="T113" s="1308"/>
      <c r="U113" s="1308"/>
      <c r="V113" s="1308"/>
      <c r="W113" s="1309"/>
      <c r="X113" s="283" t="s">
        <v>1100</v>
      </c>
      <c r="Z113" s="282"/>
      <c r="AA113" s="267"/>
      <c r="AB113" s="266"/>
      <c r="AC113" s="266"/>
      <c r="AD113" s="266"/>
      <c r="AE113" s="266"/>
      <c r="AF113" s="266"/>
      <c r="AG113" s="268"/>
      <c r="AH113" s="267"/>
      <c r="AI113" s="266"/>
      <c r="AJ113" s="266"/>
      <c r="AK113" s="266"/>
      <c r="AL113" s="266"/>
      <c r="AM113" s="266"/>
      <c r="AN113" s="268"/>
      <c r="AO113" s="267"/>
      <c r="AP113" s="266"/>
      <c r="AQ113" s="266"/>
      <c r="AR113" s="266"/>
      <c r="AS113" s="266"/>
      <c r="AT113" s="266"/>
      <c r="AU113" s="268"/>
      <c r="AV113" s="267"/>
      <c r="AW113" s="266"/>
      <c r="AX113" s="266"/>
      <c r="AY113" s="266"/>
      <c r="AZ113" s="266"/>
      <c r="BA113" s="266"/>
      <c r="BB113" s="268"/>
      <c r="BC113" s="267"/>
      <c r="BD113" s="266"/>
      <c r="BE113" s="265"/>
      <c r="BF113" s="1314"/>
      <c r="BG113" s="1315"/>
      <c r="BH113" s="1316"/>
      <c r="BI113" s="1317"/>
      <c r="BJ113" s="1318"/>
      <c r="BK113" s="1319"/>
      <c r="BL113" s="1319"/>
      <c r="BM113" s="1319"/>
      <c r="BN113" s="1320"/>
    </row>
    <row r="114" spans="2:66" ht="20.25" customHeight="1">
      <c r="B114" s="1280"/>
      <c r="C114" s="1397"/>
      <c r="D114" s="1400"/>
      <c r="E114" s="1288"/>
      <c r="F114" s="1399"/>
      <c r="G114" s="1341"/>
      <c r="H114" s="1342"/>
      <c r="I114" s="281"/>
      <c r="J114" s="280">
        <f>G113</f>
        <v>0</v>
      </c>
      <c r="K114" s="281"/>
      <c r="L114" s="280">
        <f>M113</f>
        <v>0</v>
      </c>
      <c r="M114" s="1343"/>
      <c r="N114" s="1344"/>
      <c r="O114" s="1345"/>
      <c r="P114" s="1346"/>
      <c r="Q114" s="1346"/>
      <c r="R114" s="1342"/>
      <c r="S114" s="1307"/>
      <c r="T114" s="1308"/>
      <c r="U114" s="1308"/>
      <c r="V114" s="1308"/>
      <c r="W114" s="1309"/>
      <c r="X114" s="279" t="s">
        <v>1099</v>
      </c>
      <c r="Y114" s="278"/>
      <c r="Z114" s="277"/>
      <c r="AA114" s="275" t="str">
        <f>IF(AA113="","",VLOOKUP(AA113,'シフト記号表（従来型・ユニット型共通）'!$C$6:$L$47,10,FALSE))</f>
        <v/>
      </c>
      <c r="AB114" s="274" t="str">
        <f>IF(AB113="","",VLOOKUP(AB113,'シフト記号表（従来型・ユニット型共通）'!$C$6:$L$47,10,FALSE))</f>
        <v/>
      </c>
      <c r="AC114" s="274" t="str">
        <f>IF(AC113="","",VLOOKUP(AC113,'シフト記号表（従来型・ユニット型共通）'!$C$6:$L$47,10,FALSE))</f>
        <v/>
      </c>
      <c r="AD114" s="274" t="str">
        <f>IF(AD113="","",VLOOKUP(AD113,'シフト記号表（従来型・ユニット型共通）'!$C$6:$L$47,10,FALSE))</f>
        <v/>
      </c>
      <c r="AE114" s="274" t="str">
        <f>IF(AE113="","",VLOOKUP(AE113,'シフト記号表（従来型・ユニット型共通）'!$C$6:$L$47,10,FALSE))</f>
        <v/>
      </c>
      <c r="AF114" s="274" t="str">
        <f>IF(AF113="","",VLOOKUP(AF113,'シフト記号表（従来型・ユニット型共通）'!$C$6:$L$47,10,FALSE))</f>
        <v/>
      </c>
      <c r="AG114" s="276" t="str">
        <f>IF(AG113="","",VLOOKUP(AG113,'シフト記号表（従来型・ユニット型共通）'!$C$6:$L$47,10,FALSE))</f>
        <v/>
      </c>
      <c r="AH114" s="275" t="str">
        <f>IF(AH113="","",VLOOKUP(AH113,'シフト記号表（従来型・ユニット型共通）'!$C$6:$L$47,10,FALSE))</f>
        <v/>
      </c>
      <c r="AI114" s="274" t="str">
        <f>IF(AI113="","",VLOOKUP(AI113,'シフト記号表（従来型・ユニット型共通）'!$C$6:$L$47,10,FALSE))</f>
        <v/>
      </c>
      <c r="AJ114" s="274" t="str">
        <f>IF(AJ113="","",VLOOKUP(AJ113,'シフト記号表（従来型・ユニット型共通）'!$C$6:$L$47,10,FALSE))</f>
        <v/>
      </c>
      <c r="AK114" s="274" t="str">
        <f>IF(AK113="","",VLOOKUP(AK113,'シフト記号表（従来型・ユニット型共通）'!$C$6:$L$47,10,FALSE))</f>
        <v/>
      </c>
      <c r="AL114" s="274" t="str">
        <f>IF(AL113="","",VLOOKUP(AL113,'シフト記号表（従来型・ユニット型共通）'!$C$6:$L$47,10,FALSE))</f>
        <v/>
      </c>
      <c r="AM114" s="274" t="str">
        <f>IF(AM113="","",VLOOKUP(AM113,'シフト記号表（従来型・ユニット型共通）'!$C$6:$L$47,10,FALSE))</f>
        <v/>
      </c>
      <c r="AN114" s="276" t="str">
        <f>IF(AN113="","",VLOOKUP(AN113,'シフト記号表（従来型・ユニット型共通）'!$C$6:$L$47,10,FALSE))</f>
        <v/>
      </c>
      <c r="AO114" s="275" t="str">
        <f>IF(AO113="","",VLOOKUP(AO113,'シフト記号表（従来型・ユニット型共通）'!$C$6:$L$47,10,FALSE))</f>
        <v/>
      </c>
      <c r="AP114" s="274" t="str">
        <f>IF(AP113="","",VLOOKUP(AP113,'シフト記号表（従来型・ユニット型共通）'!$C$6:$L$47,10,FALSE))</f>
        <v/>
      </c>
      <c r="AQ114" s="274" t="str">
        <f>IF(AQ113="","",VLOOKUP(AQ113,'シフト記号表（従来型・ユニット型共通）'!$C$6:$L$47,10,FALSE))</f>
        <v/>
      </c>
      <c r="AR114" s="274" t="str">
        <f>IF(AR113="","",VLOOKUP(AR113,'シフト記号表（従来型・ユニット型共通）'!$C$6:$L$47,10,FALSE))</f>
        <v/>
      </c>
      <c r="AS114" s="274" t="str">
        <f>IF(AS113="","",VLOOKUP(AS113,'シフト記号表（従来型・ユニット型共通）'!$C$6:$L$47,10,FALSE))</f>
        <v/>
      </c>
      <c r="AT114" s="274" t="str">
        <f>IF(AT113="","",VLOOKUP(AT113,'シフト記号表（従来型・ユニット型共通）'!$C$6:$L$47,10,FALSE))</f>
        <v/>
      </c>
      <c r="AU114" s="276" t="str">
        <f>IF(AU113="","",VLOOKUP(AU113,'シフト記号表（従来型・ユニット型共通）'!$C$6:$L$47,10,FALSE))</f>
        <v/>
      </c>
      <c r="AV114" s="275" t="str">
        <f>IF(AV113="","",VLOOKUP(AV113,'シフト記号表（従来型・ユニット型共通）'!$C$6:$L$47,10,FALSE))</f>
        <v/>
      </c>
      <c r="AW114" s="274" t="str">
        <f>IF(AW113="","",VLOOKUP(AW113,'シフト記号表（従来型・ユニット型共通）'!$C$6:$L$47,10,FALSE))</f>
        <v/>
      </c>
      <c r="AX114" s="274" t="str">
        <f>IF(AX113="","",VLOOKUP(AX113,'シフト記号表（従来型・ユニット型共通）'!$C$6:$L$47,10,FALSE))</f>
        <v/>
      </c>
      <c r="AY114" s="274" t="str">
        <f>IF(AY113="","",VLOOKUP(AY113,'シフト記号表（従来型・ユニット型共通）'!$C$6:$L$47,10,FALSE))</f>
        <v/>
      </c>
      <c r="AZ114" s="274" t="str">
        <f>IF(AZ113="","",VLOOKUP(AZ113,'シフト記号表（従来型・ユニット型共通）'!$C$6:$L$47,10,FALSE))</f>
        <v/>
      </c>
      <c r="BA114" s="274" t="str">
        <f>IF(BA113="","",VLOOKUP(BA113,'シフト記号表（従来型・ユニット型共通）'!$C$6:$L$47,10,FALSE))</f>
        <v/>
      </c>
      <c r="BB114" s="276" t="str">
        <f>IF(BB113="","",VLOOKUP(BB113,'シフト記号表（従来型・ユニット型共通）'!$C$6:$L$47,10,FALSE))</f>
        <v/>
      </c>
      <c r="BC114" s="275" t="str">
        <f>IF(BC113="","",VLOOKUP(BC113,'シフト記号表（従来型・ユニット型共通）'!$C$6:$L$47,10,FALSE))</f>
        <v/>
      </c>
      <c r="BD114" s="274" t="str">
        <f>IF(BD113="","",VLOOKUP(BD113,'シフト記号表（従来型・ユニット型共通）'!$C$6:$L$47,10,FALSE))</f>
        <v/>
      </c>
      <c r="BE114" s="274" t="str">
        <f>IF(BE113="","",VLOOKUP(BE113,'シフト記号表（従来型・ユニット型共通）'!$C$6:$L$47,10,FALSE))</f>
        <v/>
      </c>
      <c r="BF114" s="1350">
        <f>IF($BI$3="４週",SUM(AA114:BB114),IF($BI$3="暦月",SUM(AA114:BE114),""))</f>
        <v>0</v>
      </c>
      <c r="BG114" s="1351"/>
      <c r="BH114" s="1352">
        <f>IF($BI$3="４週",BF114/4,IF($BI$3="暦月",(BF114/($BI$8/7)),""))</f>
        <v>0</v>
      </c>
      <c r="BI114" s="1351"/>
      <c r="BJ114" s="1347"/>
      <c r="BK114" s="1348"/>
      <c r="BL114" s="1348"/>
      <c r="BM114" s="1348"/>
      <c r="BN114" s="1349"/>
    </row>
    <row r="115" spans="2:66" ht="20.25" customHeight="1">
      <c r="B115" s="1279">
        <f>B113+1</f>
        <v>50</v>
      </c>
      <c r="C115" s="1396"/>
      <c r="D115" s="1398"/>
      <c r="E115" s="1288"/>
      <c r="F115" s="1399"/>
      <c r="G115" s="1325"/>
      <c r="H115" s="1326"/>
      <c r="I115" s="285"/>
      <c r="J115" s="284"/>
      <c r="K115" s="285"/>
      <c r="L115" s="284"/>
      <c r="M115" s="1337"/>
      <c r="N115" s="1338"/>
      <c r="O115" s="1339"/>
      <c r="P115" s="1340"/>
      <c r="Q115" s="1340"/>
      <c r="R115" s="1326"/>
      <c r="S115" s="1307"/>
      <c r="T115" s="1308"/>
      <c r="U115" s="1308"/>
      <c r="V115" s="1308"/>
      <c r="W115" s="1309"/>
      <c r="X115" s="283" t="s">
        <v>1100</v>
      </c>
      <c r="Z115" s="282"/>
      <c r="AA115" s="267"/>
      <c r="AB115" s="266"/>
      <c r="AC115" s="266"/>
      <c r="AD115" s="266"/>
      <c r="AE115" s="266"/>
      <c r="AF115" s="266"/>
      <c r="AG115" s="268"/>
      <c r="AH115" s="267"/>
      <c r="AI115" s="266"/>
      <c r="AJ115" s="266"/>
      <c r="AK115" s="266"/>
      <c r="AL115" s="266"/>
      <c r="AM115" s="266"/>
      <c r="AN115" s="268"/>
      <c r="AO115" s="267"/>
      <c r="AP115" s="266"/>
      <c r="AQ115" s="266"/>
      <c r="AR115" s="266"/>
      <c r="AS115" s="266"/>
      <c r="AT115" s="266"/>
      <c r="AU115" s="268"/>
      <c r="AV115" s="267"/>
      <c r="AW115" s="266"/>
      <c r="AX115" s="266"/>
      <c r="AY115" s="266"/>
      <c r="AZ115" s="266"/>
      <c r="BA115" s="266"/>
      <c r="BB115" s="268"/>
      <c r="BC115" s="267"/>
      <c r="BD115" s="266"/>
      <c r="BE115" s="265"/>
      <c r="BF115" s="1314"/>
      <c r="BG115" s="1315"/>
      <c r="BH115" s="1316"/>
      <c r="BI115" s="1317"/>
      <c r="BJ115" s="1318"/>
      <c r="BK115" s="1319"/>
      <c r="BL115" s="1319"/>
      <c r="BM115" s="1319"/>
      <c r="BN115" s="1320"/>
    </row>
    <row r="116" spans="2:66" ht="20.25" customHeight="1">
      <c r="B116" s="1280"/>
      <c r="C116" s="1397"/>
      <c r="D116" s="1400"/>
      <c r="E116" s="1288"/>
      <c r="F116" s="1399"/>
      <c r="G116" s="1341"/>
      <c r="H116" s="1342"/>
      <c r="I116" s="281"/>
      <c r="J116" s="280">
        <f>G115</f>
        <v>0</v>
      </c>
      <c r="K116" s="281"/>
      <c r="L116" s="280">
        <f>M115</f>
        <v>0</v>
      </c>
      <c r="M116" s="1343"/>
      <c r="N116" s="1344"/>
      <c r="O116" s="1345"/>
      <c r="P116" s="1346"/>
      <c r="Q116" s="1346"/>
      <c r="R116" s="1342"/>
      <c r="S116" s="1307"/>
      <c r="T116" s="1308"/>
      <c r="U116" s="1308"/>
      <c r="V116" s="1308"/>
      <c r="W116" s="1309"/>
      <c r="X116" s="279" t="s">
        <v>1099</v>
      </c>
      <c r="Y116" s="278"/>
      <c r="Z116" s="277"/>
      <c r="AA116" s="275" t="str">
        <f>IF(AA115="","",VLOOKUP(AA115,'シフト記号表（従来型・ユニット型共通）'!$C$6:$L$47,10,FALSE))</f>
        <v/>
      </c>
      <c r="AB116" s="274" t="str">
        <f>IF(AB115="","",VLOOKUP(AB115,'シフト記号表（従来型・ユニット型共通）'!$C$6:$L$47,10,FALSE))</f>
        <v/>
      </c>
      <c r="AC116" s="274" t="str">
        <f>IF(AC115="","",VLOOKUP(AC115,'シフト記号表（従来型・ユニット型共通）'!$C$6:$L$47,10,FALSE))</f>
        <v/>
      </c>
      <c r="AD116" s="274" t="str">
        <f>IF(AD115="","",VLOOKUP(AD115,'シフト記号表（従来型・ユニット型共通）'!$C$6:$L$47,10,FALSE))</f>
        <v/>
      </c>
      <c r="AE116" s="274" t="str">
        <f>IF(AE115="","",VLOOKUP(AE115,'シフト記号表（従来型・ユニット型共通）'!$C$6:$L$47,10,FALSE))</f>
        <v/>
      </c>
      <c r="AF116" s="274" t="str">
        <f>IF(AF115="","",VLOOKUP(AF115,'シフト記号表（従来型・ユニット型共通）'!$C$6:$L$47,10,FALSE))</f>
        <v/>
      </c>
      <c r="AG116" s="276" t="str">
        <f>IF(AG115="","",VLOOKUP(AG115,'シフト記号表（従来型・ユニット型共通）'!$C$6:$L$47,10,FALSE))</f>
        <v/>
      </c>
      <c r="AH116" s="275" t="str">
        <f>IF(AH115="","",VLOOKUP(AH115,'シフト記号表（従来型・ユニット型共通）'!$C$6:$L$47,10,FALSE))</f>
        <v/>
      </c>
      <c r="AI116" s="274" t="str">
        <f>IF(AI115="","",VLOOKUP(AI115,'シフト記号表（従来型・ユニット型共通）'!$C$6:$L$47,10,FALSE))</f>
        <v/>
      </c>
      <c r="AJ116" s="274" t="str">
        <f>IF(AJ115="","",VLOOKUP(AJ115,'シフト記号表（従来型・ユニット型共通）'!$C$6:$L$47,10,FALSE))</f>
        <v/>
      </c>
      <c r="AK116" s="274" t="str">
        <f>IF(AK115="","",VLOOKUP(AK115,'シフト記号表（従来型・ユニット型共通）'!$C$6:$L$47,10,FALSE))</f>
        <v/>
      </c>
      <c r="AL116" s="274" t="str">
        <f>IF(AL115="","",VLOOKUP(AL115,'シフト記号表（従来型・ユニット型共通）'!$C$6:$L$47,10,FALSE))</f>
        <v/>
      </c>
      <c r="AM116" s="274" t="str">
        <f>IF(AM115="","",VLOOKUP(AM115,'シフト記号表（従来型・ユニット型共通）'!$C$6:$L$47,10,FALSE))</f>
        <v/>
      </c>
      <c r="AN116" s="276" t="str">
        <f>IF(AN115="","",VLOOKUP(AN115,'シフト記号表（従来型・ユニット型共通）'!$C$6:$L$47,10,FALSE))</f>
        <v/>
      </c>
      <c r="AO116" s="275" t="str">
        <f>IF(AO115="","",VLOOKUP(AO115,'シフト記号表（従来型・ユニット型共通）'!$C$6:$L$47,10,FALSE))</f>
        <v/>
      </c>
      <c r="AP116" s="274" t="str">
        <f>IF(AP115="","",VLOOKUP(AP115,'シフト記号表（従来型・ユニット型共通）'!$C$6:$L$47,10,FALSE))</f>
        <v/>
      </c>
      <c r="AQ116" s="274" t="str">
        <f>IF(AQ115="","",VLOOKUP(AQ115,'シフト記号表（従来型・ユニット型共通）'!$C$6:$L$47,10,FALSE))</f>
        <v/>
      </c>
      <c r="AR116" s="274" t="str">
        <f>IF(AR115="","",VLOOKUP(AR115,'シフト記号表（従来型・ユニット型共通）'!$C$6:$L$47,10,FALSE))</f>
        <v/>
      </c>
      <c r="AS116" s="274" t="str">
        <f>IF(AS115="","",VLOOKUP(AS115,'シフト記号表（従来型・ユニット型共通）'!$C$6:$L$47,10,FALSE))</f>
        <v/>
      </c>
      <c r="AT116" s="274" t="str">
        <f>IF(AT115="","",VLOOKUP(AT115,'シフト記号表（従来型・ユニット型共通）'!$C$6:$L$47,10,FALSE))</f>
        <v/>
      </c>
      <c r="AU116" s="276" t="str">
        <f>IF(AU115="","",VLOOKUP(AU115,'シフト記号表（従来型・ユニット型共通）'!$C$6:$L$47,10,FALSE))</f>
        <v/>
      </c>
      <c r="AV116" s="275" t="str">
        <f>IF(AV115="","",VLOOKUP(AV115,'シフト記号表（従来型・ユニット型共通）'!$C$6:$L$47,10,FALSE))</f>
        <v/>
      </c>
      <c r="AW116" s="274" t="str">
        <f>IF(AW115="","",VLOOKUP(AW115,'シフト記号表（従来型・ユニット型共通）'!$C$6:$L$47,10,FALSE))</f>
        <v/>
      </c>
      <c r="AX116" s="274" t="str">
        <f>IF(AX115="","",VLOOKUP(AX115,'シフト記号表（従来型・ユニット型共通）'!$C$6:$L$47,10,FALSE))</f>
        <v/>
      </c>
      <c r="AY116" s="274" t="str">
        <f>IF(AY115="","",VLOOKUP(AY115,'シフト記号表（従来型・ユニット型共通）'!$C$6:$L$47,10,FALSE))</f>
        <v/>
      </c>
      <c r="AZ116" s="274" t="str">
        <f>IF(AZ115="","",VLOOKUP(AZ115,'シフト記号表（従来型・ユニット型共通）'!$C$6:$L$47,10,FALSE))</f>
        <v/>
      </c>
      <c r="BA116" s="274" t="str">
        <f>IF(BA115="","",VLOOKUP(BA115,'シフト記号表（従来型・ユニット型共通）'!$C$6:$L$47,10,FALSE))</f>
        <v/>
      </c>
      <c r="BB116" s="276" t="str">
        <f>IF(BB115="","",VLOOKUP(BB115,'シフト記号表（従来型・ユニット型共通）'!$C$6:$L$47,10,FALSE))</f>
        <v/>
      </c>
      <c r="BC116" s="275" t="str">
        <f>IF(BC115="","",VLOOKUP(BC115,'シフト記号表（従来型・ユニット型共通）'!$C$6:$L$47,10,FALSE))</f>
        <v/>
      </c>
      <c r="BD116" s="274" t="str">
        <f>IF(BD115="","",VLOOKUP(BD115,'シフト記号表（従来型・ユニット型共通）'!$C$6:$L$47,10,FALSE))</f>
        <v/>
      </c>
      <c r="BE116" s="274" t="str">
        <f>IF(BE115="","",VLOOKUP(BE115,'シフト記号表（従来型・ユニット型共通）'!$C$6:$L$47,10,FALSE))</f>
        <v/>
      </c>
      <c r="BF116" s="1350">
        <f>IF($BI$3="４週",SUM(AA116:BB116),IF($BI$3="暦月",SUM(AA116:BE116),""))</f>
        <v>0</v>
      </c>
      <c r="BG116" s="1351"/>
      <c r="BH116" s="1352">
        <f>IF($BI$3="４週",BF116/4,IF($BI$3="暦月",(BF116/($BI$8/7)),""))</f>
        <v>0</v>
      </c>
      <c r="BI116" s="1351"/>
      <c r="BJ116" s="1347"/>
      <c r="BK116" s="1348"/>
      <c r="BL116" s="1348"/>
      <c r="BM116" s="1348"/>
      <c r="BN116" s="1349"/>
    </row>
    <row r="117" spans="2:66" ht="20.25" customHeight="1">
      <c r="B117" s="1279">
        <f>B115+1</f>
        <v>51</v>
      </c>
      <c r="C117" s="1396"/>
      <c r="D117" s="1398"/>
      <c r="E117" s="1288"/>
      <c r="F117" s="1399"/>
      <c r="G117" s="1325"/>
      <c r="H117" s="1326"/>
      <c r="I117" s="285"/>
      <c r="J117" s="284"/>
      <c r="K117" s="285"/>
      <c r="L117" s="284"/>
      <c r="M117" s="1337"/>
      <c r="N117" s="1338"/>
      <c r="O117" s="1339"/>
      <c r="P117" s="1340"/>
      <c r="Q117" s="1340"/>
      <c r="R117" s="1326"/>
      <c r="S117" s="1307"/>
      <c r="T117" s="1308"/>
      <c r="U117" s="1308"/>
      <c r="V117" s="1308"/>
      <c r="W117" s="1309"/>
      <c r="X117" s="283" t="s">
        <v>1100</v>
      </c>
      <c r="Z117" s="282"/>
      <c r="AA117" s="267"/>
      <c r="AB117" s="266"/>
      <c r="AC117" s="266"/>
      <c r="AD117" s="266"/>
      <c r="AE117" s="266"/>
      <c r="AF117" s="266"/>
      <c r="AG117" s="268"/>
      <c r="AH117" s="267"/>
      <c r="AI117" s="266"/>
      <c r="AJ117" s="266"/>
      <c r="AK117" s="266"/>
      <c r="AL117" s="266"/>
      <c r="AM117" s="266"/>
      <c r="AN117" s="268"/>
      <c r="AO117" s="267"/>
      <c r="AP117" s="266"/>
      <c r="AQ117" s="266"/>
      <c r="AR117" s="266"/>
      <c r="AS117" s="266"/>
      <c r="AT117" s="266"/>
      <c r="AU117" s="268"/>
      <c r="AV117" s="267"/>
      <c r="AW117" s="266"/>
      <c r="AX117" s="266"/>
      <c r="AY117" s="266"/>
      <c r="AZ117" s="266"/>
      <c r="BA117" s="266"/>
      <c r="BB117" s="268"/>
      <c r="BC117" s="267"/>
      <c r="BD117" s="266"/>
      <c r="BE117" s="265"/>
      <c r="BF117" s="1314"/>
      <c r="BG117" s="1315"/>
      <c r="BH117" s="1316"/>
      <c r="BI117" s="1317"/>
      <c r="BJ117" s="1318"/>
      <c r="BK117" s="1319"/>
      <c r="BL117" s="1319"/>
      <c r="BM117" s="1319"/>
      <c r="BN117" s="1320"/>
    </row>
    <row r="118" spans="2:66" ht="20.25" customHeight="1">
      <c r="B118" s="1280"/>
      <c r="C118" s="1397"/>
      <c r="D118" s="1400"/>
      <c r="E118" s="1288"/>
      <c r="F118" s="1399"/>
      <c r="G118" s="1341"/>
      <c r="H118" s="1342"/>
      <c r="I118" s="281"/>
      <c r="J118" s="280">
        <f>G117</f>
        <v>0</v>
      </c>
      <c r="K118" s="281"/>
      <c r="L118" s="280">
        <f>M117</f>
        <v>0</v>
      </c>
      <c r="M118" s="1343"/>
      <c r="N118" s="1344"/>
      <c r="O118" s="1345"/>
      <c r="P118" s="1346"/>
      <c r="Q118" s="1346"/>
      <c r="R118" s="1342"/>
      <c r="S118" s="1307"/>
      <c r="T118" s="1308"/>
      <c r="U118" s="1308"/>
      <c r="V118" s="1308"/>
      <c r="W118" s="1309"/>
      <c r="X118" s="279" t="s">
        <v>1099</v>
      </c>
      <c r="Y118" s="278"/>
      <c r="Z118" s="277"/>
      <c r="AA118" s="275" t="str">
        <f>IF(AA117="","",VLOOKUP(AA117,'シフト記号表（従来型・ユニット型共通）'!$C$6:$L$47,10,FALSE))</f>
        <v/>
      </c>
      <c r="AB118" s="274" t="str">
        <f>IF(AB117="","",VLOOKUP(AB117,'シフト記号表（従来型・ユニット型共通）'!$C$6:$L$47,10,FALSE))</f>
        <v/>
      </c>
      <c r="AC118" s="274" t="str">
        <f>IF(AC117="","",VLOOKUP(AC117,'シフト記号表（従来型・ユニット型共通）'!$C$6:$L$47,10,FALSE))</f>
        <v/>
      </c>
      <c r="AD118" s="274" t="str">
        <f>IF(AD117="","",VLOOKUP(AD117,'シフト記号表（従来型・ユニット型共通）'!$C$6:$L$47,10,FALSE))</f>
        <v/>
      </c>
      <c r="AE118" s="274" t="str">
        <f>IF(AE117="","",VLOOKUP(AE117,'シフト記号表（従来型・ユニット型共通）'!$C$6:$L$47,10,FALSE))</f>
        <v/>
      </c>
      <c r="AF118" s="274" t="str">
        <f>IF(AF117="","",VLOOKUP(AF117,'シフト記号表（従来型・ユニット型共通）'!$C$6:$L$47,10,FALSE))</f>
        <v/>
      </c>
      <c r="AG118" s="276" t="str">
        <f>IF(AG117="","",VLOOKUP(AG117,'シフト記号表（従来型・ユニット型共通）'!$C$6:$L$47,10,FALSE))</f>
        <v/>
      </c>
      <c r="AH118" s="275" t="str">
        <f>IF(AH117="","",VLOOKUP(AH117,'シフト記号表（従来型・ユニット型共通）'!$C$6:$L$47,10,FALSE))</f>
        <v/>
      </c>
      <c r="AI118" s="274" t="str">
        <f>IF(AI117="","",VLOOKUP(AI117,'シフト記号表（従来型・ユニット型共通）'!$C$6:$L$47,10,FALSE))</f>
        <v/>
      </c>
      <c r="AJ118" s="274" t="str">
        <f>IF(AJ117="","",VLOOKUP(AJ117,'シフト記号表（従来型・ユニット型共通）'!$C$6:$L$47,10,FALSE))</f>
        <v/>
      </c>
      <c r="AK118" s="274" t="str">
        <f>IF(AK117="","",VLOOKUP(AK117,'シフト記号表（従来型・ユニット型共通）'!$C$6:$L$47,10,FALSE))</f>
        <v/>
      </c>
      <c r="AL118" s="274" t="str">
        <f>IF(AL117="","",VLOOKUP(AL117,'シフト記号表（従来型・ユニット型共通）'!$C$6:$L$47,10,FALSE))</f>
        <v/>
      </c>
      <c r="AM118" s="274" t="str">
        <f>IF(AM117="","",VLOOKUP(AM117,'シフト記号表（従来型・ユニット型共通）'!$C$6:$L$47,10,FALSE))</f>
        <v/>
      </c>
      <c r="AN118" s="276" t="str">
        <f>IF(AN117="","",VLOOKUP(AN117,'シフト記号表（従来型・ユニット型共通）'!$C$6:$L$47,10,FALSE))</f>
        <v/>
      </c>
      <c r="AO118" s="275" t="str">
        <f>IF(AO117="","",VLOOKUP(AO117,'シフト記号表（従来型・ユニット型共通）'!$C$6:$L$47,10,FALSE))</f>
        <v/>
      </c>
      <c r="AP118" s="274" t="str">
        <f>IF(AP117="","",VLOOKUP(AP117,'シフト記号表（従来型・ユニット型共通）'!$C$6:$L$47,10,FALSE))</f>
        <v/>
      </c>
      <c r="AQ118" s="274" t="str">
        <f>IF(AQ117="","",VLOOKUP(AQ117,'シフト記号表（従来型・ユニット型共通）'!$C$6:$L$47,10,FALSE))</f>
        <v/>
      </c>
      <c r="AR118" s="274" t="str">
        <f>IF(AR117="","",VLOOKUP(AR117,'シフト記号表（従来型・ユニット型共通）'!$C$6:$L$47,10,FALSE))</f>
        <v/>
      </c>
      <c r="AS118" s="274" t="str">
        <f>IF(AS117="","",VLOOKUP(AS117,'シフト記号表（従来型・ユニット型共通）'!$C$6:$L$47,10,FALSE))</f>
        <v/>
      </c>
      <c r="AT118" s="274" t="str">
        <f>IF(AT117="","",VLOOKUP(AT117,'シフト記号表（従来型・ユニット型共通）'!$C$6:$L$47,10,FALSE))</f>
        <v/>
      </c>
      <c r="AU118" s="276" t="str">
        <f>IF(AU117="","",VLOOKUP(AU117,'シフト記号表（従来型・ユニット型共通）'!$C$6:$L$47,10,FALSE))</f>
        <v/>
      </c>
      <c r="AV118" s="275" t="str">
        <f>IF(AV117="","",VLOOKUP(AV117,'シフト記号表（従来型・ユニット型共通）'!$C$6:$L$47,10,FALSE))</f>
        <v/>
      </c>
      <c r="AW118" s="274" t="str">
        <f>IF(AW117="","",VLOOKUP(AW117,'シフト記号表（従来型・ユニット型共通）'!$C$6:$L$47,10,FALSE))</f>
        <v/>
      </c>
      <c r="AX118" s="274" t="str">
        <f>IF(AX117="","",VLOOKUP(AX117,'シフト記号表（従来型・ユニット型共通）'!$C$6:$L$47,10,FALSE))</f>
        <v/>
      </c>
      <c r="AY118" s="274" t="str">
        <f>IF(AY117="","",VLOOKUP(AY117,'シフト記号表（従来型・ユニット型共通）'!$C$6:$L$47,10,FALSE))</f>
        <v/>
      </c>
      <c r="AZ118" s="274" t="str">
        <f>IF(AZ117="","",VLOOKUP(AZ117,'シフト記号表（従来型・ユニット型共通）'!$C$6:$L$47,10,FALSE))</f>
        <v/>
      </c>
      <c r="BA118" s="274" t="str">
        <f>IF(BA117="","",VLOOKUP(BA117,'シフト記号表（従来型・ユニット型共通）'!$C$6:$L$47,10,FALSE))</f>
        <v/>
      </c>
      <c r="BB118" s="276" t="str">
        <f>IF(BB117="","",VLOOKUP(BB117,'シフト記号表（従来型・ユニット型共通）'!$C$6:$L$47,10,FALSE))</f>
        <v/>
      </c>
      <c r="BC118" s="275" t="str">
        <f>IF(BC117="","",VLOOKUP(BC117,'シフト記号表（従来型・ユニット型共通）'!$C$6:$L$47,10,FALSE))</f>
        <v/>
      </c>
      <c r="BD118" s="274" t="str">
        <f>IF(BD117="","",VLOOKUP(BD117,'シフト記号表（従来型・ユニット型共通）'!$C$6:$L$47,10,FALSE))</f>
        <v/>
      </c>
      <c r="BE118" s="274" t="str">
        <f>IF(BE117="","",VLOOKUP(BE117,'シフト記号表（従来型・ユニット型共通）'!$C$6:$L$47,10,FALSE))</f>
        <v/>
      </c>
      <c r="BF118" s="1350">
        <f>IF($BI$3="４週",SUM(AA118:BB118),IF($BI$3="暦月",SUM(AA118:BE118),""))</f>
        <v>0</v>
      </c>
      <c r="BG118" s="1351"/>
      <c r="BH118" s="1352">
        <f>IF($BI$3="４週",BF118/4,IF($BI$3="暦月",(BF118/($BI$8/7)),""))</f>
        <v>0</v>
      </c>
      <c r="BI118" s="1351"/>
      <c r="BJ118" s="1347"/>
      <c r="BK118" s="1348"/>
      <c r="BL118" s="1348"/>
      <c r="BM118" s="1348"/>
      <c r="BN118" s="1349"/>
    </row>
    <row r="119" spans="2:66" ht="20.25" customHeight="1">
      <c r="B119" s="1279">
        <f>B117+1</f>
        <v>52</v>
      </c>
      <c r="C119" s="1396"/>
      <c r="D119" s="1398"/>
      <c r="E119" s="1288"/>
      <c r="F119" s="1399"/>
      <c r="G119" s="1325"/>
      <c r="H119" s="1326"/>
      <c r="I119" s="285"/>
      <c r="J119" s="284"/>
      <c r="K119" s="285"/>
      <c r="L119" s="284"/>
      <c r="M119" s="1337"/>
      <c r="N119" s="1338"/>
      <c r="O119" s="1339"/>
      <c r="P119" s="1340"/>
      <c r="Q119" s="1340"/>
      <c r="R119" s="1326"/>
      <c r="S119" s="1307"/>
      <c r="T119" s="1308"/>
      <c r="U119" s="1308"/>
      <c r="V119" s="1308"/>
      <c r="W119" s="1309"/>
      <c r="X119" s="283" t="s">
        <v>1100</v>
      </c>
      <c r="Z119" s="282"/>
      <c r="AA119" s="267"/>
      <c r="AB119" s="266"/>
      <c r="AC119" s="266"/>
      <c r="AD119" s="266"/>
      <c r="AE119" s="266"/>
      <c r="AF119" s="266"/>
      <c r="AG119" s="268"/>
      <c r="AH119" s="267"/>
      <c r="AI119" s="266"/>
      <c r="AJ119" s="266"/>
      <c r="AK119" s="266"/>
      <c r="AL119" s="266"/>
      <c r="AM119" s="266"/>
      <c r="AN119" s="268"/>
      <c r="AO119" s="267"/>
      <c r="AP119" s="266"/>
      <c r="AQ119" s="266"/>
      <c r="AR119" s="266"/>
      <c r="AS119" s="266"/>
      <c r="AT119" s="266"/>
      <c r="AU119" s="268"/>
      <c r="AV119" s="267"/>
      <c r="AW119" s="266"/>
      <c r="AX119" s="266"/>
      <c r="AY119" s="266"/>
      <c r="AZ119" s="266"/>
      <c r="BA119" s="266"/>
      <c r="BB119" s="268"/>
      <c r="BC119" s="267"/>
      <c r="BD119" s="266"/>
      <c r="BE119" s="265"/>
      <c r="BF119" s="1314"/>
      <c r="BG119" s="1315"/>
      <c r="BH119" s="1316"/>
      <c r="BI119" s="1317"/>
      <c r="BJ119" s="1318"/>
      <c r="BK119" s="1319"/>
      <c r="BL119" s="1319"/>
      <c r="BM119" s="1319"/>
      <c r="BN119" s="1320"/>
    </row>
    <row r="120" spans="2:66" ht="20.25" customHeight="1">
      <c r="B120" s="1280"/>
      <c r="C120" s="1397"/>
      <c r="D120" s="1400"/>
      <c r="E120" s="1288"/>
      <c r="F120" s="1399"/>
      <c r="G120" s="1341"/>
      <c r="H120" s="1342"/>
      <c r="I120" s="281"/>
      <c r="J120" s="280">
        <f>G119</f>
        <v>0</v>
      </c>
      <c r="K120" s="281"/>
      <c r="L120" s="280">
        <f>M119</f>
        <v>0</v>
      </c>
      <c r="M120" s="1343"/>
      <c r="N120" s="1344"/>
      <c r="O120" s="1345"/>
      <c r="P120" s="1346"/>
      <c r="Q120" s="1346"/>
      <c r="R120" s="1342"/>
      <c r="S120" s="1307"/>
      <c r="T120" s="1308"/>
      <c r="U120" s="1308"/>
      <c r="V120" s="1308"/>
      <c r="W120" s="1309"/>
      <c r="X120" s="279" t="s">
        <v>1099</v>
      </c>
      <c r="Y120" s="278"/>
      <c r="Z120" s="277"/>
      <c r="AA120" s="275" t="str">
        <f>IF(AA119="","",VLOOKUP(AA119,'シフト記号表（従来型・ユニット型共通）'!$C$6:$L$47,10,FALSE))</f>
        <v/>
      </c>
      <c r="AB120" s="274" t="str">
        <f>IF(AB119="","",VLOOKUP(AB119,'シフト記号表（従来型・ユニット型共通）'!$C$6:$L$47,10,FALSE))</f>
        <v/>
      </c>
      <c r="AC120" s="274" t="str">
        <f>IF(AC119="","",VLOOKUP(AC119,'シフト記号表（従来型・ユニット型共通）'!$C$6:$L$47,10,FALSE))</f>
        <v/>
      </c>
      <c r="AD120" s="274" t="str">
        <f>IF(AD119="","",VLOOKUP(AD119,'シフト記号表（従来型・ユニット型共通）'!$C$6:$L$47,10,FALSE))</f>
        <v/>
      </c>
      <c r="AE120" s="274" t="str">
        <f>IF(AE119="","",VLOOKUP(AE119,'シフト記号表（従来型・ユニット型共通）'!$C$6:$L$47,10,FALSE))</f>
        <v/>
      </c>
      <c r="AF120" s="274" t="str">
        <f>IF(AF119="","",VLOOKUP(AF119,'シフト記号表（従来型・ユニット型共通）'!$C$6:$L$47,10,FALSE))</f>
        <v/>
      </c>
      <c r="AG120" s="276" t="str">
        <f>IF(AG119="","",VLOOKUP(AG119,'シフト記号表（従来型・ユニット型共通）'!$C$6:$L$47,10,FALSE))</f>
        <v/>
      </c>
      <c r="AH120" s="275" t="str">
        <f>IF(AH119="","",VLOOKUP(AH119,'シフト記号表（従来型・ユニット型共通）'!$C$6:$L$47,10,FALSE))</f>
        <v/>
      </c>
      <c r="AI120" s="274" t="str">
        <f>IF(AI119="","",VLOOKUP(AI119,'シフト記号表（従来型・ユニット型共通）'!$C$6:$L$47,10,FALSE))</f>
        <v/>
      </c>
      <c r="AJ120" s="274" t="str">
        <f>IF(AJ119="","",VLOOKUP(AJ119,'シフト記号表（従来型・ユニット型共通）'!$C$6:$L$47,10,FALSE))</f>
        <v/>
      </c>
      <c r="AK120" s="274" t="str">
        <f>IF(AK119="","",VLOOKUP(AK119,'シフト記号表（従来型・ユニット型共通）'!$C$6:$L$47,10,FALSE))</f>
        <v/>
      </c>
      <c r="AL120" s="274" t="str">
        <f>IF(AL119="","",VLOOKUP(AL119,'シフト記号表（従来型・ユニット型共通）'!$C$6:$L$47,10,FALSE))</f>
        <v/>
      </c>
      <c r="AM120" s="274" t="str">
        <f>IF(AM119="","",VLOOKUP(AM119,'シフト記号表（従来型・ユニット型共通）'!$C$6:$L$47,10,FALSE))</f>
        <v/>
      </c>
      <c r="AN120" s="276" t="str">
        <f>IF(AN119="","",VLOOKUP(AN119,'シフト記号表（従来型・ユニット型共通）'!$C$6:$L$47,10,FALSE))</f>
        <v/>
      </c>
      <c r="AO120" s="275" t="str">
        <f>IF(AO119="","",VLOOKUP(AO119,'シフト記号表（従来型・ユニット型共通）'!$C$6:$L$47,10,FALSE))</f>
        <v/>
      </c>
      <c r="AP120" s="274" t="str">
        <f>IF(AP119="","",VLOOKUP(AP119,'シフト記号表（従来型・ユニット型共通）'!$C$6:$L$47,10,FALSE))</f>
        <v/>
      </c>
      <c r="AQ120" s="274" t="str">
        <f>IF(AQ119="","",VLOOKUP(AQ119,'シフト記号表（従来型・ユニット型共通）'!$C$6:$L$47,10,FALSE))</f>
        <v/>
      </c>
      <c r="AR120" s="274" t="str">
        <f>IF(AR119="","",VLOOKUP(AR119,'シフト記号表（従来型・ユニット型共通）'!$C$6:$L$47,10,FALSE))</f>
        <v/>
      </c>
      <c r="AS120" s="274" t="str">
        <f>IF(AS119="","",VLOOKUP(AS119,'シフト記号表（従来型・ユニット型共通）'!$C$6:$L$47,10,FALSE))</f>
        <v/>
      </c>
      <c r="AT120" s="274" t="str">
        <f>IF(AT119="","",VLOOKUP(AT119,'シフト記号表（従来型・ユニット型共通）'!$C$6:$L$47,10,FALSE))</f>
        <v/>
      </c>
      <c r="AU120" s="276" t="str">
        <f>IF(AU119="","",VLOOKUP(AU119,'シフト記号表（従来型・ユニット型共通）'!$C$6:$L$47,10,FALSE))</f>
        <v/>
      </c>
      <c r="AV120" s="275" t="str">
        <f>IF(AV119="","",VLOOKUP(AV119,'シフト記号表（従来型・ユニット型共通）'!$C$6:$L$47,10,FALSE))</f>
        <v/>
      </c>
      <c r="AW120" s="274" t="str">
        <f>IF(AW119="","",VLOOKUP(AW119,'シフト記号表（従来型・ユニット型共通）'!$C$6:$L$47,10,FALSE))</f>
        <v/>
      </c>
      <c r="AX120" s="274" t="str">
        <f>IF(AX119="","",VLOOKUP(AX119,'シフト記号表（従来型・ユニット型共通）'!$C$6:$L$47,10,FALSE))</f>
        <v/>
      </c>
      <c r="AY120" s="274" t="str">
        <f>IF(AY119="","",VLOOKUP(AY119,'シフト記号表（従来型・ユニット型共通）'!$C$6:$L$47,10,FALSE))</f>
        <v/>
      </c>
      <c r="AZ120" s="274" t="str">
        <f>IF(AZ119="","",VLOOKUP(AZ119,'シフト記号表（従来型・ユニット型共通）'!$C$6:$L$47,10,FALSE))</f>
        <v/>
      </c>
      <c r="BA120" s="274" t="str">
        <f>IF(BA119="","",VLOOKUP(BA119,'シフト記号表（従来型・ユニット型共通）'!$C$6:$L$47,10,FALSE))</f>
        <v/>
      </c>
      <c r="BB120" s="276" t="str">
        <f>IF(BB119="","",VLOOKUP(BB119,'シフト記号表（従来型・ユニット型共通）'!$C$6:$L$47,10,FALSE))</f>
        <v/>
      </c>
      <c r="BC120" s="275" t="str">
        <f>IF(BC119="","",VLOOKUP(BC119,'シフト記号表（従来型・ユニット型共通）'!$C$6:$L$47,10,FALSE))</f>
        <v/>
      </c>
      <c r="BD120" s="274" t="str">
        <f>IF(BD119="","",VLOOKUP(BD119,'シフト記号表（従来型・ユニット型共通）'!$C$6:$L$47,10,FALSE))</f>
        <v/>
      </c>
      <c r="BE120" s="274" t="str">
        <f>IF(BE119="","",VLOOKUP(BE119,'シフト記号表（従来型・ユニット型共通）'!$C$6:$L$47,10,FALSE))</f>
        <v/>
      </c>
      <c r="BF120" s="1350">
        <f>IF($BI$3="４週",SUM(AA120:BB120),IF($BI$3="暦月",SUM(AA120:BE120),""))</f>
        <v>0</v>
      </c>
      <c r="BG120" s="1351"/>
      <c r="BH120" s="1352">
        <f>IF($BI$3="４週",BF120/4,IF($BI$3="暦月",(BF120/($BI$8/7)),""))</f>
        <v>0</v>
      </c>
      <c r="BI120" s="1351"/>
      <c r="BJ120" s="1347"/>
      <c r="BK120" s="1348"/>
      <c r="BL120" s="1348"/>
      <c r="BM120" s="1348"/>
      <c r="BN120" s="1349"/>
    </row>
    <row r="121" spans="2:66" ht="20.25" customHeight="1">
      <c r="B121" s="1279">
        <f>B119+1</f>
        <v>53</v>
      </c>
      <c r="C121" s="1396"/>
      <c r="D121" s="1398"/>
      <c r="E121" s="1288"/>
      <c r="F121" s="1399"/>
      <c r="G121" s="1325"/>
      <c r="H121" s="1326"/>
      <c r="I121" s="285"/>
      <c r="J121" s="284"/>
      <c r="K121" s="285"/>
      <c r="L121" s="284"/>
      <c r="M121" s="1337"/>
      <c r="N121" s="1338"/>
      <c r="O121" s="1339"/>
      <c r="P121" s="1340"/>
      <c r="Q121" s="1340"/>
      <c r="R121" s="1326"/>
      <c r="S121" s="1307"/>
      <c r="T121" s="1308"/>
      <c r="U121" s="1308"/>
      <c r="V121" s="1308"/>
      <c r="W121" s="1309"/>
      <c r="X121" s="283" t="s">
        <v>1100</v>
      </c>
      <c r="Z121" s="282"/>
      <c r="AA121" s="267"/>
      <c r="AB121" s="266"/>
      <c r="AC121" s="266"/>
      <c r="AD121" s="266"/>
      <c r="AE121" s="266"/>
      <c r="AF121" s="266"/>
      <c r="AG121" s="268"/>
      <c r="AH121" s="267"/>
      <c r="AI121" s="266"/>
      <c r="AJ121" s="266"/>
      <c r="AK121" s="266"/>
      <c r="AL121" s="266"/>
      <c r="AM121" s="266"/>
      <c r="AN121" s="268"/>
      <c r="AO121" s="267"/>
      <c r="AP121" s="266"/>
      <c r="AQ121" s="266"/>
      <c r="AR121" s="266"/>
      <c r="AS121" s="266"/>
      <c r="AT121" s="266"/>
      <c r="AU121" s="268"/>
      <c r="AV121" s="267"/>
      <c r="AW121" s="266"/>
      <c r="AX121" s="266"/>
      <c r="AY121" s="266"/>
      <c r="AZ121" s="266"/>
      <c r="BA121" s="266"/>
      <c r="BB121" s="268"/>
      <c r="BC121" s="267"/>
      <c r="BD121" s="266"/>
      <c r="BE121" s="265"/>
      <c r="BF121" s="1314"/>
      <c r="BG121" s="1315"/>
      <c r="BH121" s="1316"/>
      <c r="BI121" s="1317"/>
      <c r="BJ121" s="1318"/>
      <c r="BK121" s="1319"/>
      <c r="BL121" s="1319"/>
      <c r="BM121" s="1319"/>
      <c r="BN121" s="1320"/>
    </row>
    <row r="122" spans="2:66" ht="20.25" customHeight="1">
      <c r="B122" s="1280"/>
      <c r="C122" s="1397"/>
      <c r="D122" s="1400"/>
      <c r="E122" s="1288"/>
      <c r="F122" s="1399"/>
      <c r="G122" s="1341"/>
      <c r="H122" s="1342"/>
      <c r="I122" s="281"/>
      <c r="J122" s="280">
        <f>G121</f>
        <v>0</v>
      </c>
      <c r="K122" s="281"/>
      <c r="L122" s="280">
        <f>M121</f>
        <v>0</v>
      </c>
      <c r="M122" s="1343"/>
      <c r="N122" s="1344"/>
      <c r="O122" s="1345"/>
      <c r="P122" s="1346"/>
      <c r="Q122" s="1346"/>
      <c r="R122" s="1342"/>
      <c r="S122" s="1307"/>
      <c r="T122" s="1308"/>
      <c r="U122" s="1308"/>
      <c r="V122" s="1308"/>
      <c r="W122" s="1309"/>
      <c r="X122" s="279" t="s">
        <v>1099</v>
      </c>
      <c r="Y122" s="278"/>
      <c r="Z122" s="277"/>
      <c r="AA122" s="275" t="str">
        <f>IF(AA121="","",VLOOKUP(AA121,'シフト記号表（従来型・ユニット型共通）'!$C$6:$L$47,10,FALSE))</f>
        <v/>
      </c>
      <c r="AB122" s="274" t="str">
        <f>IF(AB121="","",VLOOKUP(AB121,'シフト記号表（従来型・ユニット型共通）'!$C$6:$L$47,10,FALSE))</f>
        <v/>
      </c>
      <c r="AC122" s="274" t="str">
        <f>IF(AC121="","",VLOOKUP(AC121,'シフト記号表（従来型・ユニット型共通）'!$C$6:$L$47,10,FALSE))</f>
        <v/>
      </c>
      <c r="AD122" s="274" t="str">
        <f>IF(AD121="","",VLOOKUP(AD121,'シフト記号表（従来型・ユニット型共通）'!$C$6:$L$47,10,FALSE))</f>
        <v/>
      </c>
      <c r="AE122" s="274" t="str">
        <f>IF(AE121="","",VLOOKUP(AE121,'シフト記号表（従来型・ユニット型共通）'!$C$6:$L$47,10,FALSE))</f>
        <v/>
      </c>
      <c r="AF122" s="274" t="str">
        <f>IF(AF121="","",VLOOKUP(AF121,'シフト記号表（従来型・ユニット型共通）'!$C$6:$L$47,10,FALSE))</f>
        <v/>
      </c>
      <c r="AG122" s="276" t="str">
        <f>IF(AG121="","",VLOOKUP(AG121,'シフト記号表（従来型・ユニット型共通）'!$C$6:$L$47,10,FALSE))</f>
        <v/>
      </c>
      <c r="AH122" s="275" t="str">
        <f>IF(AH121="","",VLOOKUP(AH121,'シフト記号表（従来型・ユニット型共通）'!$C$6:$L$47,10,FALSE))</f>
        <v/>
      </c>
      <c r="AI122" s="274" t="str">
        <f>IF(AI121="","",VLOOKUP(AI121,'シフト記号表（従来型・ユニット型共通）'!$C$6:$L$47,10,FALSE))</f>
        <v/>
      </c>
      <c r="AJ122" s="274" t="str">
        <f>IF(AJ121="","",VLOOKUP(AJ121,'シフト記号表（従来型・ユニット型共通）'!$C$6:$L$47,10,FALSE))</f>
        <v/>
      </c>
      <c r="AK122" s="274" t="str">
        <f>IF(AK121="","",VLOOKUP(AK121,'シフト記号表（従来型・ユニット型共通）'!$C$6:$L$47,10,FALSE))</f>
        <v/>
      </c>
      <c r="AL122" s="274" t="str">
        <f>IF(AL121="","",VLOOKUP(AL121,'シフト記号表（従来型・ユニット型共通）'!$C$6:$L$47,10,FALSE))</f>
        <v/>
      </c>
      <c r="AM122" s="274" t="str">
        <f>IF(AM121="","",VLOOKUP(AM121,'シフト記号表（従来型・ユニット型共通）'!$C$6:$L$47,10,FALSE))</f>
        <v/>
      </c>
      <c r="AN122" s="276" t="str">
        <f>IF(AN121="","",VLOOKUP(AN121,'シフト記号表（従来型・ユニット型共通）'!$C$6:$L$47,10,FALSE))</f>
        <v/>
      </c>
      <c r="AO122" s="275" t="str">
        <f>IF(AO121="","",VLOOKUP(AO121,'シフト記号表（従来型・ユニット型共通）'!$C$6:$L$47,10,FALSE))</f>
        <v/>
      </c>
      <c r="AP122" s="274" t="str">
        <f>IF(AP121="","",VLOOKUP(AP121,'シフト記号表（従来型・ユニット型共通）'!$C$6:$L$47,10,FALSE))</f>
        <v/>
      </c>
      <c r="AQ122" s="274" t="str">
        <f>IF(AQ121="","",VLOOKUP(AQ121,'シフト記号表（従来型・ユニット型共通）'!$C$6:$L$47,10,FALSE))</f>
        <v/>
      </c>
      <c r="AR122" s="274" t="str">
        <f>IF(AR121="","",VLOOKUP(AR121,'シフト記号表（従来型・ユニット型共通）'!$C$6:$L$47,10,FALSE))</f>
        <v/>
      </c>
      <c r="AS122" s="274" t="str">
        <f>IF(AS121="","",VLOOKUP(AS121,'シフト記号表（従来型・ユニット型共通）'!$C$6:$L$47,10,FALSE))</f>
        <v/>
      </c>
      <c r="AT122" s="274" t="str">
        <f>IF(AT121="","",VLOOKUP(AT121,'シフト記号表（従来型・ユニット型共通）'!$C$6:$L$47,10,FALSE))</f>
        <v/>
      </c>
      <c r="AU122" s="276" t="str">
        <f>IF(AU121="","",VLOOKUP(AU121,'シフト記号表（従来型・ユニット型共通）'!$C$6:$L$47,10,FALSE))</f>
        <v/>
      </c>
      <c r="AV122" s="275" t="str">
        <f>IF(AV121="","",VLOOKUP(AV121,'シフト記号表（従来型・ユニット型共通）'!$C$6:$L$47,10,FALSE))</f>
        <v/>
      </c>
      <c r="AW122" s="274" t="str">
        <f>IF(AW121="","",VLOOKUP(AW121,'シフト記号表（従来型・ユニット型共通）'!$C$6:$L$47,10,FALSE))</f>
        <v/>
      </c>
      <c r="AX122" s="274" t="str">
        <f>IF(AX121="","",VLOOKUP(AX121,'シフト記号表（従来型・ユニット型共通）'!$C$6:$L$47,10,FALSE))</f>
        <v/>
      </c>
      <c r="AY122" s="274" t="str">
        <f>IF(AY121="","",VLOOKUP(AY121,'シフト記号表（従来型・ユニット型共通）'!$C$6:$L$47,10,FALSE))</f>
        <v/>
      </c>
      <c r="AZ122" s="274" t="str">
        <f>IF(AZ121="","",VLOOKUP(AZ121,'シフト記号表（従来型・ユニット型共通）'!$C$6:$L$47,10,FALSE))</f>
        <v/>
      </c>
      <c r="BA122" s="274" t="str">
        <f>IF(BA121="","",VLOOKUP(BA121,'シフト記号表（従来型・ユニット型共通）'!$C$6:$L$47,10,FALSE))</f>
        <v/>
      </c>
      <c r="BB122" s="276" t="str">
        <f>IF(BB121="","",VLOOKUP(BB121,'シフト記号表（従来型・ユニット型共通）'!$C$6:$L$47,10,FALSE))</f>
        <v/>
      </c>
      <c r="BC122" s="275" t="str">
        <f>IF(BC121="","",VLOOKUP(BC121,'シフト記号表（従来型・ユニット型共通）'!$C$6:$L$47,10,FALSE))</f>
        <v/>
      </c>
      <c r="BD122" s="274" t="str">
        <f>IF(BD121="","",VLOOKUP(BD121,'シフト記号表（従来型・ユニット型共通）'!$C$6:$L$47,10,FALSE))</f>
        <v/>
      </c>
      <c r="BE122" s="274" t="str">
        <f>IF(BE121="","",VLOOKUP(BE121,'シフト記号表（従来型・ユニット型共通）'!$C$6:$L$47,10,FALSE))</f>
        <v/>
      </c>
      <c r="BF122" s="1350">
        <f>IF($BI$3="４週",SUM(AA122:BB122),IF($BI$3="暦月",SUM(AA122:BE122),""))</f>
        <v>0</v>
      </c>
      <c r="BG122" s="1351"/>
      <c r="BH122" s="1352">
        <f>IF($BI$3="４週",BF122/4,IF($BI$3="暦月",(BF122/($BI$8/7)),""))</f>
        <v>0</v>
      </c>
      <c r="BI122" s="1351"/>
      <c r="BJ122" s="1347"/>
      <c r="BK122" s="1348"/>
      <c r="BL122" s="1348"/>
      <c r="BM122" s="1348"/>
      <c r="BN122" s="1349"/>
    </row>
    <row r="123" spans="2:66" ht="20.25" customHeight="1">
      <c r="B123" s="1279">
        <f>B121+1</f>
        <v>54</v>
      </c>
      <c r="C123" s="1396"/>
      <c r="D123" s="1398"/>
      <c r="E123" s="1288"/>
      <c r="F123" s="1399"/>
      <c r="G123" s="1325"/>
      <c r="H123" s="1326"/>
      <c r="I123" s="285"/>
      <c r="J123" s="284"/>
      <c r="K123" s="285"/>
      <c r="L123" s="284"/>
      <c r="M123" s="1337"/>
      <c r="N123" s="1338"/>
      <c r="O123" s="1339"/>
      <c r="P123" s="1340"/>
      <c r="Q123" s="1340"/>
      <c r="R123" s="1326"/>
      <c r="S123" s="1307"/>
      <c r="T123" s="1308"/>
      <c r="U123" s="1308"/>
      <c r="V123" s="1308"/>
      <c r="W123" s="1309"/>
      <c r="X123" s="283" t="s">
        <v>1100</v>
      </c>
      <c r="Z123" s="282"/>
      <c r="AA123" s="267"/>
      <c r="AB123" s="266"/>
      <c r="AC123" s="266"/>
      <c r="AD123" s="266"/>
      <c r="AE123" s="266"/>
      <c r="AF123" s="266"/>
      <c r="AG123" s="268"/>
      <c r="AH123" s="267"/>
      <c r="AI123" s="266"/>
      <c r="AJ123" s="266"/>
      <c r="AK123" s="266"/>
      <c r="AL123" s="266"/>
      <c r="AM123" s="266"/>
      <c r="AN123" s="268"/>
      <c r="AO123" s="267"/>
      <c r="AP123" s="266"/>
      <c r="AQ123" s="266"/>
      <c r="AR123" s="266"/>
      <c r="AS123" s="266"/>
      <c r="AT123" s="266"/>
      <c r="AU123" s="268"/>
      <c r="AV123" s="267"/>
      <c r="AW123" s="266"/>
      <c r="AX123" s="266"/>
      <c r="AY123" s="266"/>
      <c r="AZ123" s="266"/>
      <c r="BA123" s="266"/>
      <c r="BB123" s="268"/>
      <c r="BC123" s="267"/>
      <c r="BD123" s="266"/>
      <c r="BE123" s="265"/>
      <c r="BF123" s="1314"/>
      <c r="BG123" s="1315"/>
      <c r="BH123" s="1316"/>
      <c r="BI123" s="1317"/>
      <c r="BJ123" s="1318"/>
      <c r="BK123" s="1319"/>
      <c r="BL123" s="1319"/>
      <c r="BM123" s="1319"/>
      <c r="BN123" s="1320"/>
    </row>
    <row r="124" spans="2:66" ht="20.25" customHeight="1">
      <c r="B124" s="1280"/>
      <c r="C124" s="1397"/>
      <c r="D124" s="1400"/>
      <c r="E124" s="1288"/>
      <c r="F124" s="1399"/>
      <c r="G124" s="1341"/>
      <c r="H124" s="1342"/>
      <c r="I124" s="281"/>
      <c r="J124" s="280">
        <f>G123</f>
        <v>0</v>
      </c>
      <c r="K124" s="281"/>
      <c r="L124" s="280">
        <f>M123</f>
        <v>0</v>
      </c>
      <c r="M124" s="1343"/>
      <c r="N124" s="1344"/>
      <c r="O124" s="1345"/>
      <c r="P124" s="1346"/>
      <c r="Q124" s="1346"/>
      <c r="R124" s="1342"/>
      <c r="S124" s="1307"/>
      <c r="T124" s="1308"/>
      <c r="U124" s="1308"/>
      <c r="V124" s="1308"/>
      <c r="W124" s="1309"/>
      <c r="X124" s="279" t="s">
        <v>1099</v>
      </c>
      <c r="Y124" s="278"/>
      <c r="Z124" s="277"/>
      <c r="AA124" s="275" t="str">
        <f>IF(AA123="","",VLOOKUP(AA123,'シフト記号表（従来型・ユニット型共通）'!$C$6:$L$47,10,FALSE))</f>
        <v/>
      </c>
      <c r="AB124" s="274" t="str">
        <f>IF(AB123="","",VLOOKUP(AB123,'シフト記号表（従来型・ユニット型共通）'!$C$6:$L$47,10,FALSE))</f>
        <v/>
      </c>
      <c r="AC124" s="274" t="str">
        <f>IF(AC123="","",VLOOKUP(AC123,'シフト記号表（従来型・ユニット型共通）'!$C$6:$L$47,10,FALSE))</f>
        <v/>
      </c>
      <c r="AD124" s="274" t="str">
        <f>IF(AD123="","",VLOOKUP(AD123,'シフト記号表（従来型・ユニット型共通）'!$C$6:$L$47,10,FALSE))</f>
        <v/>
      </c>
      <c r="AE124" s="274" t="str">
        <f>IF(AE123="","",VLOOKUP(AE123,'シフト記号表（従来型・ユニット型共通）'!$C$6:$L$47,10,FALSE))</f>
        <v/>
      </c>
      <c r="AF124" s="274" t="str">
        <f>IF(AF123="","",VLOOKUP(AF123,'シフト記号表（従来型・ユニット型共通）'!$C$6:$L$47,10,FALSE))</f>
        <v/>
      </c>
      <c r="AG124" s="276" t="str">
        <f>IF(AG123="","",VLOOKUP(AG123,'シフト記号表（従来型・ユニット型共通）'!$C$6:$L$47,10,FALSE))</f>
        <v/>
      </c>
      <c r="AH124" s="275" t="str">
        <f>IF(AH123="","",VLOOKUP(AH123,'シフト記号表（従来型・ユニット型共通）'!$C$6:$L$47,10,FALSE))</f>
        <v/>
      </c>
      <c r="AI124" s="274" t="str">
        <f>IF(AI123="","",VLOOKUP(AI123,'シフト記号表（従来型・ユニット型共通）'!$C$6:$L$47,10,FALSE))</f>
        <v/>
      </c>
      <c r="AJ124" s="274" t="str">
        <f>IF(AJ123="","",VLOOKUP(AJ123,'シフト記号表（従来型・ユニット型共通）'!$C$6:$L$47,10,FALSE))</f>
        <v/>
      </c>
      <c r="AK124" s="274" t="str">
        <f>IF(AK123="","",VLOOKUP(AK123,'シフト記号表（従来型・ユニット型共通）'!$C$6:$L$47,10,FALSE))</f>
        <v/>
      </c>
      <c r="AL124" s="274" t="str">
        <f>IF(AL123="","",VLOOKUP(AL123,'シフト記号表（従来型・ユニット型共通）'!$C$6:$L$47,10,FALSE))</f>
        <v/>
      </c>
      <c r="AM124" s="274" t="str">
        <f>IF(AM123="","",VLOOKUP(AM123,'シフト記号表（従来型・ユニット型共通）'!$C$6:$L$47,10,FALSE))</f>
        <v/>
      </c>
      <c r="AN124" s="276" t="str">
        <f>IF(AN123="","",VLOOKUP(AN123,'シフト記号表（従来型・ユニット型共通）'!$C$6:$L$47,10,FALSE))</f>
        <v/>
      </c>
      <c r="AO124" s="275" t="str">
        <f>IF(AO123="","",VLOOKUP(AO123,'シフト記号表（従来型・ユニット型共通）'!$C$6:$L$47,10,FALSE))</f>
        <v/>
      </c>
      <c r="AP124" s="274" t="str">
        <f>IF(AP123="","",VLOOKUP(AP123,'シフト記号表（従来型・ユニット型共通）'!$C$6:$L$47,10,FALSE))</f>
        <v/>
      </c>
      <c r="AQ124" s="274" t="str">
        <f>IF(AQ123="","",VLOOKUP(AQ123,'シフト記号表（従来型・ユニット型共通）'!$C$6:$L$47,10,FALSE))</f>
        <v/>
      </c>
      <c r="AR124" s="274" t="str">
        <f>IF(AR123="","",VLOOKUP(AR123,'シフト記号表（従来型・ユニット型共通）'!$C$6:$L$47,10,FALSE))</f>
        <v/>
      </c>
      <c r="AS124" s="274" t="str">
        <f>IF(AS123="","",VLOOKUP(AS123,'シフト記号表（従来型・ユニット型共通）'!$C$6:$L$47,10,FALSE))</f>
        <v/>
      </c>
      <c r="AT124" s="274" t="str">
        <f>IF(AT123="","",VLOOKUP(AT123,'シフト記号表（従来型・ユニット型共通）'!$C$6:$L$47,10,FALSE))</f>
        <v/>
      </c>
      <c r="AU124" s="276" t="str">
        <f>IF(AU123="","",VLOOKUP(AU123,'シフト記号表（従来型・ユニット型共通）'!$C$6:$L$47,10,FALSE))</f>
        <v/>
      </c>
      <c r="AV124" s="275" t="str">
        <f>IF(AV123="","",VLOOKUP(AV123,'シフト記号表（従来型・ユニット型共通）'!$C$6:$L$47,10,FALSE))</f>
        <v/>
      </c>
      <c r="AW124" s="274" t="str">
        <f>IF(AW123="","",VLOOKUP(AW123,'シフト記号表（従来型・ユニット型共通）'!$C$6:$L$47,10,FALSE))</f>
        <v/>
      </c>
      <c r="AX124" s="274" t="str">
        <f>IF(AX123="","",VLOOKUP(AX123,'シフト記号表（従来型・ユニット型共通）'!$C$6:$L$47,10,FALSE))</f>
        <v/>
      </c>
      <c r="AY124" s="274" t="str">
        <f>IF(AY123="","",VLOOKUP(AY123,'シフト記号表（従来型・ユニット型共通）'!$C$6:$L$47,10,FALSE))</f>
        <v/>
      </c>
      <c r="AZ124" s="274" t="str">
        <f>IF(AZ123="","",VLOOKUP(AZ123,'シフト記号表（従来型・ユニット型共通）'!$C$6:$L$47,10,FALSE))</f>
        <v/>
      </c>
      <c r="BA124" s="274" t="str">
        <f>IF(BA123="","",VLOOKUP(BA123,'シフト記号表（従来型・ユニット型共通）'!$C$6:$L$47,10,FALSE))</f>
        <v/>
      </c>
      <c r="BB124" s="276" t="str">
        <f>IF(BB123="","",VLOOKUP(BB123,'シフト記号表（従来型・ユニット型共通）'!$C$6:$L$47,10,FALSE))</f>
        <v/>
      </c>
      <c r="BC124" s="275" t="str">
        <f>IF(BC123="","",VLOOKUP(BC123,'シフト記号表（従来型・ユニット型共通）'!$C$6:$L$47,10,FALSE))</f>
        <v/>
      </c>
      <c r="BD124" s="274" t="str">
        <f>IF(BD123="","",VLOOKUP(BD123,'シフト記号表（従来型・ユニット型共通）'!$C$6:$L$47,10,FALSE))</f>
        <v/>
      </c>
      <c r="BE124" s="274" t="str">
        <f>IF(BE123="","",VLOOKUP(BE123,'シフト記号表（従来型・ユニット型共通）'!$C$6:$L$47,10,FALSE))</f>
        <v/>
      </c>
      <c r="BF124" s="1350">
        <f>IF($BI$3="４週",SUM(AA124:BB124),IF($BI$3="暦月",SUM(AA124:BE124),""))</f>
        <v>0</v>
      </c>
      <c r="BG124" s="1351"/>
      <c r="BH124" s="1352">
        <f>IF($BI$3="４週",BF124/4,IF($BI$3="暦月",(BF124/($BI$8/7)),""))</f>
        <v>0</v>
      </c>
      <c r="BI124" s="1351"/>
      <c r="BJ124" s="1347"/>
      <c r="BK124" s="1348"/>
      <c r="BL124" s="1348"/>
      <c r="BM124" s="1348"/>
      <c r="BN124" s="1349"/>
    </row>
    <row r="125" spans="2:66" ht="20.25" customHeight="1">
      <c r="B125" s="1279">
        <f>B123+1</f>
        <v>55</v>
      </c>
      <c r="C125" s="1396"/>
      <c r="D125" s="1398"/>
      <c r="E125" s="1288"/>
      <c r="F125" s="1399"/>
      <c r="G125" s="1325"/>
      <c r="H125" s="1326"/>
      <c r="I125" s="285"/>
      <c r="J125" s="284"/>
      <c r="K125" s="285"/>
      <c r="L125" s="284"/>
      <c r="M125" s="1337"/>
      <c r="N125" s="1338"/>
      <c r="O125" s="1339"/>
      <c r="P125" s="1340"/>
      <c r="Q125" s="1340"/>
      <c r="R125" s="1326"/>
      <c r="S125" s="1307"/>
      <c r="T125" s="1308"/>
      <c r="U125" s="1308"/>
      <c r="V125" s="1308"/>
      <c r="W125" s="1309"/>
      <c r="X125" s="283" t="s">
        <v>1100</v>
      </c>
      <c r="Z125" s="282"/>
      <c r="AA125" s="267"/>
      <c r="AB125" s="266"/>
      <c r="AC125" s="266"/>
      <c r="AD125" s="266"/>
      <c r="AE125" s="266"/>
      <c r="AF125" s="266"/>
      <c r="AG125" s="268"/>
      <c r="AH125" s="267"/>
      <c r="AI125" s="266"/>
      <c r="AJ125" s="266"/>
      <c r="AK125" s="266"/>
      <c r="AL125" s="266"/>
      <c r="AM125" s="266"/>
      <c r="AN125" s="268"/>
      <c r="AO125" s="267"/>
      <c r="AP125" s="266"/>
      <c r="AQ125" s="266"/>
      <c r="AR125" s="266"/>
      <c r="AS125" s="266"/>
      <c r="AT125" s="266"/>
      <c r="AU125" s="268"/>
      <c r="AV125" s="267"/>
      <c r="AW125" s="266"/>
      <c r="AX125" s="266"/>
      <c r="AY125" s="266"/>
      <c r="AZ125" s="266"/>
      <c r="BA125" s="266"/>
      <c r="BB125" s="268"/>
      <c r="BC125" s="267"/>
      <c r="BD125" s="266"/>
      <c r="BE125" s="265"/>
      <c r="BF125" s="1314"/>
      <c r="BG125" s="1315"/>
      <c r="BH125" s="1316"/>
      <c r="BI125" s="1317"/>
      <c r="BJ125" s="1318"/>
      <c r="BK125" s="1319"/>
      <c r="BL125" s="1319"/>
      <c r="BM125" s="1319"/>
      <c r="BN125" s="1320"/>
    </row>
    <row r="126" spans="2:66" ht="20.25" customHeight="1">
      <c r="B126" s="1280"/>
      <c r="C126" s="1397"/>
      <c r="D126" s="1400"/>
      <c r="E126" s="1288"/>
      <c r="F126" s="1399"/>
      <c r="G126" s="1341"/>
      <c r="H126" s="1342"/>
      <c r="I126" s="281"/>
      <c r="J126" s="280">
        <f>G125</f>
        <v>0</v>
      </c>
      <c r="K126" s="281"/>
      <c r="L126" s="280">
        <f>M125</f>
        <v>0</v>
      </c>
      <c r="M126" s="1343"/>
      <c r="N126" s="1344"/>
      <c r="O126" s="1345"/>
      <c r="P126" s="1346"/>
      <c r="Q126" s="1346"/>
      <c r="R126" s="1342"/>
      <c r="S126" s="1307"/>
      <c r="T126" s="1308"/>
      <c r="U126" s="1308"/>
      <c r="V126" s="1308"/>
      <c r="W126" s="1309"/>
      <c r="X126" s="279" t="s">
        <v>1099</v>
      </c>
      <c r="Y126" s="278"/>
      <c r="Z126" s="277"/>
      <c r="AA126" s="275" t="str">
        <f>IF(AA125="","",VLOOKUP(AA125,'シフト記号表（従来型・ユニット型共通）'!$C$6:$L$47,10,FALSE))</f>
        <v/>
      </c>
      <c r="AB126" s="274" t="str">
        <f>IF(AB125="","",VLOOKUP(AB125,'シフト記号表（従来型・ユニット型共通）'!$C$6:$L$47,10,FALSE))</f>
        <v/>
      </c>
      <c r="AC126" s="274" t="str">
        <f>IF(AC125="","",VLOOKUP(AC125,'シフト記号表（従来型・ユニット型共通）'!$C$6:$L$47,10,FALSE))</f>
        <v/>
      </c>
      <c r="AD126" s="274" t="str">
        <f>IF(AD125="","",VLOOKUP(AD125,'シフト記号表（従来型・ユニット型共通）'!$C$6:$L$47,10,FALSE))</f>
        <v/>
      </c>
      <c r="AE126" s="274" t="str">
        <f>IF(AE125="","",VLOOKUP(AE125,'シフト記号表（従来型・ユニット型共通）'!$C$6:$L$47,10,FALSE))</f>
        <v/>
      </c>
      <c r="AF126" s="274" t="str">
        <f>IF(AF125="","",VLOOKUP(AF125,'シフト記号表（従来型・ユニット型共通）'!$C$6:$L$47,10,FALSE))</f>
        <v/>
      </c>
      <c r="AG126" s="276" t="str">
        <f>IF(AG125="","",VLOOKUP(AG125,'シフト記号表（従来型・ユニット型共通）'!$C$6:$L$47,10,FALSE))</f>
        <v/>
      </c>
      <c r="AH126" s="275" t="str">
        <f>IF(AH125="","",VLOOKUP(AH125,'シフト記号表（従来型・ユニット型共通）'!$C$6:$L$47,10,FALSE))</f>
        <v/>
      </c>
      <c r="AI126" s="274" t="str">
        <f>IF(AI125="","",VLOOKUP(AI125,'シフト記号表（従来型・ユニット型共通）'!$C$6:$L$47,10,FALSE))</f>
        <v/>
      </c>
      <c r="AJ126" s="274" t="str">
        <f>IF(AJ125="","",VLOOKUP(AJ125,'シフト記号表（従来型・ユニット型共通）'!$C$6:$L$47,10,FALSE))</f>
        <v/>
      </c>
      <c r="AK126" s="274" t="str">
        <f>IF(AK125="","",VLOOKUP(AK125,'シフト記号表（従来型・ユニット型共通）'!$C$6:$L$47,10,FALSE))</f>
        <v/>
      </c>
      <c r="AL126" s="274" t="str">
        <f>IF(AL125="","",VLOOKUP(AL125,'シフト記号表（従来型・ユニット型共通）'!$C$6:$L$47,10,FALSE))</f>
        <v/>
      </c>
      <c r="AM126" s="274" t="str">
        <f>IF(AM125="","",VLOOKUP(AM125,'シフト記号表（従来型・ユニット型共通）'!$C$6:$L$47,10,FALSE))</f>
        <v/>
      </c>
      <c r="AN126" s="276" t="str">
        <f>IF(AN125="","",VLOOKUP(AN125,'シフト記号表（従来型・ユニット型共通）'!$C$6:$L$47,10,FALSE))</f>
        <v/>
      </c>
      <c r="AO126" s="275" t="str">
        <f>IF(AO125="","",VLOOKUP(AO125,'シフト記号表（従来型・ユニット型共通）'!$C$6:$L$47,10,FALSE))</f>
        <v/>
      </c>
      <c r="AP126" s="274" t="str">
        <f>IF(AP125="","",VLOOKUP(AP125,'シフト記号表（従来型・ユニット型共通）'!$C$6:$L$47,10,FALSE))</f>
        <v/>
      </c>
      <c r="AQ126" s="274" t="str">
        <f>IF(AQ125="","",VLOOKUP(AQ125,'シフト記号表（従来型・ユニット型共通）'!$C$6:$L$47,10,FALSE))</f>
        <v/>
      </c>
      <c r="AR126" s="274" t="str">
        <f>IF(AR125="","",VLOOKUP(AR125,'シフト記号表（従来型・ユニット型共通）'!$C$6:$L$47,10,FALSE))</f>
        <v/>
      </c>
      <c r="AS126" s="274" t="str">
        <f>IF(AS125="","",VLOOKUP(AS125,'シフト記号表（従来型・ユニット型共通）'!$C$6:$L$47,10,FALSE))</f>
        <v/>
      </c>
      <c r="AT126" s="274" t="str">
        <f>IF(AT125="","",VLOOKUP(AT125,'シフト記号表（従来型・ユニット型共通）'!$C$6:$L$47,10,FALSE))</f>
        <v/>
      </c>
      <c r="AU126" s="276" t="str">
        <f>IF(AU125="","",VLOOKUP(AU125,'シフト記号表（従来型・ユニット型共通）'!$C$6:$L$47,10,FALSE))</f>
        <v/>
      </c>
      <c r="AV126" s="275" t="str">
        <f>IF(AV125="","",VLOOKUP(AV125,'シフト記号表（従来型・ユニット型共通）'!$C$6:$L$47,10,FALSE))</f>
        <v/>
      </c>
      <c r="AW126" s="274" t="str">
        <f>IF(AW125="","",VLOOKUP(AW125,'シフト記号表（従来型・ユニット型共通）'!$C$6:$L$47,10,FALSE))</f>
        <v/>
      </c>
      <c r="AX126" s="274" t="str">
        <f>IF(AX125="","",VLOOKUP(AX125,'シフト記号表（従来型・ユニット型共通）'!$C$6:$L$47,10,FALSE))</f>
        <v/>
      </c>
      <c r="AY126" s="274" t="str">
        <f>IF(AY125="","",VLOOKUP(AY125,'シフト記号表（従来型・ユニット型共通）'!$C$6:$L$47,10,FALSE))</f>
        <v/>
      </c>
      <c r="AZ126" s="274" t="str">
        <f>IF(AZ125="","",VLOOKUP(AZ125,'シフト記号表（従来型・ユニット型共通）'!$C$6:$L$47,10,FALSE))</f>
        <v/>
      </c>
      <c r="BA126" s="274" t="str">
        <f>IF(BA125="","",VLOOKUP(BA125,'シフト記号表（従来型・ユニット型共通）'!$C$6:$L$47,10,FALSE))</f>
        <v/>
      </c>
      <c r="BB126" s="276" t="str">
        <f>IF(BB125="","",VLOOKUP(BB125,'シフト記号表（従来型・ユニット型共通）'!$C$6:$L$47,10,FALSE))</f>
        <v/>
      </c>
      <c r="BC126" s="275" t="str">
        <f>IF(BC125="","",VLOOKUP(BC125,'シフト記号表（従来型・ユニット型共通）'!$C$6:$L$47,10,FALSE))</f>
        <v/>
      </c>
      <c r="BD126" s="274" t="str">
        <f>IF(BD125="","",VLOOKUP(BD125,'シフト記号表（従来型・ユニット型共通）'!$C$6:$L$47,10,FALSE))</f>
        <v/>
      </c>
      <c r="BE126" s="274" t="str">
        <f>IF(BE125="","",VLOOKUP(BE125,'シフト記号表（従来型・ユニット型共通）'!$C$6:$L$47,10,FALSE))</f>
        <v/>
      </c>
      <c r="BF126" s="1350">
        <f>IF($BI$3="４週",SUM(AA126:BB126),IF($BI$3="暦月",SUM(AA126:BE126),""))</f>
        <v>0</v>
      </c>
      <c r="BG126" s="1351"/>
      <c r="BH126" s="1352">
        <f>IF($BI$3="４週",BF126/4,IF($BI$3="暦月",(BF126/($BI$8/7)),""))</f>
        <v>0</v>
      </c>
      <c r="BI126" s="1351"/>
      <c r="BJ126" s="1347"/>
      <c r="BK126" s="1348"/>
      <c r="BL126" s="1348"/>
      <c r="BM126" s="1348"/>
      <c r="BN126" s="1349"/>
    </row>
    <row r="127" spans="2:66" ht="20.25" customHeight="1">
      <c r="B127" s="1279">
        <f>B125+1</f>
        <v>56</v>
      </c>
      <c r="C127" s="1396"/>
      <c r="D127" s="1398"/>
      <c r="E127" s="1288"/>
      <c r="F127" s="1399"/>
      <c r="G127" s="1325"/>
      <c r="H127" s="1326"/>
      <c r="I127" s="285"/>
      <c r="J127" s="284"/>
      <c r="K127" s="285"/>
      <c r="L127" s="284"/>
      <c r="M127" s="1337"/>
      <c r="N127" s="1338"/>
      <c r="O127" s="1339"/>
      <c r="P127" s="1340"/>
      <c r="Q127" s="1340"/>
      <c r="R127" s="1326"/>
      <c r="S127" s="1307"/>
      <c r="T127" s="1308"/>
      <c r="U127" s="1308"/>
      <c r="V127" s="1308"/>
      <c r="W127" s="1309"/>
      <c r="X127" s="283" t="s">
        <v>1100</v>
      </c>
      <c r="Z127" s="282"/>
      <c r="AA127" s="267"/>
      <c r="AB127" s="266"/>
      <c r="AC127" s="266"/>
      <c r="AD127" s="266"/>
      <c r="AE127" s="266"/>
      <c r="AF127" s="266"/>
      <c r="AG127" s="268"/>
      <c r="AH127" s="267"/>
      <c r="AI127" s="266"/>
      <c r="AJ127" s="266"/>
      <c r="AK127" s="266"/>
      <c r="AL127" s="266"/>
      <c r="AM127" s="266"/>
      <c r="AN127" s="268"/>
      <c r="AO127" s="267"/>
      <c r="AP127" s="266"/>
      <c r="AQ127" s="266"/>
      <c r="AR127" s="266"/>
      <c r="AS127" s="266"/>
      <c r="AT127" s="266"/>
      <c r="AU127" s="268"/>
      <c r="AV127" s="267"/>
      <c r="AW127" s="266"/>
      <c r="AX127" s="266"/>
      <c r="AY127" s="266"/>
      <c r="AZ127" s="266"/>
      <c r="BA127" s="266"/>
      <c r="BB127" s="268"/>
      <c r="BC127" s="267"/>
      <c r="BD127" s="266"/>
      <c r="BE127" s="265"/>
      <c r="BF127" s="1314"/>
      <c r="BG127" s="1315"/>
      <c r="BH127" s="1316"/>
      <c r="BI127" s="1317"/>
      <c r="BJ127" s="1318"/>
      <c r="BK127" s="1319"/>
      <c r="BL127" s="1319"/>
      <c r="BM127" s="1319"/>
      <c r="BN127" s="1320"/>
    </row>
    <row r="128" spans="2:66" ht="20.25" customHeight="1">
      <c r="B128" s="1280"/>
      <c r="C128" s="1397"/>
      <c r="D128" s="1400"/>
      <c r="E128" s="1288"/>
      <c r="F128" s="1399"/>
      <c r="G128" s="1341"/>
      <c r="H128" s="1342"/>
      <c r="I128" s="281"/>
      <c r="J128" s="280">
        <f>G127</f>
        <v>0</v>
      </c>
      <c r="K128" s="281"/>
      <c r="L128" s="280">
        <f>M127</f>
        <v>0</v>
      </c>
      <c r="M128" s="1343"/>
      <c r="N128" s="1344"/>
      <c r="O128" s="1345"/>
      <c r="P128" s="1346"/>
      <c r="Q128" s="1346"/>
      <c r="R128" s="1342"/>
      <c r="S128" s="1307"/>
      <c r="T128" s="1308"/>
      <c r="U128" s="1308"/>
      <c r="V128" s="1308"/>
      <c r="W128" s="1309"/>
      <c r="X128" s="279" t="s">
        <v>1099</v>
      </c>
      <c r="Y128" s="278"/>
      <c r="Z128" s="277"/>
      <c r="AA128" s="275" t="str">
        <f>IF(AA127="","",VLOOKUP(AA127,'シフト記号表（従来型・ユニット型共通）'!$C$6:$L$47,10,FALSE))</f>
        <v/>
      </c>
      <c r="AB128" s="274" t="str">
        <f>IF(AB127="","",VLOOKUP(AB127,'シフト記号表（従来型・ユニット型共通）'!$C$6:$L$47,10,FALSE))</f>
        <v/>
      </c>
      <c r="AC128" s="274" t="str">
        <f>IF(AC127="","",VLOOKUP(AC127,'シフト記号表（従来型・ユニット型共通）'!$C$6:$L$47,10,FALSE))</f>
        <v/>
      </c>
      <c r="AD128" s="274" t="str">
        <f>IF(AD127="","",VLOOKUP(AD127,'シフト記号表（従来型・ユニット型共通）'!$C$6:$L$47,10,FALSE))</f>
        <v/>
      </c>
      <c r="AE128" s="274" t="str">
        <f>IF(AE127="","",VLOOKUP(AE127,'シフト記号表（従来型・ユニット型共通）'!$C$6:$L$47,10,FALSE))</f>
        <v/>
      </c>
      <c r="AF128" s="274" t="str">
        <f>IF(AF127="","",VLOOKUP(AF127,'シフト記号表（従来型・ユニット型共通）'!$C$6:$L$47,10,FALSE))</f>
        <v/>
      </c>
      <c r="AG128" s="276" t="str">
        <f>IF(AG127="","",VLOOKUP(AG127,'シフト記号表（従来型・ユニット型共通）'!$C$6:$L$47,10,FALSE))</f>
        <v/>
      </c>
      <c r="AH128" s="275" t="str">
        <f>IF(AH127="","",VLOOKUP(AH127,'シフト記号表（従来型・ユニット型共通）'!$C$6:$L$47,10,FALSE))</f>
        <v/>
      </c>
      <c r="AI128" s="274" t="str">
        <f>IF(AI127="","",VLOOKUP(AI127,'シフト記号表（従来型・ユニット型共通）'!$C$6:$L$47,10,FALSE))</f>
        <v/>
      </c>
      <c r="AJ128" s="274" t="str">
        <f>IF(AJ127="","",VLOOKUP(AJ127,'シフト記号表（従来型・ユニット型共通）'!$C$6:$L$47,10,FALSE))</f>
        <v/>
      </c>
      <c r="AK128" s="274" t="str">
        <f>IF(AK127="","",VLOOKUP(AK127,'シフト記号表（従来型・ユニット型共通）'!$C$6:$L$47,10,FALSE))</f>
        <v/>
      </c>
      <c r="AL128" s="274" t="str">
        <f>IF(AL127="","",VLOOKUP(AL127,'シフト記号表（従来型・ユニット型共通）'!$C$6:$L$47,10,FALSE))</f>
        <v/>
      </c>
      <c r="AM128" s="274" t="str">
        <f>IF(AM127="","",VLOOKUP(AM127,'シフト記号表（従来型・ユニット型共通）'!$C$6:$L$47,10,FALSE))</f>
        <v/>
      </c>
      <c r="AN128" s="276" t="str">
        <f>IF(AN127="","",VLOOKUP(AN127,'シフト記号表（従来型・ユニット型共通）'!$C$6:$L$47,10,FALSE))</f>
        <v/>
      </c>
      <c r="AO128" s="275" t="str">
        <f>IF(AO127="","",VLOOKUP(AO127,'シフト記号表（従来型・ユニット型共通）'!$C$6:$L$47,10,FALSE))</f>
        <v/>
      </c>
      <c r="AP128" s="274" t="str">
        <f>IF(AP127="","",VLOOKUP(AP127,'シフト記号表（従来型・ユニット型共通）'!$C$6:$L$47,10,FALSE))</f>
        <v/>
      </c>
      <c r="AQ128" s="274" t="str">
        <f>IF(AQ127="","",VLOOKUP(AQ127,'シフト記号表（従来型・ユニット型共通）'!$C$6:$L$47,10,FALSE))</f>
        <v/>
      </c>
      <c r="AR128" s="274" t="str">
        <f>IF(AR127="","",VLOOKUP(AR127,'シフト記号表（従来型・ユニット型共通）'!$C$6:$L$47,10,FALSE))</f>
        <v/>
      </c>
      <c r="AS128" s="274" t="str">
        <f>IF(AS127="","",VLOOKUP(AS127,'シフト記号表（従来型・ユニット型共通）'!$C$6:$L$47,10,FALSE))</f>
        <v/>
      </c>
      <c r="AT128" s="274" t="str">
        <f>IF(AT127="","",VLOOKUP(AT127,'シフト記号表（従来型・ユニット型共通）'!$C$6:$L$47,10,FALSE))</f>
        <v/>
      </c>
      <c r="AU128" s="276" t="str">
        <f>IF(AU127="","",VLOOKUP(AU127,'シフト記号表（従来型・ユニット型共通）'!$C$6:$L$47,10,FALSE))</f>
        <v/>
      </c>
      <c r="AV128" s="275" t="str">
        <f>IF(AV127="","",VLOOKUP(AV127,'シフト記号表（従来型・ユニット型共通）'!$C$6:$L$47,10,FALSE))</f>
        <v/>
      </c>
      <c r="AW128" s="274" t="str">
        <f>IF(AW127="","",VLOOKUP(AW127,'シフト記号表（従来型・ユニット型共通）'!$C$6:$L$47,10,FALSE))</f>
        <v/>
      </c>
      <c r="AX128" s="274" t="str">
        <f>IF(AX127="","",VLOOKUP(AX127,'シフト記号表（従来型・ユニット型共通）'!$C$6:$L$47,10,FALSE))</f>
        <v/>
      </c>
      <c r="AY128" s="274" t="str">
        <f>IF(AY127="","",VLOOKUP(AY127,'シフト記号表（従来型・ユニット型共通）'!$C$6:$L$47,10,FALSE))</f>
        <v/>
      </c>
      <c r="AZ128" s="274" t="str">
        <f>IF(AZ127="","",VLOOKUP(AZ127,'シフト記号表（従来型・ユニット型共通）'!$C$6:$L$47,10,FALSE))</f>
        <v/>
      </c>
      <c r="BA128" s="274" t="str">
        <f>IF(BA127="","",VLOOKUP(BA127,'シフト記号表（従来型・ユニット型共通）'!$C$6:$L$47,10,FALSE))</f>
        <v/>
      </c>
      <c r="BB128" s="276" t="str">
        <f>IF(BB127="","",VLOOKUP(BB127,'シフト記号表（従来型・ユニット型共通）'!$C$6:$L$47,10,FALSE))</f>
        <v/>
      </c>
      <c r="BC128" s="275" t="str">
        <f>IF(BC127="","",VLOOKUP(BC127,'シフト記号表（従来型・ユニット型共通）'!$C$6:$L$47,10,FALSE))</f>
        <v/>
      </c>
      <c r="BD128" s="274" t="str">
        <f>IF(BD127="","",VLOOKUP(BD127,'シフト記号表（従来型・ユニット型共通）'!$C$6:$L$47,10,FALSE))</f>
        <v/>
      </c>
      <c r="BE128" s="274" t="str">
        <f>IF(BE127="","",VLOOKUP(BE127,'シフト記号表（従来型・ユニット型共通）'!$C$6:$L$47,10,FALSE))</f>
        <v/>
      </c>
      <c r="BF128" s="1350">
        <f>IF($BI$3="４週",SUM(AA128:BB128),IF($BI$3="暦月",SUM(AA128:BE128),""))</f>
        <v>0</v>
      </c>
      <c r="BG128" s="1351"/>
      <c r="BH128" s="1352">
        <f>IF($BI$3="４週",BF128/4,IF($BI$3="暦月",(BF128/($BI$8/7)),""))</f>
        <v>0</v>
      </c>
      <c r="BI128" s="1351"/>
      <c r="BJ128" s="1347"/>
      <c r="BK128" s="1348"/>
      <c r="BL128" s="1348"/>
      <c r="BM128" s="1348"/>
      <c r="BN128" s="1349"/>
    </row>
    <row r="129" spans="2:66" ht="20.25" customHeight="1">
      <c r="B129" s="1279">
        <f>B127+1</f>
        <v>57</v>
      </c>
      <c r="C129" s="1396"/>
      <c r="D129" s="1398"/>
      <c r="E129" s="1288"/>
      <c r="F129" s="1399"/>
      <c r="G129" s="1325"/>
      <c r="H129" s="1326"/>
      <c r="I129" s="285"/>
      <c r="J129" s="284"/>
      <c r="K129" s="285"/>
      <c r="L129" s="284"/>
      <c r="M129" s="1337"/>
      <c r="N129" s="1338"/>
      <c r="O129" s="1339"/>
      <c r="P129" s="1340"/>
      <c r="Q129" s="1340"/>
      <c r="R129" s="1326"/>
      <c r="S129" s="1307"/>
      <c r="T129" s="1308"/>
      <c r="U129" s="1308"/>
      <c r="V129" s="1308"/>
      <c r="W129" s="1309"/>
      <c r="X129" s="283" t="s">
        <v>1100</v>
      </c>
      <c r="Z129" s="282"/>
      <c r="AA129" s="267"/>
      <c r="AB129" s="266"/>
      <c r="AC129" s="266"/>
      <c r="AD129" s="266"/>
      <c r="AE129" s="266"/>
      <c r="AF129" s="266"/>
      <c r="AG129" s="268"/>
      <c r="AH129" s="267"/>
      <c r="AI129" s="266"/>
      <c r="AJ129" s="266"/>
      <c r="AK129" s="266"/>
      <c r="AL129" s="266"/>
      <c r="AM129" s="266"/>
      <c r="AN129" s="268"/>
      <c r="AO129" s="267"/>
      <c r="AP129" s="266"/>
      <c r="AQ129" s="266"/>
      <c r="AR129" s="266"/>
      <c r="AS129" s="266"/>
      <c r="AT129" s="266"/>
      <c r="AU129" s="268"/>
      <c r="AV129" s="267"/>
      <c r="AW129" s="266"/>
      <c r="AX129" s="266"/>
      <c r="AY129" s="266"/>
      <c r="AZ129" s="266"/>
      <c r="BA129" s="266"/>
      <c r="BB129" s="268"/>
      <c r="BC129" s="267"/>
      <c r="BD129" s="266"/>
      <c r="BE129" s="265"/>
      <c r="BF129" s="1314"/>
      <c r="BG129" s="1315"/>
      <c r="BH129" s="1316"/>
      <c r="BI129" s="1317"/>
      <c r="BJ129" s="1318"/>
      <c r="BK129" s="1319"/>
      <c r="BL129" s="1319"/>
      <c r="BM129" s="1319"/>
      <c r="BN129" s="1320"/>
    </row>
    <row r="130" spans="2:66" ht="20.25" customHeight="1">
      <c r="B130" s="1280"/>
      <c r="C130" s="1397"/>
      <c r="D130" s="1400"/>
      <c r="E130" s="1288"/>
      <c r="F130" s="1399"/>
      <c r="G130" s="1341"/>
      <c r="H130" s="1342"/>
      <c r="I130" s="281"/>
      <c r="J130" s="280">
        <f>G129</f>
        <v>0</v>
      </c>
      <c r="K130" s="281"/>
      <c r="L130" s="280">
        <f>M129</f>
        <v>0</v>
      </c>
      <c r="M130" s="1343"/>
      <c r="N130" s="1344"/>
      <c r="O130" s="1345"/>
      <c r="P130" s="1346"/>
      <c r="Q130" s="1346"/>
      <c r="R130" s="1342"/>
      <c r="S130" s="1307"/>
      <c r="T130" s="1308"/>
      <c r="U130" s="1308"/>
      <c r="V130" s="1308"/>
      <c r="W130" s="1309"/>
      <c r="X130" s="279" t="s">
        <v>1099</v>
      </c>
      <c r="Y130" s="278"/>
      <c r="Z130" s="277"/>
      <c r="AA130" s="275" t="str">
        <f>IF(AA129="","",VLOOKUP(AA129,'シフト記号表（従来型・ユニット型共通）'!$C$6:$L$47,10,FALSE))</f>
        <v/>
      </c>
      <c r="AB130" s="274" t="str">
        <f>IF(AB129="","",VLOOKUP(AB129,'シフト記号表（従来型・ユニット型共通）'!$C$6:$L$47,10,FALSE))</f>
        <v/>
      </c>
      <c r="AC130" s="274" t="str">
        <f>IF(AC129="","",VLOOKUP(AC129,'シフト記号表（従来型・ユニット型共通）'!$C$6:$L$47,10,FALSE))</f>
        <v/>
      </c>
      <c r="AD130" s="274" t="str">
        <f>IF(AD129="","",VLOOKUP(AD129,'シフト記号表（従来型・ユニット型共通）'!$C$6:$L$47,10,FALSE))</f>
        <v/>
      </c>
      <c r="AE130" s="274" t="str">
        <f>IF(AE129="","",VLOOKUP(AE129,'シフト記号表（従来型・ユニット型共通）'!$C$6:$L$47,10,FALSE))</f>
        <v/>
      </c>
      <c r="AF130" s="274" t="str">
        <f>IF(AF129="","",VLOOKUP(AF129,'シフト記号表（従来型・ユニット型共通）'!$C$6:$L$47,10,FALSE))</f>
        <v/>
      </c>
      <c r="AG130" s="276" t="str">
        <f>IF(AG129="","",VLOOKUP(AG129,'シフト記号表（従来型・ユニット型共通）'!$C$6:$L$47,10,FALSE))</f>
        <v/>
      </c>
      <c r="AH130" s="275" t="str">
        <f>IF(AH129="","",VLOOKUP(AH129,'シフト記号表（従来型・ユニット型共通）'!$C$6:$L$47,10,FALSE))</f>
        <v/>
      </c>
      <c r="AI130" s="274" t="str">
        <f>IF(AI129="","",VLOOKUP(AI129,'シフト記号表（従来型・ユニット型共通）'!$C$6:$L$47,10,FALSE))</f>
        <v/>
      </c>
      <c r="AJ130" s="274" t="str">
        <f>IF(AJ129="","",VLOOKUP(AJ129,'シフト記号表（従来型・ユニット型共通）'!$C$6:$L$47,10,FALSE))</f>
        <v/>
      </c>
      <c r="AK130" s="274" t="str">
        <f>IF(AK129="","",VLOOKUP(AK129,'シフト記号表（従来型・ユニット型共通）'!$C$6:$L$47,10,FALSE))</f>
        <v/>
      </c>
      <c r="AL130" s="274" t="str">
        <f>IF(AL129="","",VLOOKUP(AL129,'シフト記号表（従来型・ユニット型共通）'!$C$6:$L$47,10,FALSE))</f>
        <v/>
      </c>
      <c r="AM130" s="274" t="str">
        <f>IF(AM129="","",VLOOKUP(AM129,'シフト記号表（従来型・ユニット型共通）'!$C$6:$L$47,10,FALSE))</f>
        <v/>
      </c>
      <c r="AN130" s="276" t="str">
        <f>IF(AN129="","",VLOOKUP(AN129,'シフト記号表（従来型・ユニット型共通）'!$C$6:$L$47,10,FALSE))</f>
        <v/>
      </c>
      <c r="AO130" s="275" t="str">
        <f>IF(AO129="","",VLOOKUP(AO129,'シフト記号表（従来型・ユニット型共通）'!$C$6:$L$47,10,FALSE))</f>
        <v/>
      </c>
      <c r="AP130" s="274" t="str">
        <f>IF(AP129="","",VLOOKUP(AP129,'シフト記号表（従来型・ユニット型共通）'!$C$6:$L$47,10,FALSE))</f>
        <v/>
      </c>
      <c r="AQ130" s="274" t="str">
        <f>IF(AQ129="","",VLOOKUP(AQ129,'シフト記号表（従来型・ユニット型共通）'!$C$6:$L$47,10,FALSE))</f>
        <v/>
      </c>
      <c r="AR130" s="274" t="str">
        <f>IF(AR129="","",VLOOKUP(AR129,'シフト記号表（従来型・ユニット型共通）'!$C$6:$L$47,10,FALSE))</f>
        <v/>
      </c>
      <c r="AS130" s="274" t="str">
        <f>IF(AS129="","",VLOOKUP(AS129,'シフト記号表（従来型・ユニット型共通）'!$C$6:$L$47,10,FALSE))</f>
        <v/>
      </c>
      <c r="AT130" s="274" t="str">
        <f>IF(AT129="","",VLOOKUP(AT129,'シフト記号表（従来型・ユニット型共通）'!$C$6:$L$47,10,FALSE))</f>
        <v/>
      </c>
      <c r="AU130" s="276" t="str">
        <f>IF(AU129="","",VLOOKUP(AU129,'シフト記号表（従来型・ユニット型共通）'!$C$6:$L$47,10,FALSE))</f>
        <v/>
      </c>
      <c r="AV130" s="275" t="str">
        <f>IF(AV129="","",VLOOKUP(AV129,'シフト記号表（従来型・ユニット型共通）'!$C$6:$L$47,10,FALSE))</f>
        <v/>
      </c>
      <c r="AW130" s="274" t="str">
        <f>IF(AW129="","",VLOOKUP(AW129,'シフト記号表（従来型・ユニット型共通）'!$C$6:$L$47,10,FALSE))</f>
        <v/>
      </c>
      <c r="AX130" s="274" t="str">
        <f>IF(AX129="","",VLOOKUP(AX129,'シフト記号表（従来型・ユニット型共通）'!$C$6:$L$47,10,FALSE))</f>
        <v/>
      </c>
      <c r="AY130" s="274" t="str">
        <f>IF(AY129="","",VLOOKUP(AY129,'シフト記号表（従来型・ユニット型共通）'!$C$6:$L$47,10,FALSE))</f>
        <v/>
      </c>
      <c r="AZ130" s="274" t="str">
        <f>IF(AZ129="","",VLOOKUP(AZ129,'シフト記号表（従来型・ユニット型共通）'!$C$6:$L$47,10,FALSE))</f>
        <v/>
      </c>
      <c r="BA130" s="274" t="str">
        <f>IF(BA129="","",VLOOKUP(BA129,'シフト記号表（従来型・ユニット型共通）'!$C$6:$L$47,10,FALSE))</f>
        <v/>
      </c>
      <c r="BB130" s="276" t="str">
        <f>IF(BB129="","",VLOOKUP(BB129,'シフト記号表（従来型・ユニット型共通）'!$C$6:$L$47,10,FALSE))</f>
        <v/>
      </c>
      <c r="BC130" s="275" t="str">
        <f>IF(BC129="","",VLOOKUP(BC129,'シフト記号表（従来型・ユニット型共通）'!$C$6:$L$47,10,FALSE))</f>
        <v/>
      </c>
      <c r="BD130" s="274" t="str">
        <f>IF(BD129="","",VLOOKUP(BD129,'シフト記号表（従来型・ユニット型共通）'!$C$6:$L$47,10,FALSE))</f>
        <v/>
      </c>
      <c r="BE130" s="274" t="str">
        <f>IF(BE129="","",VLOOKUP(BE129,'シフト記号表（従来型・ユニット型共通）'!$C$6:$L$47,10,FALSE))</f>
        <v/>
      </c>
      <c r="BF130" s="1350">
        <f>IF($BI$3="４週",SUM(AA130:BB130),IF($BI$3="暦月",SUM(AA130:BE130),""))</f>
        <v>0</v>
      </c>
      <c r="BG130" s="1351"/>
      <c r="BH130" s="1352">
        <f>IF($BI$3="４週",BF130/4,IF($BI$3="暦月",(BF130/($BI$8/7)),""))</f>
        <v>0</v>
      </c>
      <c r="BI130" s="1351"/>
      <c r="BJ130" s="1347"/>
      <c r="BK130" s="1348"/>
      <c r="BL130" s="1348"/>
      <c r="BM130" s="1348"/>
      <c r="BN130" s="1349"/>
    </row>
    <row r="131" spans="2:66" ht="20.25" customHeight="1">
      <c r="B131" s="1279">
        <f>B129+1</f>
        <v>58</v>
      </c>
      <c r="C131" s="1396"/>
      <c r="D131" s="1398"/>
      <c r="E131" s="1288"/>
      <c r="F131" s="1399"/>
      <c r="G131" s="1325"/>
      <c r="H131" s="1326"/>
      <c r="I131" s="285"/>
      <c r="J131" s="284"/>
      <c r="K131" s="285"/>
      <c r="L131" s="284"/>
      <c r="M131" s="1337"/>
      <c r="N131" s="1338"/>
      <c r="O131" s="1339"/>
      <c r="P131" s="1340"/>
      <c r="Q131" s="1340"/>
      <c r="R131" s="1326"/>
      <c r="S131" s="1307"/>
      <c r="T131" s="1308"/>
      <c r="U131" s="1308"/>
      <c r="V131" s="1308"/>
      <c r="W131" s="1309"/>
      <c r="X131" s="283" t="s">
        <v>1100</v>
      </c>
      <c r="Z131" s="282"/>
      <c r="AA131" s="267"/>
      <c r="AB131" s="266"/>
      <c r="AC131" s="266"/>
      <c r="AD131" s="266"/>
      <c r="AE131" s="266"/>
      <c r="AF131" s="266"/>
      <c r="AG131" s="268"/>
      <c r="AH131" s="267"/>
      <c r="AI131" s="266"/>
      <c r="AJ131" s="266"/>
      <c r="AK131" s="266"/>
      <c r="AL131" s="266"/>
      <c r="AM131" s="266"/>
      <c r="AN131" s="268"/>
      <c r="AO131" s="267"/>
      <c r="AP131" s="266"/>
      <c r="AQ131" s="266"/>
      <c r="AR131" s="266"/>
      <c r="AS131" s="266"/>
      <c r="AT131" s="266"/>
      <c r="AU131" s="268"/>
      <c r="AV131" s="267"/>
      <c r="AW131" s="266"/>
      <c r="AX131" s="266"/>
      <c r="AY131" s="266"/>
      <c r="AZ131" s="266"/>
      <c r="BA131" s="266"/>
      <c r="BB131" s="268"/>
      <c r="BC131" s="267"/>
      <c r="BD131" s="266"/>
      <c r="BE131" s="265"/>
      <c r="BF131" s="1314"/>
      <c r="BG131" s="1315"/>
      <c r="BH131" s="1316"/>
      <c r="BI131" s="1317"/>
      <c r="BJ131" s="1318"/>
      <c r="BK131" s="1319"/>
      <c r="BL131" s="1319"/>
      <c r="BM131" s="1319"/>
      <c r="BN131" s="1320"/>
    </row>
    <row r="132" spans="2:66" ht="20.25" customHeight="1">
      <c r="B132" s="1280"/>
      <c r="C132" s="1397"/>
      <c r="D132" s="1400"/>
      <c r="E132" s="1288"/>
      <c r="F132" s="1399"/>
      <c r="G132" s="1341"/>
      <c r="H132" s="1342"/>
      <c r="I132" s="281"/>
      <c r="J132" s="280">
        <f>G131</f>
        <v>0</v>
      </c>
      <c r="K132" s="281"/>
      <c r="L132" s="280">
        <f>M131</f>
        <v>0</v>
      </c>
      <c r="M132" s="1343"/>
      <c r="N132" s="1344"/>
      <c r="O132" s="1345"/>
      <c r="P132" s="1346"/>
      <c r="Q132" s="1346"/>
      <c r="R132" s="1342"/>
      <c r="S132" s="1307"/>
      <c r="T132" s="1308"/>
      <c r="U132" s="1308"/>
      <c r="V132" s="1308"/>
      <c r="W132" s="1309"/>
      <c r="X132" s="279" t="s">
        <v>1099</v>
      </c>
      <c r="Y132" s="278"/>
      <c r="Z132" s="277"/>
      <c r="AA132" s="275" t="str">
        <f>IF(AA131="","",VLOOKUP(AA131,'シフト記号表（従来型・ユニット型共通）'!$C$6:$L$47,10,FALSE))</f>
        <v/>
      </c>
      <c r="AB132" s="274" t="str">
        <f>IF(AB131="","",VLOOKUP(AB131,'シフト記号表（従来型・ユニット型共通）'!$C$6:$L$47,10,FALSE))</f>
        <v/>
      </c>
      <c r="AC132" s="274" t="str">
        <f>IF(AC131="","",VLOOKUP(AC131,'シフト記号表（従来型・ユニット型共通）'!$C$6:$L$47,10,FALSE))</f>
        <v/>
      </c>
      <c r="AD132" s="274" t="str">
        <f>IF(AD131="","",VLOOKUP(AD131,'シフト記号表（従来型・ユニット型共通）'!$C$6:$L$47,10,FALSE))</f>
        <v/>
      </c>
      <c r="AE132" s="274" t="str">
        <f>IF(AE131="","",VLOOKUP(AE131,'シフト記号表（従来型・ユニット型共通）'!$C$6:$L$47,10,FALSE))</f>
        <v/>
      </c>
      <c r="AF132" s="274" t="str">
        <f>IF(AF131="","",VLOOKUP(AF131,'シフト記号表（従来型・ユニット型共通）'!$C$6:$L$47,10,FALSE))</f>
        <v/>
      </c>
      <c r="AG132" s="276" t="str">
        <f>IF(AG131="","",VLOOKUP(AG131,'シフト記号表（従来型・ユニット型共通）'!$C$6:$L$47,10,FALSE))</f>
        <v/>
      </c>
      <c r="AH132" s="275" t="str">
        <f>IF(AH131="","",VLOOKUP(AH131,'シフト記号表（従来型・ユニット型共通）'!$C$6:$L$47,10,FALSE))</f>
        <v/>
      </c>
      <c r="AI132" s="274" t="str">
        <f>IF(AI131="","",VLOOKUP(AI131,'シフト記号表（従来型・ユニット型共通）'!$C$6:$L$47,10,FALSE))</f>
        <v/>
      </c>
      <c r="AJ132" s="274" t="str">
        <f>IF(AJ131="","",VLOOKUP(AJ131,'シフト記号表（従来型・ユニット型共通）'!$C$6:$L$47,10,FALSE))</f>
        <v/>
      </c>
      <c r="AK132" s="274" t="str">
        <f>IF(AK131="","",VLOOKUP(AK131,'シフト記号表（従来型・ユニット型共通）'!$C$6:$L$47,10,FALSE))</f>
        <v/>
      </c>
      <c r="AL132" s="274" t="str">
        <f>IF(AL131="","",VLOOKUP(AL131,'シフト記号表（従来型・ユニット型共通）'!$C$6:$L$47,10,FALSE))</f>
        <v/>
      </c>
      <c r="AM132" s="274" t="str">
        <f>IF(AM131="","",VLOOKUP(AM131,'シフト記号表（従来型・ユニット型共通）'!$C$6:$L$47,10,FALSE))</f>
        <v/>
      </c>
      <c r="AN132" s="276" t="str">
        <f>IF(AN131="","",VLOOKUP(AN131,'シフト記号表（従来型・ユニット型共通）'!$C$6:$L$47,10,FALSE))</f>
        <v/>
      </c>
      <c r="AO132" s="275" t="str">
        <f>IF(AO131="","",VLOOKUP(AO131,'シフト記号表（従来型・ユニット型共通）'!$C$6:$L$47,10,FALSE))</f>
        <v/>
      </c>
      <c r="AP132" s="274" t="str">
        <f>IF(AP131="","",VLOOKUP(AP131,'シフト記号表（従来型・ユニット型共通）'!$C$6:$L$47,10,FALSE))</f>
        <v/>
      </c>
      <c r="AQ132" s="274" t="str">
        <f>IF(AQ131="","",VLOOKUP(AQ131,'シフト記号表（従来型・ユニット型共通）'!$C$6:$L$47,10,FALSE))</f>
        <v/>
      </c>
      <c r="AR132" s="274" t="str">
        <f>IF(AR131="","",VLOOKUP(AR131,'シフト記号表（従来型・ユニット型共通）'!$C$6:$L$47,10,FALSE))</f>
        <v/>
      </c>
      <c r="AS132" s="274" t="str">
        <f>IF(AS131="","",VLOOKUP(AS131,'シフト記号表（従来型・ユニット型共通）'!$C$6:$L$47,10,FALSE))</f>
        <v/>
      </c>
      <c r="AT132" s="274" t="str">
        <f>IF(AT131="","",VLOOKUP(AT131,'シフト記号表（従来型・ユニット型共通）'!$C$6:$L$47,10,FALSE))</f>
        <v/>
      </c>
      <c r="AU132" s="276" t="str">
        <f>IF(AU131="","",VLOOKUP(AU131,'シフト記号表（従来型・ユニット型共通）'!$C$6:$L$47,10,FALSE))</f>
        <v/>
      </c>
      <c r="AV132" s="275" t="str">
        <f>IF(AV131="","",VLOOKUP(AV131,'シフト記号表（従来型・ユニット型共通）'!$C$6:$L$47,10,FALSE))</f>
        <v/>
      </c>
      <c r="AW132" s="274" t="str">
        <f>IF(AW131="","",VLOOKUP(AW131,'シフト記号表（従来型・ユニット型共通）'!$C$6:$L$47,10,FALSE))</f>
        <v/>
      </c>
      <c r="AX132" s="274" t="str">
        <f>IF(AX131="","",VLOOKUP(AX131,'シフト記号表（従来型・ユニット型共通）'!$C$6:$L$47,10,FALSE))</f>
        <v/>
      </c>
      <c r="AY132" s="274" t="str">
        <f>IF(AY131="","",VLOOKUP(AY131,'シフト記号表（従来型・ユニット型共通）'!$C$6:$L$47,10,FALSE))</f>
        <v/>
      </c>
      <c r="AZ132" s="274" t="str">
        <f>IF(AZ131="","",VLOOKUP(AZ131,'シフト記号表（従来型・ユニット型共通）'!$C$6:$L$47,10,FALSE))</f>
        <v/>
      </c>
      <c r="BA132" s="274" t="str">
        <f>IF(BA131="","",VLOOKUP(BA131,'シフト記号表（従来型・ユニット型共通）'!$C$6:$L$47,10,FALSE))</f>
        <v/>
      </c>
      <c r="BB132" s="276" t="str">
        <f>IF(BB131="","",VLOOKUP(BB131,'シフト記号表（従来型・ユニット型共通）'!$C$6:$L$47,10,FALSE))</f>
        <v/>
      </c>
      <c r="BC132" s="275" t="str">
        <f>IF(BC131="","",VLOOKUP(BC131,'シフト記号表（従来型・ユニット型共通）'!$C$6:$L$47,10,FALSE))</f>
        <v/>
      </c>
      <c r="BD132" s="274" t="str">
        <f>IF(BD131="","",VLOOKUP(BD131,'シフト記号表（従来型・ユニット型共通）'!$C$6:$L$47,10,FALSE))</f>
        <v/>
      </c>
      <c r="BE132" s="274" t="str">
        <f>IF(BE131="","",VLOOKUP(BE131,'シフト記号表（従来型・ユニット型共通）'!$C$6:$L$47,10,FALSE))</f>
        <v/>
      </c>
      <c r="BF132" s="1350">
        <f>IF($BI$3="４週",SUM(AA132:BB132),IF($BI$3="暦月",SUM(AA132:BE132),""))</f>
        <v>0</v>
      </c>
      <c r="BG132" s="1351"/>
      <c r="BH132" s="1352">
        <f>IF($BI$3="４週",BF132/4,IF($BI$3="暦月",(BF132/($BI$8/7)),""))</f>
        <v>0</v>
      </c>
      <c r="BI132" s="1351"/>
      <c r="BJ132" s="1347"/>
      <c r="BK132" s="1348"/>
      <c r="BL132" s="1348"/>
      <c r="BM132" s="1348"/>
      <c r="BN132" s="1349"/>
    </row>
    <row r="133" spans="2:66" ht="20.25" customHeight="1">
      <c r="B133" s="1279">
        <f>B131+1</f>
        <v>59</v>
      </c>
      <c r="C133" s="1396"/>
      <c r="D133" s="1398"/>
      <c r="E133" s="1288"/>
      <c r="F133" s="1399"/>
      <c r="G133" s="1325"/>
      <c r="H133" s="1326"/>
      <c r="I133" s="285"/>
      <c r="J133" s="284"/>
      <c r="K133" s="285"/>
      <c r="L133" s="284"/>
      <c r="M133" s="1337"/>
      <c r="N133" s="1338"/>
      <c r="O133" s="1339"/>
      <c r="P133" s="1340"/>
      <c r="Q133" s="1340"/>
      <c r="R133" s="1326"/>
      <c r="S133" s="1307"/>
      <c r="T133" s="1308"/>
      <c r="U133" s="1308"/>
      <c r="V133" s="1308"/>
      <c r="W133" s="1309"/>
      <c r="X133" s="283" t="s">
        <v>1100</v>
      </c>
      <c r="Z133" s="282"/>
      <c r="AA133" s="267"/>
      <c r="AB133" s="266"/>
      <c r="AC133" s="266"/>
      <c r="AD133" s="266"/>
      <c r="AE133" s="266"/>
      <c r="AF133" s="266"/>
      <c r="AG133" s="268"/>
      <c r="AH133" s="267"/>
      <c r="AI133" s="266"/>
      <c r="AJ133" s="266"/>
      <c r="AK133" s="266"/>
      <c r="AL133" s="266"/>
      <c r="AM133" s="266"/>
      <c r="AN133" s="268"/>
      <c r="AO133" s="267"/>
      <c r="AP133" s="266"/>
      <c r="AQ133" s="266"/>
      <c r="AR133" s="266"/>
      <c r="AS133" s="266"/>
      <c r="AT133" s="266"/>
      <c r="AU133" s="268"/>
      <c r="AV133" s="267"/>
      <c r="AW133" s="266"/>
      <c r="AX133" s="266"/>
      <c r="AY133" s="266"/>
      <c r="AZ133" s="266"/>
      <c r="BA133" s="266"/>
      <c r="BB133" s="268"/>
      <c r="BC133" s="267"/>
      <c r="BD133" s="266"/>
      <c r="BE133" s="265"/>
      <c r="BF133" s="1314"/>
      <c r="BG133" s="1315"/>
      <c r="BH133" s="1316"/>
      <c r="BI133" s="1317"/>
      <c r="BJ133" s="1318"/>
      <c r="BK133" s="1319"/>
      <c r="BL133" s="1319"/>
      <c r="BM133" s="1319"/>
      <c r="BN133" s="1320"/>
    </row>
    <row r="134" spans="2:66" ht="20.25" customHeight="1">
      <c r="B134" s="1280"/>
      <c r="C134" s="1397"/>
      <c r="D134" s="1400"/>
      <c r="E134" s="1288"/>
      <c r="F134" s="1399"/>
      <c r="G134" s="1341"/>
      <c r="H134" s="1342"/>
      <c r="I134" s="281"/>
      <c r="J134" s="280">
        <f>G133</f>
        <v>0</v>
      </c>
      <c r="K134" s="281"/>
      <c r="L134" s="280">
        <f>M133</f>
        <v>0</v>
      </c>
      <c r="M134" s="1343"/>
      <c r="N134" s="1344"/>
      <c r="O134" s="1345"/>
      <c r="P134" s="1346"/>
      <c r="Q134" s="1346"/>
      <c r="R134" s="1342"/>
      <c r="S134" s="1307"/>
      <c r="T134" s="1308"/>
      <c r="U134" s="1308"/>
      <c r="V134" s="1308"/>
      <c r="W134" s="1309"/>
      <c r="X134" s="279" t="s">
        <v>1099</v>
      </c>
      <c r="Y134" s="278"/>
      <c r="Z134" s="277"/>
      <c r="AA134" s="275" t="str">
        <f>IF(AA133="","",VLOOKUP(AA133,'シフト記号表（従来型・ユニット型共通）'!$C$6:$L$47,10,FALSE))</f>
        <v/>
      </c>
      <c r="AB134" s="274" t="str">
        <f>IF(AB133="","",VLOOKUP(AB133,'シフト記号表（従来型・ユニット型共通）'!$C$6:$L$47,10,FALSE))</f>
        <v/>
      </c>
      <c r="AC134" s="274" t="str">
        <f>IF(AC133="","",VLOOKUP(AC133,'シフト記号表（従来型・ユニット型共通）'!$C$6:$L$47,10,FALSE))</f>
        <v/>
      </c>
      <c r="AD134" s="274" t="str">
        <f>IF(AD133="","",VLOOKUP(AD133,'シフト記号表（従来型・ユニット型共通）'!$C$6:$L$47,10,FALSE))</f>
        <v/>
      </c>
      <c r="AE134" s="274" t="str">
        <f>IF(AE133="","",VLOOKUP(AE133,'シフト記号表（従来型・ユニット型共通）'!$C$6:$L$47,10,FALSE))</f>
        <v/>
      </c>
      <c r="AF134" s="274" t="str">
        <f>IF(AF133="","",VLOOKUP(AF133,'シフト記号表（従来型・ユニット型共通）'!$C$6:$L$47,10,FALSE))</f>
        <v/>
      </c>
      <c r="AG134" s="276" t="str">
        <f>IF(AG133="","",VLOOKUP(AG133,'シフト記号表（従来型・ユニット型共通）'!$C$6:$L$47,10,FALSE))</f>
        <v/>
      </c>
      <c r="AH134" s="275" t="str">
        <f>IF(AH133="","",VLOOKUP(AH133,'シフト記号表（従来型・ユニット型共通）'!$C$6:$L$47,10,FALSE))</f>
        <v/>
      </c>
      <c r="AI134" s="274" t="str">
        <f>IF(AI133="","",VLOOKUP(AI133,'シフト記号表（従来型・ユニット型共通）'!$C$6:$L$47,10,FALSE))</f>
        <v/>
      </c>
      <c r="AJ134" s="274" t="str">
        <f>IF(AJ133="","",VLOOKUP(AJ133,'シフト記号表（従来型・ユニット型共通）'!$C$6:$L$47,10,FALSE))</f>
        <v/>
      </c>
      <c r="AK134" s="274" t="str">
        <f>IF(AK133="","",VLOOKUP(AK133,'シフト記号表（従来型・ユニット型共通）'!$C$6:$L$47,10,FALSE))</f>
        <v/>
      </c>
      <c r="AL134" s="274" t="str">
        <f>IF(AL133="","",VLOOKUP(AL133,'シフト記号表（従来型・ユニット型共通）'!$C$6:$L$47,10,FALSE))</f>
        <v/>
      </c>
      <c r="AM134" s="274" t="str">
        <f>IF(AM133="","",VLOOKUP(AM133,'シフト記号表（従来型・ユニット型共通）'!$C$6:$L$47,10,FALSE))</f>
        <v/>
      </c>
      <c r="AN134" s="276" t="str">
        <f>IF(AN133="","",VLOOKUP(AN133,'シフト記号表（従来型・ユニット型共通）'!$C$6:$L$47,10,FALSE))</f>
        <v/>
      </c>
      <c r="AO134" s="275" t="str">
        <f>IF(AO133="","",VLOOKUP(AO133,'シフト記号表（従来型・ユニット型共通）'!$C$6:$L$47,10,FALSE))</f>
        <v/>
      </c>
      <c r="AP134" s="274" t="str">
        <f>IF(AP133="","",VLOOKUP(AP133,'シフト記号表（従来型・ユニット型共通）'!$C$6:$L$47,10,FALSE))</f>
        <v/>
      </c>
      <c r="AQ134" s="274" t="str">
        <f>IF(AQ133="","",VLOOKUP(AQ133,'シフト記号表（従来型・ユニット型共通）'!$C$6:$L$47,10,FALSE))</f>
        <v/>
      </c>
      <c r="AR134" s="274" t="str">
        <f>IF(AR133="","",VLOOKUP(AR133,'シフト記号表（従来型・ユニット型共通）'!$C$6:$L$47,10,FALSE))</f>
        <v/>
      </c>
      <c r="AS134" s="274" t="str">
        <f>IF(AS133="","",VLOOKUP(AS133,'シフト記号表（従来型・ユニット型共通）'!$C$6:$L$47,10,FALSE))</f>
        <v/>
      </c>
      <c r="AT134" s="274" t="str">
        <f>IF(AT133="","",VLOOKUP(AT133,'シフト記号表（従来型・ユニット型共通）'!$C$6:$L$47,10,FALSE))</f>
        <v/>
      </c>
      <c r="AU134" s="276" t="str">
        <f>IF(AU133="","",VLOOKUP(AU133,'シフト記号表（従来型・ユニット型共通）'!$C$6:$L$47,10,FALSE))</f>
        <v/>
      </c>
      <c r="AV134" s="275" t="str">
        <f>IF(AV133="","",VLOOKUP(AV133,'シフト記号表（従来型・ユニット型共通）'!$C$6:$L$47,10,FALSE))</f>
        <v/>
      </c>
      <c r="AW134" s="274" t="str">
        <f>IF(AW133="","",VLOOKUP(AW133,'シフト記号表（従来型・ユニット型共通）'!$C$6:$L$47,10,FALSE))</f>
        <v/>
      </c>
      <c r="AX134" s="274" t="str">
        <f>IF(AX133="","",VLOOKUP(AX133,'シフト記号表（従来型・ユニット型共通）'!$C$6:$L$47,10,FALSE))</f>
        <v/>
      </c>
      <c r="AY134" s="274" t="str">
        <f>IF(AY133="","",VLOOKUP(AY133,'シフト記号表（従来型・ユニット型共通）'!$C$6:$L$47,10,FALSE))</f>
        <v/>
      </c>
      <c r="AZ134" s="274" t="str">
        <f>IF(AZ133="","",VLOOKUP(AZ133,'シフト記号表（従来型・ユニット型共通）'!$C$6:$L$47,10,FALSE))</f>
        <v/>
      </c>
      <c r="BA134" s="274" t="str">
        <f>IF(BA133="","",VLOOKUP(BA133,'シフト記号表（従来型・ユニット型共通）'!$C$6:$L$47,10,FALSE))</f>
        <v/>
      </c>
      <c r="BB134" s="276" t="str">
        <f>IF(BB133="","",VLOOKUP(BB133,'シフト記号表（従来型・ユニット型共通）'!$C$6:$L$47,10,FALSE))</f>
        <v/>
      </c>
      <c r="BC134" s="275" t="str">
        <f>IF(BC133="","",VLOOKUP(BC133,'シフト記号表（従来型・ユニット型共通）'!$C$6:$L$47,10,FALSE))</f>
        <v/>
      </c>
      <c r="BD134" s="274" t="str">
        <f>IF(BD133="","",VLOOKUP(BD133,'シフト記号表（従来型・ユニット型共通）'!$C$6:$L$47,10,FALSE))</f>
        <v/>
      </c>
      <c r="BE134" s="274" t="str">
        <f>IF(BE133="","",VLOOKUP(BE133,'シフト記号表（従来型・ユニット型共通）'!$C$6:$L$47,10,FALSE))</f>
        <v/>
      </c>
      <c r="BF134" s="1350">
        <f>IF($BI$3="４週",SUM(AA134:BB134),IF($BI$3="暦月",SUM(AA134:BE134),""))</f>
        <v>0</v>
      </c>
      <c r="BG134" s="1351"/>
      <c r="BH134" s="1352">
        <f>IF($BI$3="４週",BF134/4,IF($BI$3="暦月",(BF134/($BI$8/7)),""))</f>
        <v>0</v>
      </c>
      <c r="BI134" s="1351"/>
      <c r="BJ134" s="1347"/>
      <c r="BK134" s="1348"/>
      <c r="BL134" s="1348"/>
      <c r="BM134" s="1348"/>
      <c r="BN134" s="1349"/>
    </row>
    <row r="135" spans="2:66" ht="20.25" customHeight="1">
      <c r="B135" s="1279">
        <f>B133+1</f>
        <v>60</v>
      </c>
      <c r="C135" s="1396"/>
      <c r="D135" s="1398"/>
      <c r="E135" s="1288"/>
      <c r="F135" s="1399"/>
      <c r="G135" s="1325"/>
      <c r="H135" s="1326"/>
      <c r="I135" s="285"/>
      <c r="J135" s="284"/>
      <c r="K135" s="285"/>
      <c r="L135" s="284"/>
      <c r="M135" s="1337"/>
      <c r="N135" s="1338"/>
      <c r="O135" s="1339"/>
      <c r="P135" s="1340"/>
      <c r="Q135" s="1340"/>
      <c r="R135" s="1326"/>
      <c r="S135" s="1307"/>
      <c r="T135" s="1308"/>
      <c r="U135" s="1308"/>
      <c r="V135" s="1308"/>
      <c r="W135" s="1309"/>
      <c r="X135" s="283" t="s">
        <v>1100</v>
      </c>
      <c r="Z135" s="282"/>
      <c r="AA135" s="267"/>
      <c r="AB135" s="266"/>
      <c r="AC135" s="266"/>
      <c r="AD135" s="266"/>
      <c r="AE135" s="266"/>
      <c r="AF135" s="266"/>
      <c r="AG135" s="268"/>
      <c r="AH135" s="267"/>
      <c r="AI135" s="266"/>
      <c r="AJ135" s="266"/>
      <c r="AK135" s="266"/>
      <c r="AL135" s="266"/>
      <c r="AM135" s="266"/>
      <c r="AN135" s="268"/>
      <c r="AO135" s="267"/>
      <c r="AP135" s="266"/>
      <c r="AQ135" s="266"/>
      <c r="AR135" s="266"/>
      <c r="AS135" s="266"/>
      <c r="AT135" s="266"/>
      <c r="AU135" s="268"/>
      <c r="AV135" s="267"/>
      <c r="AW135" s="266"/>
      <c r="AX135" s="266"/>
      <c r="AY135" s="266"/>
      <c r="AZ135" s="266"/>
      <c r="BA135" s="266"/>
      <c r="BB135" s="268"/>
      <c r="BC135" s="267"/>
      <c r="BD135" s="266"/>
      <c r="BE135" s="265"/>
      <c r="BF135" s="1314"/>
      <c r="BG135" s="1315"/>
      <c r="BH135" s="1316"/>
      <c r="BI135" s="1317"/>
      <c r="BJ135" s="1318"/>
      <c r="BK135" s="1319"/>
      <c r="BL135" s="1319"/>
      <c r="BM135" s="1319"/>
      <c r="BN135" s="1320"/>
    </row>
    <row r="136" spans="2:66" ht="20.25" customHeight="1">
      <c r="B136" s="1280"/>
      <c r="C136" s="1397"/>
      <c r="D136" s="1400"/>
      <c r="E136" s="1288"/>
      <c r="F136" s="1399"/>
      <c r="G136" s="1341"/>
      <c r="H136" s="1342"/>
      <c r="I136" s="281"/>
      <c r="J136" s="280">
        <f>G135</f>
        <v>0</v>
      </c>
      <c r="K136" s="281"/>
      <c r="L136" s="280">
        <f>M135</f>
        <v>0</v>
      </c>
      <c r="M136" s="1343"/>
      <c r="N136" s="1344"/>
      <c r="O136" s="1345"/>
      <c r="P136" s="1346"/>
      <c r="Q136" s="1346"/>
      <c r="R136" s="1342"/>
      <c r="S136" s="1307"/>
      <c r="T136" s="1308"/>
      <c r="U136" s="1308"/>
      <c r="V136" s="1308"/>
      <c r="W136" s="1309"/>
      <c r="X136" s="279" t="s">
        <v>1099</v>
      </c>
      <c r="Y136" s="278"/>
      <c r="Z136" s="277"/>
      <c r="AA136" s="275" t="str">
        <f>IF(AA135="","",VLOOKUP(AA135,'シフト記号表（従来型・ユニット型共通）'!$C$6:$L$47,10,FALSE))</f>
        <v/>
      </c>
      <c r="AB136" s="274" t="str">
        <f>IF(AB135="","",VLOOKUP(AB135,'シフト記号表（従来型・ユニット型共通）'!$C$6:$L$47,10,FALSE))</f>
        <v/>
      </c>
      <c r="AC136" s="274" t="str">
        <f>IF(AC135="","",VLOOKUP(AC135,'シフト記号表（従来型・ユニット型共通）'!$C$6:$L$47,10,FALSE))</f>
        <v/>
      </c>
      <c r="AD136" s="274" t="str">
        <f>IF(AD135="","",VLOOKUP(AD135,'シフト記号表（従来型・ユニット型共通）'!$C$6:$L$47,10,FALSE))</f>
        <v/>
      </c>
      <c r="AE136" s="274" t="str">
        <f>IF(AE135="","",VLOOKUP(AE135,'シフト記号表（従来型・ユニット型共通）'!$C$6:$L$47,10,FALSE))</f>
        <v/>
      </c>
      <c r="AF136" s="274" t="str">
        <f>IF(AF135="","",VLOOKUP(AF135,'シフト記号表（従来型・ユニット型共通）'!$C$6:$L$47,10,FALSE))</f>
        <v/>
      </c>
      <c r="AG136" s="276" t="str">
        <f>IF(AG135="","",VLOOKUP(AG135,'シフト記号表（従来型・ユニット型共通）'!$C$6:$L$47,10,FALSE))</f>
        <v/>
      </c>
      <c r="AH136" s="275" t="str">
        <f>IF(AH135="","",VLOOKUP(AH135,'シフト記号表（従来型・ユニット型共通）'!$C$6:$L$47,10,FALSE))</f>
        <v/>
      </c>
      <c r="AI136" s="274" t="str">
        <f>IF(AI135="","",VLOOKUP(AI135,'シフト記号表（従来型・ユニット型共通）'!$C$6:$L$47,10,FALSE))</f>
        <v/>
      </c>
      <c r="AJ136" s="274" t="str">
        <f>IF(AJ135="","",VLOOKUP(AJ135,'シフト記号表（従来型・ユニット型共通）'!$C$6:$L$47,10,FALSE))</f>
        <v/>
      </c>
      <c r="AK136" s="274" t="str">
        <f>IF(AK135="","",VLOOKUP(AK135,'シフト記号表（従来型・ユニット型共通）'!$C$6:$L$47,10,FALSE))</f>
        <v/>
      </c>
      <c r="AL136" s="274" t="str">
        <f>IF(AL135="","",VLOOKUP(AL135,'シフト記号表（従来型・ユニット型共通）'!$C$6:$L$47,10,FALSE))</f>
        <v/>
      </c>
      <c r="AM136" s="274" t="str">
        <f>IF(AM135="","",VLOOKUP(AM135,'シフト記号表（従来型・ユニット型共通）'!$C$6:$L$47,10,FALSE))</f>
        <v/>
      </c>
      <c r="AN136" s="276" t="str">
        <f>IF(AN135="","",VLOOKUP(AN135,'シフト記号表（従来型・ユニット型共通）'!$C$6:$L$47,10,FALSE))</f>
        <v/>
      </c>
      <c r="AO136" s="275" t="str">
        <f>IF(AO135="","",VLOOKUP(AO135,'シフト記号表（従来型・ユニット型共通）'!$C$6:$L$47,10,FALSE))</f>
        <v/>
      </c>
      <c r="AP136" s="274" t="str">
        <f>IF(AP135="","",VLOOKUP(AP135,'シフト記号表（従来型・ユニット型共通）'!$C$6:$L$47,10,FALSE))</f>
        <v/>
      </c>
      <c r="AQ136" s="274" t="str">
        <f>IF(AQ135="","",VLOOKUP(AQ135,'シフト記号表（従来型・ユニット型共通）'!$C$6:$L$47,10,FALSE))</f>
        <v/>
      </c>
      <c r="AR136" s="274" t="str">
        <f>IF(AR135="","",VLOOKUP(AR135,'シフト記号表（従来型・ユニット型共通）'!$C$6:$L$47,10,FALSE))</f>
        <v/>
      </c>
      <c r="AS136" s="274" t="str">
        <f>IF(AS135="","",VLOOKUP(AS135,'シフト記号表（従来型・ユニット型共通）'!$C$6:$L$47,10,FALSE))</f>
        <v/>
      </c>
      <c r="AT136" s="274" t="str">
        <f>IF(AT135="","",VLOOKUP(AT135,'シフト記号表（従来型・ユニット型共通）'!$C$6:$L$47,10,FALSE))</f>
        <v/>
      </c>
      <c r="AU136" s="276" t="str">
        <f>IF(AU135="","",VLOOKUP(AU135,'シフト記号表（従来型・ユニット型共通）'!$C$6:$L$47,10,FALSE))</f>
        <v/>
      </c>
      <c r="AV136" s="275" t="str">
        <f>IF(AV135="","",VLOOKUP(AV135,'シフト記号表（従来型・ユニット型共通）'!$C$6:$L$47,10,FALSE))</f>
        <v/>
      </c>
      <c r="AW136" s="274" t="str">
        <f>IF(AW135="","",VLOOKUP(AW135,'シフト記号表（従来型・ユニット型共通）'!$C$6:$L$47,10,FALSE))</f>
        <v/>
      </c>
      <c r="AX136" s="274" t="str">
        <f>IF(AX135="","",VLOOKUP(AX135,'シフト記号表（従来型・ユニット型共通）'!$C$6:$L$47,10,FALSE))</f>
        <v/>
      </c>
      <c r="AY136" s="274" t="str">
        <f>IF(AY135="","",VLOOKUP(AY135,'シフト記号表（従来型・ユニット型共通）'!$C$6:$L$47,10,FALSE))</f>
        <v/>
      </c>
      <c r="AZ136" s="274" t="str">
        <f>IF(AZ135="","",VLOOKUP(AZ135,'シフト記号表（従来型・ユニット型共通）'!$C$6:$L$47,10,FALSE))</f>
        <v/>
      </c>
      <c r="BA136" s="274" t="str">
        <f>IF(BA135="","",VLOOKUP(BA135,'シフト記号表（従来型・ユニット型共通）'!$C$6:$L$47,10,FALSE))</f>
        <v/>
      </c>
      <c r="BB136" s="276" t="str">
        <f>IF(BB135="","",VLOOKUP(BB135,'シフト記号表（従来型・ユニット型共通）'!$C$6:$L$47,10,FALSE))</f>
        <v/>
      </c>
      <c r="BC136" s="275" t="str">
        <f>IF(BC135="","",VLOOKUP(BC135,'シフト記号表（従来型・ユニット型共通）'!$C$6:$L$47,10,FALSE))</f>
        <v/>
      </c>
      <c r="BD136" s="274" t="str">
        <f>IF(BD135="","",VLOOKUP(BD135,'シフト記号表（従来型・ユニット型共通）'!$C$6:$L$47,10,FALSE))</f>
        <v/>
      </c>
      <c r="BE136" s="274" t="str">
        <f>IF(BE135="","",VLOOKUP(BE135,'シフト記号表（従来型・ユニット型共通）'!$C$6:$L$47,10,FALSE))</f>
        <v/>
      </c>
      <c r="BF136" s="1350">
        <f>IF($BI$3="４週",SUM(AA136:BB136),IF($BI$3="暦月",SUM(AA136:BE136),""))</f>
        <v>0</v>
      </c>
      <c r="BG136" s="1351"/>
      <c r="BH136" s="1352">
        <f>IF($BI$3="４週",BF136/4,IF($BI$3="暦月",(BF136/($BI$8/7)),""))</f>
        <v>0</v>
      </c>
      <c r="BI136" s="1351"/>
      <c r="BJ136" s="1347"/>
      <c r="BK136" s="1348"/>
      <c r="BL136" s="1348"/>
      <c r="BM136" s="1348"/>
      <c r="BN136" s="1349"/>
    </row>
    <row r="137" spans="2:66" ht="20.25" customHeight="1">
      <c r="B137" s="1279">
        <f>B135+1</f>
        <v>61</v>
      </c>
      <c r="C137" s="1396"/>
      <c r="D137" s="1398"/>
      <c r="E137" s="1288"/>
      <c r="F137" s="1399"/>
      <c r="G137" s="1325"/>
      <c r="H137" s="1326"/>
      <c r="I137" s="285"/>
      <c r="J137" s="284"/>
      <c r="K137" s="285"/>
      <c r="L137" s="284"/>
      <c r="M137" s="1337"/>
      <c r="N137" s="1338"/>
      <c r="O137" s="1339"/>
      <c r="P137" s="1340"/>
      <c r="Q137" s="1340"/>
      <c r="R137" s="1326"/>
      <c r="S137" s="1307"/>
      <c r="T137" s="1308"/>
      <c r="U137" s="1308"/>
      <c r="V137" s="1308"/>
      <c r="W137" s="1309"/>
      <c r="X137" s="283" t="s">
        <v>1100</v>
      </c>
      <c r="Z137" s="282"/>
      <c r="AA137" s="267"/>
      <c r="AB137" s="266"/>
      <c r="AC137" s="266"/>
      <c r="AD137" s="266"/>
      <c r="AE137" s="266"/>
      <c r="AF137" s="266"/>
      <c r="AG137" s="268"/>
      <c r="AH137" s="267"/>
      <c r="AI137" s="266"/>
      <c r="AJ137" s="266"/>
      <c r="AK137" s="266"/>
      <c r="AL137" s="266"/>
      <c r="AM137" s="266"/>
      <c r="AN137" s="268"/>
      <c r="AO137" s="267"/>
      <c r="AP137" s="266"/>
      <c r="AQ137" s="266"/>
      <c r="AR137" s="266"/>
      <c r="AS137" s="266"/>
      <c r="AT137" s="266"/>
      <c r="AU137" s="268"/>
      <c r="AV137" s="267"/>
      <c r="AW137" s="266"/>
      <c r="AX137" s="266"/>
      <c r="AY137" s="266"/>
      <c r="AZ137" s="266"/>
      <c r="BA137" s="266"/>
      <c r="BB137" s="268"/>
      <c r="BC137" s="267"/>
      <c r="BD137" s="266"/>
      <c r="BE137" s="265"/>
      <c r="BF137" s="1314"/>
      <c r="BG137" s="1315"/>
      <c r="BH137" s="1316"/>
      <c r="BI137" s="1317"/>
      <c r="BJ137" s="1318"/>
      <c r="BK137" s="1319"/>
      <c r="BL137" s="1319"/>
      <c r="BM137" s="1319"/>
      <c r="BN137" s="1320"/>
    </row>
    <row r="138" spans="2:66" ht="20.25" customHeight="1">
      <c r="B138" s="1280"/>
      <c r="C138" s="1397"/>
      <c r="D138" s="1400"/>
      <c r="E138" s="1288"/>
      <c r="F138" s="1399"/>
      <c r="G138" s="1341"/>
      <c r="H138" s="1342"/>
      <c r="I138" s="281"/>
      <c r="J138" s="280">
        <f>G137</f>
        <v>0</v>
      </c>
      <c r="K138" s="281"/>
      <c r="L138" s="280">
        <f>M137</f>
        <v>0</v>
      </c>
      <c r="M138" s="1343"/>
      <c r="N138" s="1344"/>
      <c r="O138" s="1345"/>
      <c r="P138" s="1346"/>
      <c r="Q138" s="1346"/>
      <c r="R138" s="1342"/>
      <c r="S138" s="1307"/>
      <c r="T138" s="1308"/>
      <c r="U138" s="1308"/>
      <c r="V138" s="1308"/>
      <c r="W138" s="1309"/>
      <c r="X138" s="279" t="s">
        <v>1099</v>
      </c>
      <c r="Y138" s="278"/>
      <c r="Z138" s="277"/>
      <c r="AA138" s="275" t="str">
        <f>IF(AA137="","",VLOOKUP(AA137,'シフト記号表（従来型・ユニット型共通）'!$C$6:$L$47,10,FALSE))</f>
        <v/>
      </c>
      <c r="AB138" s="274" t="str">
        <f>IF(AB137="","",VLOOKUP(AB137,'シフト記号表（従来型・ユニット型共通）'!$C$6:$L$47,10,FALSE))</f>
        <v/>
      </c>
      <c r="AC138" s="274" t="str">
        <f>IF(AC137="","",VLOOKUP(AC137,'シフト記号表（従来型・ユニット型共通）'!$C$6:$L$47,10,FALSE))</f>
        <v/>
      </c>
      <c r="AD138" s="274" t="str">
        <f>IF(AD137="","",VLOOKUP(AD137,'シフト記号表（従来型・ユニット型共通）'!$C$6:$L$47,10,FALSE))</f>
        <v/>
      </c>
      <c r="AE138" s="274" t="str">
        <f>IF(AE137="","",VLOOKUP(AE137,'シフト記号表（従来型・ユニット型共通）'!$C$6:$L$47,10,FALSE))</f>
        <v/>
      </c>
      <c r="AF138" s="274" t="str">
        <f>IF(AF137="","",VLOOKUP(AF137,'シフト記号表（従来型・ユニット型共通）'!$C$6:$L$47,10,FALSE))</f>
        <v/>
      </c>
      <c r="AG138" s="276" t="str">
        <f>IF(AG137="","",VLOOKUP(AG137,'シフト記号表（従来型・ユニット型共通）'!$C$6:$L$47,10,FALSE))</f>
        <v/>
      </c>
      <c r="AH138" s="275" t="str">
        <f>IF(AH137="","",VLOOKUP(AH137,'シフト記号表（従来型・ユニット型共通）'!$C$6:$L$47,10,FALSE))</f>
        <v/>
      </c>
      <c r="AI138" s="274" t="str">
        <f>IF(AI137="","",VLOOKUP(AI137,'シフト記号表（従来型・ユニット型共通）'!$C$6:$L$47,10,FALSE))</f>
        <v/>
      </c>
      <c r="AJ138" s="274" t="str">
        <f>IF(AJ137="","",VLOOKUP(AJ137,'シフト記号表（従来型・ユニット型共通）'!$C$6:$L$47,10,FALSE))</f>
        <v/>
      </c>
      <c r="AK138" s="274" t="str">
        <f>IF(AK137="","",VLOOKUP(AK137,'シフト記号表（従来型・ユニット型共通）'!$C$6:$L$47,10,FALSE))</f>
        <v/>
      </c>
      <c r="AL138" s="274" t="str">
        <f>IF(AL137="","",VLOOKUP(AL137,'シフト記号表（従来型・ユニット型共通）'!$C$6:$L$47,10,FALSE))</f>
        <v/>
      </c>
      <c r="AM138" s="274" t="str">
        <f>IF(AM137="","",VLOOKUP(AM137,'シフト記号表（従来型・ユニット型共通）'!$C$6:$L$47,10,FALSE))</f>
        <v/>
      </c>
      <c r="AN138" s="276" t="str">
        <f>IF(AN137="","",VLOOKUP(AN137,'シフト記号表（従来型・ユニット型共通）'!$C$6:$L$47,10,FALSE))</f>
        <v/>
      </c>
      <c r="AO138" s="275" t="str">
        <f>IF(AO137="","",VLOOKUP(AO137,'シフト記号表（従来型・ユニット型共通）'!$C$6:$L$47,10,FALSE))</f>
        <v/>
      </c>
      <c r="AP138" s="274" t="str">
        <f>IF(AP137="","",VLOOKUP(AP137,'シフト記号表（従来型・ユニット型共通）'!$C$6:$L$47,10,FALSE))</f>
        <v/>
      </c>
      <c r="AQ138" s="274" t="str">
        <f>IF(AQ137="","",VLOOKUP(AQ137,'シフト記号表（従来型・ユニット型共通）'!$C$6:$L$47,10,FALSE))</f>
        <v/>
      </c>
      <c r="AR138" s="274" t="str">
        <f>IF(AR137="","",VLOOKUP(AR137,'シフト記号表（従来型・ユニット型共通）'!$C$6:$L$47,10,FALSE))</f>
        <v/>
      </c>
      <c r="AS138" s="274" t="str">
        <f>IF(AS137="","",VLOOKUP(AS137,'シフト記号表（従来型・ユニット型共通）'!$C$6:$L$47,10,FALSE))</f>
        <v/>
      </c>
      <c r="AT138" s="274" t="str">
        <f>IF(AT137="","",VLOOKUP(AT137,'シフト記号表（従来型・ユニット型共通）'!$C$6:$L$47,10,FALSE))</f>
        <v/>
      </c>
      <c r="AU138" s="276" t="str">
        <f>IF(AU137="","",VLOOKUP(AU137,'シフト記号表（従来型・ユニット型共通）'!$C$6:$L$47,10,FALSE))</f>
        <v/>
      </c>
      <c r="AV138" s="275" t="str">
        <f>IF(AV137="","",VLOOKUP(AV137,'シフト記号表（従来型・ユニット型共通）'!$C$6:$L$47,10,FALSE))</f>
        <v/>
      </c>
      <c r="AW138" s="274" t="str">
        <f>IF(AW137="","",VLOOKUP(AW137,'シフト記号表（従来型・ユニット型共通）'!$C$6:$L$47,10,FALSE))</f>
        <v/>
      </c>
      <c r="AX138" s="274" t="str">
        <f>IF(AX137="","",VLOOKUP(AX137,'シフト記号表（従来型・ユニット型共通）'!$C$6:$L$47,10,FALSE))</f>
        <v/>
      </c>
      <c r="AY138" s="274" t="str">
        <f>IF(AY137="","",VLOOKUP(AY137,'シフト記号表（従来型・ユニット型共通）'!$C$6:$L$47,10,FALSE))</f>
        <v/>
      </c>
      <c r="AZ138" s="274" t="str">
        <f>IF(AZ137="","",VLOOKUP(AZ137,'シフト記号表（従来型・ユニット型共通）'!$C$6:$L$47,10,FALSE))</f>
        <v/>
      </c>
      <c r="BA138" s="274" t="str">
        <f>IF(BA137="","",VLOOKUP(BA137,'シフト記号表（従来型・ユニット型共通）'!$C$6:$L$47,10,FALSE))</f>
        <v/>
      </c>
      <c r="BB138" s="276" t="str">
        <f>IF(BB137="","",VLOOKUP(BB137,'シフト記号表（従来型・ユニット型共通）'!$C$6:$L$47,10,FALSE))</f>
        <v/>
      </c>
      <c r="BC138" s="275" t="str">
        <f>IF(BC137="","",VLOOKUP(BC137,'シフト記号表（従来型・ユニット型共通）'!$C$6:$L$47,10,FALSE))</f>
        <v/>
      </c>
      <c r="BD138" s="274" t="str">
        <f>IF(BD137="","",VLOOKUP(BD137,'シフト記号表（従来型・ユニット型共通）'!$C$6:$L$47,10,FALSE))</f>
        <v/>
      </c>
      <c r="BE138" s="274" t="str">
        <f>IF(BE137="","",VLOOKUP(BE137,'シフト記号表（従来型・ユニット型共通）'!$C$6:$L$47,10,FALSE))</f>
        <v/>
      </c>
      <c r="BF138" s="1350">
        <f>IF($BI$3="４週",SUM(AA138:BB138),IF($BI$3="暦月",SUM(AA138:BE138),""))</f>
        <v>0</v>
      </c>
      <c r="BG138" s="1351"/>
      <c r="BH138" s="1352">
        <f>IF($BI$3="４週",BF138/4,IF($BI$3="暦月",(BF138/($BI$8/7)),""))</f>
        <v>0</v>
      </c>
      <c r="BI138" s="1351"/>
      <c r="BJ138" s="1347"/>
      <c r="BK138" s="1348"/>
      <c r="BL138" s="1348"/>
      <c r="BM138" s="1348"/>
      <c r="BN138" s="1349"/>
    </row>
    <row r="139" spans="2:66" ht="20.25" customHeight="1">
      <c r="B139" s="1279">
        <f>B137+1</f>
        <v>62</v>
      </c>
      <c r="C139" s="1396"/>
      <c r="D139" s="1398"/>
      <c r="E139" s="1288"/>
      <c r="F139" s="1399"/>
      <c r="G139" s="1325"/>
      <c r="H139" s="1326"/>
      <c r="I139" s="285"/>
      <c r="J139" s="284"/>
      <c r="K139" s="285"/>
      <c r="L139" s="284"/>
      <c r="M139" s="1337"/>
      <c r="N139" s="1338"/>
      <c r="O139" s="1339"/>
      <c r="P139" s="1340"/>
      <c r="Q139" s="1340"/>
      <c r="R139" s="1326"/>
      <c r="S139" s="1307"/>
      <c r="T139" s="1308"/>
      <c r="U139" s="1308"/>
      <c r="V139" s="1308"/>
      <c r="W139" s="1309"/>
      <c r="X139" s="283" t="s">
        <v>1100</v>
      </c>
      <c r="Z139" s="282"/>
      <c r="AA139" s="267"/>
      <c r="AB139" s="266"/>
      <c r="AC139" s="266"/>
      <c r="AD139" s="266"/>
      <c r="AE139" s="266"/>
      <c r="AF139" s="266"/>
      <c r="AG139" s="268"/>
      <c r="AH139" s="267"/>
      <c r="AI139" s="266"/>
      <c r="AJ139" s="266"/>
      <c r="AK139" s="266"/>
      <c r="AL139" s="266"/>
      <c r="AM139" s="266"/>
      <c r="AN139" s="268"/>
      <c r="AO139" s="267"/>
      <c r="AP139" s="266"/>
      <c r="AQ139" s="266"/>
      <c r="AR139" s="266"/>
      <c r="AS139" s="266"/>
      <c r="AT139" s="266"/>
      <c r="AU139" s="268"/>
      <c r="AV139" s="267"/>
      <c r="AW139" s="266"/>
      <c r="AX139" s="266"/>
      <c r="AY139" s="266"/>
      <c r="AZ139" s="266"/>
      <c r="BA139" s="266"/>
      <c r="BB139" s="268"/>
      <c r="BC139" s="267"/>
      <c r="BD139" s="266"/>
      <c r="BE139" s="265"/>
      <c r="BF139" s="1314"/>
      <c r="BG139" s="1315"/>
      <c r="BH139" s="1316"/>
      <c r="BI139" s="1317"/>
      <c r="BJ139" s="1318"/>
      <c r="BK139" s="1319"/>
      <c r="BL139" s="1319"/>
      <c r="BM139" s="1319"/>
      <c r="BN139" s="1320"/>
    </row>
    <row r="140" spans="2:66" ht="20.25" customHeight="1">
      <c r="B140" s="1280"/>
      <c r="C140" s="1397"/>
      <c r="D140" s="1400"/>
      <c r="E140" s="1288"/>
      <c r="F140" s="1399"/>
      <c r="G140" s="1341"/>
      <c r="H140" s="1342"/>
      <c r="I140" s="281"/>
      <c r="J140" s="280">
        <f>G139</f>
        <v>0</v>
      </c>
      <c r="K140" s="281"/>
      <c r="L140" s="280">
        <f>M139</f>
        <v>0</v>
      </c>
      <c r="M140" s="1343"/>
      <c r="N140" s="1344"/>
      <c r="O140" s="1345"/>
      <c r="P140" s="1346"/>
      <c r="Q140" s="1346"/>
      <c r="R140" s="1342"/>
      <c r="S140" s="1307"/>
      <c r="T140" s="1308"/>
      <c r="U140" s="1308"/>
      <c r="V140" s="1308"/>
      <c r="W140" s="1309"/>
      <c r="X140" s="279" t="s">
        <v>1099</v>
      </c>
      <c r="Y140" s="278"/>
      <c r="Z140" s="277"/>
      <c r="AA140" s="275" t="str">
        <f>IF(AA139="","",VLOOKUP(AA139,'シフト記号表（従来型・ユニット型共通）'!$C$6:$L$47,10,FALSE))</f>
        <v/>
      </c>
      <c r="AB140" s="274" t="str">
        <f>IF(AB139="","",VLOOKUP(AB139,'シフト記号表（従来型・ユニット型共通）'!$C$6:$L$47,10,FALSE))</f>
        <v/>
      </c>
      <c r="AC140" s="274" t="str">
        <f>IF(AC139="","",VLOOKUP(AC139,'シフト記号表（従来型・ユニット型共通）'!$C$6:$L$47,10,FALSE))</f>
        <v/>
      </c>
      <c r="AD140" s="274" t="str">
        <f>IF(AD139="","",VLOOKUP(AD139,'シフト記号表（従来型・ユニット型共通）'!$C$6:$L$47,10,FALSE))</f>
        <v/>
      </c>
      <c r="AE140" s="274" t="str">
        <f>IF(AE139="","",VLOOKUP(AE139,'シフト記号表（従来型・ユニット型共通）'!$C$6:$L$47,10,FALSE))</f>
        <v/>
      </c>
      <c r="AF140" s="274" t="str">
        <f>IF(AF139="","",VLOOKUP(AF139,'シフト記号表（従来型・ユニット型共通）'!$C$6:$L$47,10,FALSE))</f>
        <v/>
      </c>
      <c r="AG140" s="276" t="str">
        <f>IF(AG139="","",VLOOKUP(AG139,'シフト記号表（従来型・ユニット型共通）'!$C$6:$L$47,10,FALSE))</f>
        <v/>
      </c>
      <c r="AH140" s="275" t="str">
        <f>IF(AH139="","",VLOOKUP(AH139,'シフト記号表（従来型・ユニット型共通）'!$C$6:$L$47,10,FALSE))</f>
        <v/>
      </c>
      <c r="AI140" s="274" t="str">
        <f>IF(AI139="","",VLOOKUP(AI139,'シフト記号表（従来型・ユニット型共通）'!$C$6:$L$47,10,FALSE))</f>
        <v/>
      </c>
      <c r="AJ140" s="274" t="str">
        <f>IF(AJ139="","",VLOOKUP(AJ139,'シフト記号表（従来型・ユニット型共通）'!$C$6:$L$47,10,FALSE))</f>
        <v/>
      </c>
      <c r="AK140" s="274" t="str">
        <f>IF(AK139="","",VLOOKUP(AK139,'シフト記号表（従来型・ユニット型共通）'!$C$6:$L$47,10,FALSE))</f>
        <v/>
      </c>
      <c r="AL140" s="274" t="str">
        <f>IF(AL139="","",VLOOKUP(AL139,'シフト記号表（従来型・ユニット型共通）'!$C$6:$L$47,10,FALSE))</f>
        <v/>
      </c>
      <c r="AM140" s="274" t="str">
        <f>IF(AM139="","",VLOOKUP(AM139,'シフト記号表（従来型・ユニット型共通）'!$C$6:$L$47,10,FALSE))</f>
        <v/>
      </c>
      <c r="AN140" s="276" t="str">
        <f>IF(AN139="","",VLOOKUP(AN139,'シフト記号表（従来型・ユニット型共通）'!$C$6:$L$47,10,FALSE))</f>
        <v/>
      </c>
      <c r="AO140" s="275" t="str">
        <f>IF(AO139="","",VLOOKUP(AO139,'シフト記号表（従来型・ユニット型共通）'!$C$6:$L$47,10,FALSE))</f>
        <v/>
      </c>
      <c r="AP140" s="274" t="str">
        <f>IF(AP139="","",VLOOKUP(AP139,'シフト記号表（従来型・ユニット型共通）'!$C$6:$L$47,10,FALSE))</f>
        <v/>
      </c>
      <c r="AQ140" s="274" t="str">
        <f>IF(AQ139="","",VLOOKUP(AQ139,'シフト記号表（従来型・ユニット型共通）'!$C$6:$L$47,10,FALSE))</f>
        <v/>
      </c>
      <c r="AR140" s="274" t="str">
        <f>IF(AR139="","",VLOOKUP(AR139,'シフト記号表（従来型・ユニット型共通）'!$C$6:$L$47,10,FALSE))</f>
        <v/>
      </c>
      <c r="AS140" s="274" t="str">
        <f>IF(AS139="","",VLOOKUP(AS139,'シフト記号表（従来型・ユニット型共通）'!$C$6:$L$47,10,FALSE))</f>
        <v/>
      </c>
      <c r="AT140" s="274" t="str">
        <f>IF(AT139="","",VLOOKUP(AT139,'シフト記号表（従来型・ユニット型共通）'!$C$6:$L$47,10,FALSE))</f>
        <v/>
      </c>
      <c r="AU140" s="276" t="str">
        <f>IF(AU139="","",VLOOKUP(AU139,'シフト記号表（従来型・ユニット型共通）'!$C$6:$L$47,10,FALSE))</f>
        <v/>
      </c>
      <c r="AV140" s="275" t="str">
        <f>IF(AV139="","",VLOOKUP(AV139,'シフト記号表（従来型・ユニット型共通）'!$C$6:$L$47,10,FALSE))</f>
        <v/>
      </c>
      <c r="AW140" s="274" t="str">
        <f>IF(AW139="","",VLOOKUP(AW139,'シフト記号表（従来型・ユニット型共通）'!$C$6:$L$47,10,FALSE))</f>
        <v/>
      </c>
      <c r="AX140" s="274" t="str">
        <f>IF(AX139="","",VLOOKUP(AX139,'シフト記号表（従来型・ユニット型共通）'!$C$6:$L$47,10,FALSE))</f>
        <v/>
      </c>
      <c r="AY140" s="274" t="str">
        <f>IF(AY139="","",VLOOKUP(AY139,'シフト記号表（従来型・ユニット型共通）'!$C$6:$L$47,10,FALSE))</f>
        <v/>
      </c>
      <c r="AZ140" s="274" t="str">
        <f>IF(AZ139="","",VLOOKUP(AZ139,'シフト記号表（従来型・ユニット型共通）'!$C$6:$L$47,10,FALSE))</f>
        <v/>
      </c>
      <c r="BA140" s="274" t="str">
        <f>IF(BA139="","",VLOOKUP(BA139,'シフト記号表（従来型・ユニット型共通）'!$C$6:$L$47,10,FALSE))</f>
        <v/>
      </c>
      <c r="BB140" s="276" t="str">
        <f>IF(BB139="","",VLOOKUP(BB139,'シフト記号表（従来型・ユニット型共通）'!$C$6:$L$47,10,FALSE))</f>
        <v/>
      </c>
      <c r="BC140" s="275" t="str">
        <f>IF(BC139="","",VLOOKUP(BC139,'シフト記号表（従来型・ユニット型共通）'!$C$6:$L$47,10,FALSE))</f>
        <v/>
      </c>
      <c r="BD140" s="274" t="str">
        <f>IF(BD139="","",VLOOKUP(BD139,'シフト記号表（従来型・ユニット型共通）'!$C$6:$L$47,10,FALSE))</f>
        <v/>
      </c>
      <c r="BE140" s="274" t="str">
        <f>IF(BE139="","",VLOOKUP(BE139,'シフト記号表（従来型・ユニット型共通）'!$C$6:$L$47,10,FALSE))</f>
        <v/>
      </c>
      <c r="BF140" s="1350">
        <f>IF($BI$3="４週",SUM(AA140:BB140),IF($BI$3="暦月",SUM(AA140:BE140),""))</f>
        <v>0</v>
      </c>
      <c r="BG140" s="1351"/>
      <c r="BH140" s="1352">
        <f>IF($BI$3="４週",BF140/4,IF($BI$3="暦月",(BF140/($BI$8/7)),""))</f>
        <v>0</v>
      </c>
      <c r="BI140" s="1351"/>
      <c r="BJ140" s="1347"/>
      <c r="BK140" s="1348"/>
      <c r="BL140" s="1348"/>
      <c r="BM140" s="1348"/>
      <c r="BN140" s="1349"/>
    </row>
    <row r="141" spans="2:66" ht="20.25" customHeight="1">
      <c r="B141" s="1279">
        <f>B139+1</f>
        <v>63</v>
      </c>
      <c r="C141" s="1396"/>
      <c r="D141" s="1398"/>
      <c r="E141" s="1288"/>
      <c r="F141" s="1399"/>
      <c r="G141" s="1325"/>
      <c r="H141" s="1326"/>
      <c r="I141" s="285"/>
      <c r="J141" s="284"/>
      <c r="K141" s="285"/>
      <c r="L141" s="284"/>
      <c r="M141" s="1337"/>
      <c r="N141" s="1338"/>
      <c r="O141" s="1339"/>
      <c r="P141" s="1340"/>
      <c r="Q141" s="1340"/>
      <c r="R141" s="1326"/>
      <c r="S141" s="1307"/>
      <c r="T141" s="1308"/>
      <c r="U141" s="1308"/>
      <c r="V141" s="1308"/>
      <c r="W141" s="1309"/>
      <c r="X141" s="283" t="s">
        <v>1100</v>
      </c>
      <c r="Z141" s="282"/>
      <c r="AA141" s="267"/>
      <c r="AB141" s="266"/>
      <c r="AC141" s="266"/>
      <c r="AD141" s="266"/>
      <c r="AE141" s="266"/>
      <c r="AF141" s="266"/>
      <c r="AG141" s="268"/>
      <c r="AH141" s="267"/>
      <c r="AI141" s="266"/>
      <c r="AJ141" s="266"/>
      <c r="AK141" s="266"/>
      <c r="AL141" s="266"/>
      <c r="AM141" s="266"/>
      <c r="AN141" s="268"/>
      <c r="AO141" s="267"/>
      <c r="AP141" s="266"/>
      <c r="AQ141" s="266"/>
      <c r="AR141" s="266"/>
      <c r="AS141" s="266"/>
      <c r="AT141" s="266"/>
      <c r="AU141" s="268"/>
      <c r="AV141" s="267"/>
      <c r="AW141" s="266"/>
      <c r="AX141" s="266"/>
      <c r="AY141" s="266"/>
      <c r="AZ141" s="266"/>
      <c r="BA141" s="266"/>
      <c r="BB141" s="268"/>
      <c r="BC141" s="267"/>
      <c r="BD141" s="266"/>
      <c r="BE141" s="265"/>
      <c r="BF141" s="1314"/>
      <c r="BG141" s="1315"/>
      <c r="BH141" s="1316"/>
      <c r="BI141" s="1317"/>
      <c r="BJ141" s="1318"/>
      <c r="BK141" s="1319"/>
      <c r="BL141" s="1319"/>
      <c r="BM141" s="1319"/>
      <c r="BN141" s="1320"/>
    </row>
    <row r="142" spans="2:66" ht="20.25" customHeight="1">
      <c r="B142" s="1280"/>
      <c r="C142" s="1397"/>
      <c r="D142" s="1400"/>
      <c r="E142" s="1288"/>
      <c r="F142" s="1399"/>
      <c r="G142" s="1341"/>
      <c r="H142" s="1342"/>
      <c r="I142" s="281"/>
      <c r="J142" s="280">
        <f>G141</f>
        <v>0</v>
      </c>
      <c r="K142" s="281"/>
      <c r="L142" s="280">
        <f>M141</f>
        <v>0</v>
      </c>
      <c r="M142" s="1343"/>
      <c r="N142" s="1344"/>
      <c r="O142" s="1345"/>
      <c r="P142" s="1346"/>
      <c r="Q142" s="1346"/>
      <c r="R142" s="1342"/>
      <c r="S142" s="1307"/>
      <c r="T142" s="1308"/>
      <c r="U142" s="1308"/>
      <c r="V142" s="1308"/>
      <c r="W142" s="1309"/>
      <c r="X142" s="279" t="s">
        <v>1099</v>
      </c>
      <c r="Y142" s="278"/>
      <c r="Z142" s="277"/>
      <c r="AA142" s="275" t="str">
        <f>IF(AA141="","",VLOOKUP(AA141,'シフト記号表（従来型・ユニット型共通）'!$C$6:$L$47,10,FALSE))</f>
        <v/>
      </c>
      <c r="AB142" s="274" t="str">
        <f>IF(AB141="","",VLOOKUP(AB141,'シフト記号表（従来型・ユニット型共通）'!$C$6:$L$47,10,FALSE))</f>
        <v/>
      </c>
      <c r="AC142" s="274" t="str">
        <f>IF(AC141="","",VLOOKUP(AC141,'シフト記号表（従来型・ユニット型共通）'!$C$6:$L$47,10,FALSE))</f>
        <v/>
      </c>
      <c r="AD142" s="274" t="str">
        <f>IF(AD141="","",VLOOKUP(AD141,'シフト記号表（従来型・ユニット型共通）'!$C$6:$L$47,10,FALSE))</f>
        <v/>
      </c>
      <c r="AE142" s="274" t="str">
        <f>IF(AE141="","",VLOOKUP(AE141,'シフト記号表（従来型・ユニット型共通）'!$C$6:$L$47,10,FALSE))</f>
        <v/>
      </c>
      <c r="AF142" s="274" t="str">
        <f>IF(AF141="","",VLOOKUP(AF141,'シフト記号表（従来型・ユニット型共通）'!$C$6:$L$47,10,FALSE))</f>
        <v/>
      </c>
      <c r="AG142" s="276" t="str">
        <f>IF(AG141="","",VLOOKUP(AG141,'シフト記号表（従来型・ユニット型共通）'!$C$6:$L$47,10,FALSE))</f>
        <v/>
      </c>
      <c r="AH142" s="275" t="str">
        <f>IF(AH141="","",VLOOKUP(AH141,'シフト記号表（従来型・ユニット型共通）'!$C$6:$L$47,10,FALSE))</f>
        <v/>
      </c>
      <c r="AI142" s="274" t="str">
        <f>IF(AI141="","",VLOOKUP(AI141,'シフト記号表（従来型・ユニット型共通）'!$C$6:$L$47,10,FALSE))</f>
        <v/>
      </c>
      <c r="AJ142" s="274" t="str">
        <f>IF(AJ141="","",VLOOKUP(AJ141,'シフト記号表（従来型・ユニット型共通）'!$C$6:$L$47,10,FALSE))</f>
        <v/>
      </c>
      <c r="AK142" s="274" t="str">
        <f>IF(AK141="","",VLOOKUP(AK141,'シフト記号表（従来型・ユニット型共通）'!$C$6:$L$47,10,FALSE))</f>
        <v/>
      </c>
      <c r="AL142" s="274" t="str">
        <f>IF(AL141="","",VLOOKUP(AL141,'シフト記号表（従来型・ユニット型共通）'!$C$6:$L$47,10,FALSE))</f>
        <v/>
      </c>
      <c r="AM142" s="274" t="str">
        <f>IF(AM141="","",VLOOKUP(AM141,'シフト記号表（従来型・ユニット型共通）'!$C$6:$L$47,10,FALSE))</f>
        <v/>
      </c>
      <c r="AN142" s="276" t="str">
        <f>IF(AN141="","",VLOOKUP(AN141,'シフト記号表（従来型・ユニット型共通）'!$C$6:$L$47,10,FALSE))</f>
        <v/>
      </c>
      <c r="AO142" s="275" t="str">
        <f>IF(AO141="","",VLOOKUP(AO141,'シフト記号表（従来型・ユニット型共通）'!$C$6:$L$47,10,FALSE))</f>
        <v/>
      </c>
      <c r="AP142" s="274" t="str">
        <f>IF(AP141="","",VLOOKUP(AP141,'シフト記号表（従来型・ユニット型共通）'!$C$6:$L$47,10,FALSE))</f>
        <v/>
      </c>
      <c r="AQ142" s="274" t="str">
        <f>IF(AQ141="","",VLOOKUP(AQ141,'シフト記号表（従来型・ユニット型共通）'!$C$6:$L$47,10,FALSE))</f>
        <v/>
      </c>
      <c r="AR142" s="274" t="str">
        <f>IF(AR141="","",VLOOKUP(AR141,'シフト記号表（従来型・ユニット型共通）'!$C$6:$L$47,10,FALSE))</f>
        <v/>
      </c>
      <c r="AS142" s="274" t="str">
        <f>IF(AS141="","",VLOOKUP(AS141,'シフト記号表（従来型・ユニット型共通）'!$C$6:$L$47,10,FALSE))</f>
        <v/>
      </c>
      <c r="AT142" s="274" t="str">
        <f>IF(AT141="","",VLOOKUP(AT141,'シフト記号表（従来型・ユニット型共通）'!$C$6:$L$47,10,FALSE))</f>
        <v/>
      </c>
      <c r="AU142" s="276" t="str">
        <f>IF(AU141="","",VLOOKUP(AU141,'シフト記号表（従来型・ユニット型共通）'!$C$6:$L$47,10,FALSE))</f>
        <v/>
      </c>
      <c r="AV142" s="275" t="str">
        <f>IF(AV141="","",VLOOKUP(AV141,'シフト記号表（従来型・ユニット型共通）'!$C$6:$L$47,10,FALSE))</f>
        <v/>
      </c>
      <c r="AW142" s="274" t="str">
        <f>IF(AW141="","",VLOOKUP(AW141,'シフト記号表（従来型・ユニット型共通）'!$C$6:$L$47,10,FALSE))</f>
        <v/>
      </c>
      <c r="AX142" s="274" t="str">
        <f>IF(AX141="","",VLOOKUP(AX141,'シフト記号表（従来型・ユニット型共通）'!$C$6:$L$47,10,FALSE))</f>
        <v/>
      </c>
      <c r="AY142" s="274" t="str">
        <f>IF(AY141="","",VLOOKUP(AY141,'シフト記号表（従来型・ユニット型共通）'!$C$6:$L$47,10,FALSE))</f>
        <v/>
      </c>
      <c r="AZ142" s="274" t="str">
        <f>IF(AZ141="","",VLOOKUP(AZ141,'シフト記号表（従来型・ユニット型共通）'!$C$6:$L$47,10,FALSE))</f>
        <v/>
      </c>
      <c r="BA142" s="274" t="str">
        <f>IF(BA141="","",VLOOKUP(BA141,'シフト記号表（従来型・ユニット型共通）'!$C$6:$L$47,10,FALSE))</f>
        <v/>
      </c>
      <c r="BB142" s="276" t="str">
        <f>IF(BB141="","",VLOOKUP(BB141,'シフト記号表（従来型・ユニット型共通）'!$C$6:$L$47,10,FALSE))</f>
        <v/>
      </c>
      <c r="BC142" s="275" t="str">
        <f>IF(BC141="","",VLOOKUP(BC141,'シフト記号表（従来型・ユニット型共通）'!$C$6:$L$47,10,FALSE))</f>
        <v/>
      </c>
      <c r="BD142" s="274" t="str">
        <f>IF(BD141="","",VLOOKUP(BD141,'シフト記号表（従来型・ユニット型共通）'!$C$6:$L$47,10,FALSE))</f>
        <v/>
      </c>
      <c r="BE142" s="274" t="str">
        <f>IF(BE141="","",VLOOKUP(BE141,'シフト記号表（従来型・ユニット型共通）'!$C$6:$L$47,10,FALSE))</f>
        <v/>
      </c>
      <c r="BF142" s="1350">
        <f>IF($BI$3="４週",SUM(AA142:BB142),IF($BI$3="暦月",SUM(AA142:BE142),""))</f>
        <v>0</v>
      </c>
      <c r="BG142" s="1351"/>
      <c r="BH142" s="1352">
        <f>IF($BI$3="４週",BF142/4,IF($BI$3="暦月",(BF142/($BI$8/7)),""))</f>
        <v>0</v>
      </c>
      <c r="BI142" s="1351"/>
      <c r="BJ142" s="1347"/>
      <c r="BK142" s="1348"/>
      <c r="BL142" s="1348"/>
      <c r="BM142" s="1348"/>
      <c r="BN142" s="1349"/>
    </row>
    <row r="143" spans="2:66" ht="20.25" customHeight="1">
      <c r="B143" s="1279">
        <f>B141+1</f>
        <v>64</v>
      </c>
      <c r="C143" s="1396"/>
      <c r="D143" s="1398"/>
      <c r="E143" s="1288"/>
      <c r="F143" s="1399"/>
      <c r="G143" s="1325"/>
      <c r="H143" s="1326"/>
      <c r="I143" s="285"/>
      <c r="J143" s="284"/>
      <c r="K143" s="285"/>
      <c r="L143" s="284"/>
      <c r="M143" s="1337"/>
      <c r="N143" s="1338"/>
      <c r="O143" s="1339"/>
      <c r="P143" s="1340"/>
      <c r="Q143" s="1340"/>
      <c r="R143" s="1326"/>
      <c r="S143" s="1307"/>
      <c r="T143" s="1308"/>
      <c r="U143" s="1308"/>
      <c r="V143" s="1308"/>
      <c r="W143" s="1309"/>
      <c r="X143" s="283" t="s">
        <v>1100</v>
      </c>
      <c r="Z143" s="282"/>
      <c r="AA143" s="267"/>
      <c r="AB143" s="266"/>
      <c r="AC143" s="266"/>
      <c r="AD143" s="266"/>
      <c r="AE143" s="266"/>
      <c r="AF143" s="266"/>
      <c r="AG143" s="268"/>
      <c r="AH143" s="267"/>
      <c r="AI143" s="266"/>
      <c r="AJ143" s="266"/>
      <c r="AK143" s="266"/>
      <c r="AL143" s="266"/>
      <c r="AM143" s="266"/>
      <c r="AN143" s="268"/>
      <c r="AO143" s="267"/>
      <c r="AP143" s="266"/>
      <c r="AQ143" s="266"/>
      <c r="AR143" s="266"/>
      <c r="AS143" s="266"/>
      <c r="AT143" s="266"/>
      <c r="AU143" s="268"/>
      <c r="AV143" s="267"/>
      <c r="AW143" s="266"/>
      <c r="AX143" s="266"/>
      <c r="AY143" s="266"/>
      <c r="AZ143" s="266"/>
      <c r="BA143" s="266"/>
      <c r="BB143" s="268"/>
      <c r="BC143" s="267"/>
      <c r="BD143" s="266"/>
      <c r="BE143" s="265"/>
      <c r="BF143" s="1314"/>
      <c r="BG143" s="1315"/>
      <c r="BH143" s="1316"/>
      <c r="BI143" s="1317"/>
      <c r="BJ143" s="1318"/>
      <c r="BK143" s="1319"/>
      <c r="BL143" s="1319"/>
      <c r="BM143" s="1319"/>
      <c r="BN143" s="1320"/>
    </row>
    <row r="144" spans="2:66" ht="20.25" customHeight="1">
      <c r="B144" s="1280"/>
      <c r="C144" s="1397"/>
      <c r="D144" s="1400"/>
      <c r="E144" s="1288"/>
      <c r="F144" s="1399"/>
      <c r="G144" s="1341"/>
      <c r="H144" s="1342"/>
      <c r="I144" s="281"/>
      <c r="J144" s="280">
        <f>G143</f>
        <v>0</v>
      </c>
      <c r="K144" s="281"/>
      <c r="L144" s="280">
        <f>M143</f>
        <v>0</v>
      </c>
      <c r="M144" s="1343"/>
      <c r="N144" s="1344"/>
      <c r="O144" s="1345"/>
      <c r="P144" s="1346"/>
      <c r="Q144" s="1346"/>
      <c r="R144" s="1342"/>
      <c r="S144" s="1307"/>
      <c r="T144" s="1308"/>
      <c r="U144" s="1308"/>
      <c r="V144" s="1308"/>
      <c r="W144" s="1309"/>
      <c r="X144" s="279" t="s">
        <v>1099</v>
      </c>
      <c r="Y144" s="278"/>
      <c r="Z144" s="277"/>
      <c r="AA144" s="275" t="str">
        <f>IF(AA143="","",VLOOKUP(AA143,'シフト記号表（従来型・ユニット型共通）'!$C$6:$L$47,10,FALSE))</f>
        <v/>
      </c>
      <c r="AB144" s="274" t="str">
        <f>IF(AB143="","",VLOOKUP(AB143,'シフト記号表（従来型・ユニット型共通）'!$C$6:$L$47,10,FALSE))</f>
        <v/>
      </c>
      <c r="AC144" s="274" t="str">
        <f>IF(AC143="","",VLOOKUP(AC143,'シフト記号表（従来型・ユニット型共通）'!$C$6:$L$47,10,FALSE))</f>
        <v/>
      </c>
      <c r="AD144" s="274" t="str">
        <f>IF(AD143="","",VLOOKUP(AD143,'シフト記号表（従来型・ユニット型共通）'!$C$6:$L$47,10,FALSE))</f>
        <v/>
      </c>
      <c r="AE144" s="274" t="str">
        <f>IF(AE143="","",VLOOKUP(AE143,'シフト記号表（従来型・ユニット型共通）'!$C$6:$L$47,10,FALSE))</f>
        <v/>
      </c>
      <c r="AF144" s="274" t="str">
        <f>IF(AF143="","",VLOOKUP(AF143,'シフト記号表（従来型・ユニット型共通）'!$C$6:$L$47,10,FALSE))</f>
        <v/>
      </c>
      <c r="AG144" s="276" t="str">
        <f>IF(AG143="","",VLOOKUP(AG143,'シフト記号表（従来型・ユニット型共通）'!$C$6:$L$47,10,FALSE))</f>
        <v/>
      </c>
      <c r="AH144" s="275" t="str">
        <f>IF(AH143="","",VLOOKUP(AH143,'シフト記号表（従来型・ユニット型共通）'!$C$6:$L$47,10,FALSE))</f>
        <v/>
      </c>
      <c r="AI144" s="274" t="str">
        <f>IF(AI143="","",VLOOKUP(AI143,'シフト記号表（従来型・ユニット型共通）'!$C$6:$L$47,10,FALSE))</f>
        <v/>
      </c>
      <c r="AJ144" s="274" t="str">
        <f>IF(AJ143="","",VLOOKUP(AJ143,'シフト記号表（従来型・ユニット型共通）'!$C$6:$L$47,10,FALSE))</f>
        <v/>
      </c>
      <c r="AK144" s="274" t="str">
        <f>IF(AK143="","",VLOOKUP(AK143,'シフト記号表（従来型・ユニット型共通）'!$C$6:$L$47,10,FALSE))</f>
        <v/>
      </c>
      <c r="AL144" s="274" t="str">
        <f>IF(AL143="","",VLOOKUP(AL143,'シフト記号表（従来型・ユニット型共通）'!$C$6:$L$47,10,FALSE))</f>
        <v/>
      </c>
      <c r="AM144" s="274" t="str">
        <f>IF(AM143="","",VLOOKUP(AM143,'シフト記号表（従来型・ユニット型共通）'!$C$6:$L$47,10,FALSE))</f>
        <v/>
      </c>
      <c r="AN144" s="276" t="str">
        <f>IF(AN143="","",VLOOKUP(AN143,'シフト記号表（従来型・ユニット型共通）'!$C$6:$L$47,10,FALSE))</f>
        <v/>
      </c>
      <c r="AO144" s="275" t="str">
        <f>IF(AO143="","",VLOOKUP(AO143,'シフト記号表（従来型・ユニット型共通）'!$C$6:$L$47,10,FALSE))</f>
        <v/>
      </c>
      <c r="AP144" s="274" t="str">
        <f>IF(AP143="","",VLOOKUP(AP143,'シフト記号表（従来型・ユニット型共通）'!$C$6:$L$47,10,FALSE))</f>
        <v/>
      </c>
      <c r="AQ144" s="274" t="str">
        <f>IF(AQ143="","",VLOOKUP(AQ143,'シフト記号表（従来型・ユニット型共通）'!$C$6:$L$47,10,FALSE))</f>
        <v/>
      </c>
      <c r="AR144" s="274" t="str">
        <f>IF(AR143="","",VLOOKUP(AR143,'シフト記号表（従来型・ユニット型共通）'!$C$6:$L$47,10,FALSE))</f>
        <v/>
      </c>
      <c r="AS144" s="274" t="str">
        <f>IF(AS143="","",VLOOKUP(AS143,'シフト記号表（従来型・ユニット型共通）'!$C$6:$L$47,10,FALSE))</f>
        <v/>
      </c>
      <c r="AT144" s="274" t="str">
        <f>IF(AT143="","",VLOOKUP(AT143,'シフト記号表（従来型・ユニット型共通）'!$C$6:$L$47,10,FALSE))</f>
        <v/>
      </c>
      <c r="AU144" s="276" t="str">
        <f>IF(AU143="","",VLOOKUP(AU143,'シフト記号表（従来型・ユニット型共通）'!$C$6:$L$47,10,FALSE))</f>
        <v/>
      </c>
      <c r="AV144" s="275" t="str">
        <f>IF(AV143="","",VLOOKUP(AV143,'シフト記号表（従来型・ユニット型共通）'!$C$6:$L$47,10,FALSE))</f>
        <v/>
      </c>
      <c r="AW144" s="274" t="str">
        <f>IF(AW143="","",VLOOKUP(AW143,'シフト記号表（従来型・ユニット型共通）'!$C$6:$L$47,10,FALSE))</f>
        <v/>
      </c>
      <c r="AX144" s="274" t="str">
        <f>IF(AX143="","",VLOOKUP(AX143,'シフト記号表（従来型・ユニット型共通）'!$C$6:$L$47,10,FALSE))</f>
        <v/>
      </c>
      <c r="AY144" s="274" t="str">
        <f>IF(AY143="","",VLOOKUP(AY143,'シフト記号表（従来型・ユニット型共通）'!$C$6:$L$47,10,FALSE))</f>
        <v/>
      </c>
      <c r="AZ144" s="274" t="str">
        <f>IF(AZ143="","",VLOOKUP(AZ143,'シフト記号表（従来型・ユニット型共通）'!$C$6:$L$47,10,FALSE))</f>
        <v/>
      </c>
      <c r="BA144" s="274" t="str">
        <f>IF(BA143="","",VLOOKUP(BA143,'シフト記号表（従来型・ユニット型共通）'!$C$6:$L$47,10,FALSE))</f>
        <v/>
      </c>
      <c r="BB144" s="276" t="str">
        <f>IF(BB143="","",VLOOKUP(BB143,'シフト記号表（従来型・ユニット型共通）'!$C$6:$L$47,10,FALSE))</f>
        <v/>
      </c>
      <c r="BC144" s="275" t="str">
        <f>IF(BC143="","",VLOOKUP(BC143,'シフト記号表（従来型・ユニット型共通）'!$C$6:$L$47,10,FALSE))</f>
        <v/>
      </c>
      <c r="BD144" s="274" t="str">
        <f>IF(BD143="","",VLOOKUP(BD143,'シフト記号表（従来型・ユニット型共通）'!$C$6:$L$47,10,FALSE))</f>
        <v/>
      </c>
      <c r="BE144" s="274" t="str">
        <f>IF(BE143="","",VLOOKUP(BE143,'シフト記号表（従来型・ユニット型共通）'!$C$6:$L$47,10,FALSE))</f>
        <v/>
      </c>
      <c r="BF144" s="1350">
        <f>IF($BI$3="４週",SUM(AA144:BB144),IF($BI$3="暦月",SUM(AA144:BE144),""))</f>
        <v>0</v>
      </c>
      <c r="BG144" s="1351"/>
      <c r="BH144" s="1352">
        <f>IF($BI$3="４週",BF144/4,IF($BI$3="暦月",(BF144/($BI$8/7)),""))</f>
        <v>0</v>
      </c>
      <c r="BI144" s="1351"/>
      <c r="BJ144" s="1347"/>
      <c r="BK144" s="1348"/>
      <c r="BL144" s="1348"/>
      <c r="BM144" s="1348"/>
      <c r="BN144" s="1349"/>
    </row>
    <row r="145" spans="2:66" ht="20.25" customHeight="1">
      <c r="B145" s="1279">
        <f>B143+1</f>
        <v>65</v>
      </c>
      <c r="C145" s="1396"/>
      <c r="D145" s="1398"/>
      <c r="E145" s="1288"/>
      <c r="F145" s="1399"/>
      <c r="G145" s="1325"/>
      <c r="H145" s="1326"/>
      <c r="I145" s="285"/>
      <c r="J145" s="284"/>
      <c r="K145" s="285"/>
      <c r="L145" s="284"/>
      <c r="M145" s="1337"/>
      <c r="N145" s="1338"/>
      <c r="O145" s="1339"/>
      <c r="P145" s="1340"/>
      <c r="Q145" s="1340"/>
      <c r="R145" s="1326"/>
      <c r="S145" s="1307"/>
      <c r="T145" s="1308"/>
      <c r="U145" s="1308"/>
      <c r="V145" s="1308"/>
      <c r="W145" s="1309"/>
      <c r="X145" s="283" t="s">
        <v>1100</v>
      </c>
      <c r="Z145" s="282"/>
      <c r="AA145" s="267"/>
      <c r="AB145" s="266"/>
      <c r="AC145" s="266"/>
      <c r="AD145" s="266"/>
      <c r="AE145" s="266"/>
      <c r="AF145" s="266"/>
      <c r="AG145" s="268"/>
      <c r="AH145" s="267"/>
      <c r="AI145" s="266"/>
      <c r="AJ145" s="266"/>
      <c r="AK145" s="266"/>
      <c r="AL145" s="266"/>
      <c r="AM145" s="266"/>
      <c r="AN145" s="268"/>
      <c r="AO145" s="267"/>
      <c r="AP145" s="266"/>
      <c r="AQ145" s="266"/>
      <c r="AR145" s="266"/>
      <c r="AS145" s="266"/>
      <c r="AT145" s="266"/>
      <c r="AU145" s="268"/>
      <c r="AV145" s="267"/>
      <c r="AW145" s="266"/>
      <c r="AX145" s="266"/>
      <c r="AY145" s="266"/>
      <c r="AZ145" s="266"/>
      <c r="BA145" s="266"/>
      <c r="BB145" s="268"/>
      <c r="BC145" s="267"/>
      <c r="BD145" s="266"/>
      <c r="BE145" s="265"/>
      <c r="BF145" s="1314"/>
      <c r="BG145" s="1315"/>
      <c r="BH145" s="1316"/>
      <c r="BI145" s="1317"/>
      <c r="BJ145" s="1318"/>
      <c r="BK145" s="1319"/>
      <c r="BL145" s="1319"/>
      <c r="BM145" s="1319"/>
      <c r="BN145" s="1320"/>
    </row>
    <row r="146" spans="2:66" ht="20.25" customHeight="1">
      <c r="B146" s="1280"/>
      <c r="C146" s="1397"/>
      <c r="D146" s="1400"/>
      <c r="E146" s="1288"/>
      <c r="F146" s="1399"/>
      <c r="G146" s="1341"/>
      <c r="H146" s="1342"/>
      <c r="I146" s="281"/>
      <c r="J146" s="280">
        <f>G145</f>
        <v>0</v>
      </c>
      <c r="K146" s="281"/>
      <c r="L146" s="280">
        <f>M145</f>
        <v>0</v>
      </c>
      <c r="M146" s="1343"/>
      <c r="N146" s="1344"/>
      <c r="O146" s="1345"/>
      <c r="P146" s="1346"/>
      <c r="Q146" s="1346"/>
      <c r="R146" s="1342"/>
      <c r="S146" s="1307"/>
      <c r="T146" s="1308"/>
      <c r="U146" s="1308"/>
      <c r="V146" s="1308"/>
      <c r="W146" s="1309"/>
      <c r="X146" s="279" t="s">
        <v>1099</v>
      </c>
      <c r="Y146" s="278"/>
      <c r="Z146" s="277"/>
      <c r="AA146" s="275" t="str">
        <f>IF(AA145="","",VLOOKUP(AA145,'シフト記号表（従来型・ユニット型共通）'!$C$6:$L$47,10,FALSE))</f>
        <v/>
      </c>
      <c r="AB146" s="274" t="str">
        <f>IF(AB145="","",VLOOKUP(AB145,'シフト記号表（従来型・ユニット型共通）'!$C$6:$L$47,10,FALSE))</f>
        <v/>
      </c>
      <c r="AC146" s="274" t="str">
        <f>IF(AC145="","",VLOOKUP(AC145,'シフト記号表（従来型・ユニット型共通）'!$C$6:$L$47,10,FALSE))</f>
        <v/>
      </c>
      <c r="AD146" s="274" t="str">
        <f>IF(AD145="","",VLOOKUP(AD145,'シフト記号表（従来型・ユニット型共通）'!$C$6:$L$47,10,FALSE))</f>
        <v/>
      </c>
      <c r="AE146" s="274" t="str">
        <f>IF(AE145="","",VLOOKUP(AE145,'シフト記号表（従来型・ユニット型共通）'!$C$6:$L$47,10,FALSE))</f>
        <v/>
      </c>
      <c r="AF146" s="274" t="str">
        <f>IF(AF145="","",VLOOKUP(AF145,'シフト記号表（従来型・ユニット型共通）'!$C$6:$L$47,10,FALSE))</f>
        <v/>
      </c>
      <c r="AG146" s="276" t="str">
        <f>IF(AG145="","",VLOOKUP(AG145,'シフト記号表（従来型・ユニット型共通）'!$C$6:$L$47,10,FALSE))</f>
        <v/>
      </c>
      <c r="AH146" s="275" t="str">
        <f>IF(AH145="","",VLOOKUP(AH145,'シフト記号表（従来型・ユニット型共通）'!$C$6:$L$47,10,FALSE))</f>
        <v/>
      </c>
      <c r="AI146" s="274" t="str">
        <f>IF(AI145="","",VLOOKUP(AI145,'シフト記号表（従来型・ユニット型共通）'!$C$6:$L$47,10,FALSE))</f>
        <v/>
      </c>
      <c r="AJ146" s="274" t="str">
        <f>IF(AJ145="","",VLOOKUP(AJ145,'シフト記号表（従来型・ユニット型共通）'!$C$6:$L$47,10,FALSE))</f>
        <v/>
      </c>
      <c r="AK146" s="274" t="str">
        <f>IF(AK145="","",VLOOKUP(AK145,'シフト記号表（従来型・ユニット型共通）'!$C$6:$L$47,10,FALSE))</f>
        <v/>
      </c>
      <c r="AL146" s="274" t="str">
        <f>IF(AL145="","",VLOOKUP(AL145,'シフト記号表（従来型・ユニット型共通）'!$C$6:$L$47,10,FALSE))</f>
        <v/>
      </c>
      <c r="AM146" s="274" t="str">
        <f>IF(AM145="","",VLOOKUP(AM145,'シフト記号表（従来型・ユニット型共通）'!$C$6:$L$47,10,FALSE))</f>
        <v/>
      </c>
      <c r="AN146" s="276" t="str">
        <f>IF(AN145="","",VLOOKUP(AN145,'シフト記号表（従来型・ユニット型共通）'!$C$6:$L$47,10,FALSE))</f>
        <v/>
      </c>
      <c r="AO146" s="275" t="str">
        <f>IF(AO145="","",VLOOKUP(AO145,'シフト記号表（従来型・ユニット型共通）'!$C$6:$L$47,10,FALSE))</f>
        <v/>
      </c>
      <c r="AP146" s="274" t="str">
        <f>IF(AP145="","",VLOOKUP(AP145,'シフト記号表（従来型・ユニット型共通）'!$C$6:$L$47,10,FALSE))</f>
        <v/>
      </c>
      <c r="AQ146" s="274" t="str">
        <f>IF(AQ145="","",VLOOKUP(AQ145,'シフト記号表（従来型・ユニット型共通）'!$C$6:$L$47,10,FALSE))</f>
        <v/>
      </c>
      <c r="AR146" s="274" t="str">
        <f>IF(AR145="","",VLOOKUP(AR145,'シフト記号表（従来型・ユニット型共通）'!$C$6:$L$47,10,FALSE))</f>
        <v/>
      </c>
      <c r="AS146" s="274" t="str">
        <f>IF(AS145="","",VLOOKUP(AS145,'シフト記号表（従来型・ユニット型共通）'!$C$6:$L$47,10,FALSE))</f>
        <v/>
      </c>
      <c r="AT146" s="274" t="str">
        <f>IF(AT145="","",VLOOKUP(AT145,'シフト記号表（従来型・ユニット型共通）'!$C$6:$L$47,10,FALSE))</f>
        <v/>
      </c>
      <c r="AU146" s="276" t="str">
        <f>IF(AU145="","",VLOOKUP(AU145,'シフト記号表（従来型・ユニット型共通）'!$C$6:$L$47,10,FALSE))</f>
        <v/>
      </c>
      <c r="AV146" s="275" t="str">
        <f>IF(AV145="","",VLOOKUP(AV145,'シフト記号表（従来型・ユニット型共通）'!$C$6:$L$47,10,FALSE))</f>
        <v/>
      </c>
      <c r="AW146" s="274" t="str">
        <f>IF(AW145="","",VLOOKUP(AW145,'シフト記号表（従来型・ユニット型共通）'!$C$6:$L$47,10,FALSE))</f>
        <v/>
      </c>
      <c r="AX146" s="274" t="str">
        <f>IF(AX145="","",VLOOKUP(AX145,'シフト記号表（従来型・ユニット型共通）'!$C$6:$L$47,10,FALSE))</f>
        <v/>
      </c>
      <c r="AY146" s="274" t="str">
        <f>IF(AY145="","",VLOOKUP(AY145,'シフト記号表（従来型・ユニット型共通）'!$C$6:$L$47,10,FALSE))</f>
        <v/>
      </c>
      <c r="AZ146" s="274" t="str">
        <f>IF(AZ145="","",VLOOKUP(AZ145,'シフト記号表（従来型・ユニット型共通）'!$C$6:$L$47,10,FALSE))</f>
        <v/>
      </c>
      <c r="BA146" s="274" t="str">
        <f>IF(BA145="","",VLOOKUP(BA145,'シフト記号表（従来型・ユニット型共通）'!$C$6:$L$47,10,FALSE))</f>
        <v/>
      </c>
      <c r="BB146" s="276" t="str">
        <f>IF(BB145="","",VLOOKUP(BB145,'シフト記号表（従来型・ユニット型共通）'!$C$6:$L$47,10,FALSE))</f>
        <v/>
      </c>
      <c r="BC146" s="275" t="str">
        <f>IF(BC145="","",VLOOKUP(BC145,'シフト記号表（従来型・ユニット型共通）'!$C$6:$L$47,10,FALSE))</f>
        <v/>
      </c>
      <c r="BD146" s="274" t="str">
        <f>IF(BD145="","",VLOOKUP(BD145,'シフト記号表（従来型・ユニット型共通）'!$C$6:$L$47,10,FALSE))</f>
        <v/>
      </c>
      <c r="BE146" s="274" t="str">
        <f>IF(BE145="","",VLOOKUP(BE145,'シフト記号表（従来型・ユニット型共通）'!$C$6:$L$47,10,FALSE))</f>
        <v/>
      </c>
      <c r="BF146" s="1350">
        <f>IF($BI$3="４週",SUM(AA146:BB146),IF($BI$3="暦月",SUM(AA146:BE146),""))</f>
        <v>0</v>
      </c>
      <c r="BG146" s="1351"/>
      <c r="BH146" s="1352">
        <f>IF($BI$3="４週",BF146/4,IF($BI$3="暦月",(BF146/($BI$8/7)),""))</f>
        <v>0</v>
      </c>
      <c r="BI146" s="1351"/>
      <c r="BJ146" s="1347"/>
      <c r="BK146" s="1348"/>
      <c r="BL146" s="1348"/>
      <c r="BM146" s="1348"/>
      <c r="BN146" s="1349"/>
    </row>
    <row r="147" spans="2:66" ht="20.25" customHeight="1">
      <c r="B147" s="1279">
        <f>B145+1</f>
        <v>66</v>
      </c>
      <c r="C147" s="1396"/>
      <c r="D147" s="1398"/>
      <c r="E147" s="1288"/>
      <c r="F147" s="1399"/>
      <c r="G147" s="1325"/>
      <c r="H147" s="1326"/>
      <c r="I147" s="285"/>
      <c r="J147" s="284"/>
      <c r="K147" s="285"/>
      <c r="L147" s="284"/>
      <c r="M147" s="1337"/>
      <c r="N147" s="1338"/>
      <c r="O147" s="1339"/>
      <c r="P147" s="1340"/>
      <c r="Q147" s="1340"/>
      <c r="R147" s="1326"/>
      <c r="S147" s="1307"/>
      <c r="T147" s="1308"/>
      <c r="U147" s="1308"/>
      <c r="V147" s="1308"/>
      <c r="W147" s="1309"/>
      <c r="X147" s="283" t="s">
        <v>1100</v>
      </c>
      <c r="Z147" s="282"/>
      <c r="AA147" s="267"/>
      <c r="AB147" s="266"/>
      <c r="AC147" s="266"/>
      <c r="AD147" s="266"/>
      <c r="AE147" s="266"/>
      <c r="AF147" s="266"/>
      <c r="AG147" s="268"/>
      <c r="AH147" s="267"/>
      <c r="AI147" s="266"/>
      <c r="AJ147" s="266"/>
      <c r="AK147" s="266"/>
      <c r="AL147" s="266"/>
      <c r="AM147" s="266"/>
      <c r="AN147" s="268"/>
      <c r="AO147" s="267"/>
      <c r="AP147" s="266"/>
      <c r="AQ147" s="266"/>
      <c r="AR147" s="266"/>
      <c r="AS147" s="266"/>
      <c r="AT147" s="266"/>
      <c r="AU147" s="268"/>
      <c r="AV147" s="267"/>
      <c r="AW147" s="266"/>
      <c r="AX147" s="266"/>
      <c r="AY147" s="266"/>
      <c r="AZ147" s="266"/>
      <c r="BA147" s="266"/>
      <c r="BB147" s="268"/>
      <c r="BC147" s="267"/>
      <c r="BD147" s="266"/>
      <c r="BE147" s="265"/>
      <c r="BF147" s="1314"/>
      <c r="BG147" s="1315"/>
      <c r="BH147" s="1316"/>
      <c r="BI147" s="1317"/>
      <c r="BJ147" s="1318"/>
      <c r="BK147" s="1319"/>
      <c r="BL147" s="1319"/>
      <c r="BM147" s="1319"/>
      <c r="BN147" s="1320"/>
    </row>
    <row r="148" spans="2:66" ht="20.25" customHeight="1">
      <c r="B148" s="1280"/>
      <c r="C148" s="1397"/>
      <c r="D148" s="1400"/>
      <c r="E148" s="1288"/>
      <c r="F148" s="1399"/>
      <c r="G148" s="1341"/>
      <c r="H148" s="1342"/>
      <c r="I148" s="281"/>
      <c r="J148" s="280">
        <f>G147</f>
        <v>0</v>
      </c>
      <c r="K148" s="281"/>
      <c r="L148" s="280">
        <f>M147</f>
        <v>0</v>
      </c>
      <c r="M148" s="1343"/>
      <c r="N148" s="1344"/>
      <c r="O148" s="1345"/>
      <c r="P148" s="1346"/>
      <c r="Q148" s="1346"/>
      <c r="R148" s="1342"/>
      <c r="S148" s="1307"/>
      <c r="T148" s="1308"/>
      <c r="U148" s="1308"/>
      <c r="V148" s="1308"/>
      <c r="W148" s="1309"/>
      <c r="X148" s="279" t="s">
        <v>1099</v>
      </c>
      <c r="Y148" s="278"/>
      <c r="Z148" s="277"/>
      <c r="AA148" s="275" t="str">
        <f>IF(AA147="","",VLOOKUP(AA147,'シフト記号表（従来型・ユニット型共通）'!$C$6:$L$47,10,FALSE))</f>
        <v/>
      </c>
      <c r="AB148" s="274" t="str">
        <f>IF(AB147="","",VLOOKUP(AB147,'シフト記号表（従来型・ユニット型共通）'!$C$6:$L$47,10,FALSE))</f>
        <v/>
      </c>
      <c r="AC148" s="274" t="str">
        <f>IF(AC147="","",VLOOKUP(AC147,'シフト記号表（従来型・ユニット型共通）'!$C$6:$L$47,10,FALSE))</f>
        <v/>
      </c>
      <c r="AD148" s="274" t="str">
        <f>IF(AD147="","",VLOOKUP(AD147,'シフト記号表（従来型・ユニット型共通）'!$C$6:$L$47,10,FALSE))</f>
        <v/>
      </c>
      <c r="AE148" s="274" t="str">
        <f>IF(AE147="","",VLOOKUP(AE147,'シフト記号表（従来型・ユニット型共通）'!$C$6:$L$47,10,FALSE))</f>
        <v/>
      </c>
      <c r="AF148" s="274" t="str">
        <f>IF(AF147="","",VLOOKUP(AF147,'シフト記号表（従来型・ユニット型共通）'!$C$6:$L$47,10,FALSE))</f>
        <v/>
      </c>
      <c r="AG148" s="276" t="str">
        <f>IF(AG147="","",VLOOKUP(AG147,'シフト記号表（従来型・ユニット型共通）'!$C$6:$L$47,10,FALSE))</f>
        <v/>
      </c>
      <c r="AH148" s="275" t="str">
        <f>IF(AH147="","",VLOOKUP(AH147,'シフト記号表（従来型・ユニット型共通）'!$C$6:$L$47,10,FALSE))</f>
        <v/>
      </c>
      <c r="AI148" s="274" t="str">
        <f>IF(AI147="","",VLOOKUP(AI147,'シフト記号表（従来型・ユニット型共通）'!$C$6:$L$47,10,FALSE))</f>
        <v/>
      </c>
      <c r="AJ148" s="274" t="str">
        <f>IF(AJ147="","",VLOOKUP(AJ147,'シフト記号表（従来型・ユニット型共通）'!$C$6:$L$47,10,FALSE))</f>
        <v/>
      </c>
      <c r="AK148" s="274" t="str">
        <f>IF(AK147="","",VLOOKUP(AK147,'シフト記号表（従来型・ユニット型共通）'!$C$6:$L$47,10,FALSE))</f>
        <v/>
      </c>
      <c r="AL148" s="274" t="str">
        <f>IF(AL147="","",VLOOKUP(AL147,'シフト記号表（従来型・ユニット型共通）'!$C$6:$L$47,10,FALSE))</f>
        <v/>
      </c>
      <c r="AM148" s="274" t="str">
        <f>IF(AM147="","",VLOOKUP(AM147,'シフト記号表（従来型・ユニット型共通）'!$C$6:$L$47,10,FALSE))</f>
        <v/>
      </c>
      <c r="AN148" s="276" t="str">
        <f>IF(AN147="","",VLOOKUP(AN147,'シフト記号表（従来型・ユニット型共通）'!$C$6:$L$47,10,FALSE))</f>
        <v/>
      </c>
      <c r="AO148" s="275" t="str">
        <f>IF(AO147="","",VLOOKUP(AO147,'シフト記号表（従来型・ユニット型共通）'!$C$6:$L$47,10,FALSE))</f>
        <v/>
      </c>
      <c r="AP148" s="274" t="str">
        <f>IF(AP147="","",VLOOKUP(AP147,'シフト記号表（従来型・ユニット型共通）'!$C$6:$L$47,10,FALSE))</f>
        <v/>
      </c>
      <c r="AQ148" s="274" t="str">
        <f>IF(AQ147="","",VLOOKUP(AQ147,'シフト記号表（従来型・ユニット型共通）'!$C$6:$L$47,10,FALSE))</f>
        <v/>
      </c>
      <c r="AR148" s="274" t="str">
        <f>IF(AR147="","",VLOOKUP(AR147,'シフト記号表（従来型・ユニット型共通）'!$C$6:$L$47,10,FALSE))</f>
        <v/>
      </c>
      <c r="AS148" s="274" t="str">
        <f>IF(AS147="","",VLOOKUP(AS147,'シフト記号表（従来型・ユニット型共通）'!$C$6:$L$47,10,FALSE))</f>
        <v/>
      </c>
      <c r="AT148" s="274" t="str">
        <f>IF(AT147="","",VLOOKUP(AT147,'シフト記号表（従来型・ユニット型共通）'!$C$6:$L$47,10,FALSE))</f>
        <v/>
      </c>
      <c r="AU148" s="276" t="str">
        <f>IF(AU147="","",VLOOKUP(AU147,'シフト記号表（従来型・ユニット型共通）'!$C$6:$L$47,10,FALSE))</f>
        <v/>
      </c>
      <c r="AV148" s="275" t="str">
        <f>IF(AV147="","",VLOOKUP(AV147,'シフト記号表（従来型・ユニット型共通）'!$C$6:$L$47,10,FALSE))</f>
        <v/>
      </c>
      <c r="AW148" s="274" t="str">
        <f>IF(AW147="","",VLOOKUP(AW147,'シフト記号表（従来型・ユニット型共通）'!$C$6:$L$47,10,FALSE))</f>
        <v/>
      </c>
      <c r="AX148" s="274" t="str">
        <f>IF(AX147="","",VLOOKUP(AX147,'シフト記号表（従来型・ユニット型共通）'!$C$6:$L$47,10,FALSE))</f>
        <v/>
      </c>
      <c r="AY148" s="274" t="str">
        <f>IF(AY147="","",VLOOKUP(AY147,'シフト記号表（従来型・ユニット型共通）'!$C$6:$L$47,10,FALSE))</f>
        <v/>
      </c>
      <c r="AZ148" s="274" t="str">
        <f>IF(AZ147="","",VLOOKUP(AZ147,'シフト記号表（従来型・ユニット型共通）'!$C$6:$L$47,10,FALSE))</f>
        <v/>
      </c>
      <c r="BA148" s="274" t="str">
        <f>IF(BA147="","",VLOOKUP(BA147,'シフト記号表（従来型・ユニット型共通）'!$C$6:$L$47,10,FALSE))</f>
        <v/>
      </c>
      <c r="BB148" s="276" t="str">
        <f>IF(BB147="","",VLOOKUP(BB147,'シフト記号表（従来型・ユニット型共通）'!$C$6:$L$47,10,FALSE))</f>
        <v/>
      </c>
      <c r="BC148" s="275" t="str">
        <f>IF(BC147="","",VLOOKUP(BC147,'シフト記号表（従来型・ユニット型共通）'!$C$6:$L$47,10,FALSE))</f>
        <v/>
      </c>
      <c r="BD148" s="274" t="str">
        <f>IF(BD147="","",VLOOKUP(BD147,'シフト記号表（従来型・ユニット型共通）'!$C$6:$L$47,10,FALSE))</f>
        <v/>
      </c>
      <c r="BE148" s="274" t="str">
        <f>IF(BE147="","",VLOOKUP(BE147,'シフト記号表（従来型・ユニット型共通）'!$C$6:$L$47,10,FALSE))</f>
        <v/>
      </c>
      <c r="BF148" s="1350">
        <f>IF($BI$3="４週",SUM(AA148:BB148),IF($BI$3="暦月",SUM(AA148:BE148),""))</f>
        <v>0</v>
      </c>
      <c r="BG148" s="1351"/>
      <c r="BH148" s="1352">
        <f>IF($BI$3="４週",BF148/4,IF($BI$3="暦月",(BF148/($BI$8/7)),""))</f>
        <v>0</v>
      </c>
      <c r="BI148" s="1351"/>
      <c r="BJ148" s="1347"/>
      <c r="BK148" s="1348"/>
      <c r="BL148" s="1348"/>
      <c r="BM148" s="1348"/>
      <c r="BN148" s="1349"/>
    </row>
    <row r="149" spans="2:66" ht="20.25" customHeight="1">
      <c r="B149" s="1279">
        <f>B147+1</f>
        <v>67</v>
      </c>
      <c r="C149" s="1396"/>
      <c r="D149" s="1398"/>
      <c r="E149" s="1288"/>
      <c r="F149" s="1399"/>
      <c r="G149" s="1325"/>
      <c r="H149" s="1326"/>
      <c r="I149" s="285"/>
      <c r="J149" s="284"/>
      <c r="K149" s="285"/>
      <c r="L149" s="284"/>
      <c r="M149" s="1337"/>
      <c r="N149" s="1338"/>
      <c r="O149" s="1339"/>
      <c r="P149" s="1340"/>
      <c r="Q149" s="1340"/>
      <c r="R149" s="1326"/>
      <c r="S149" s="1307"/>
      <c r="T149" s="1308"/>
      <c r="U149" s="1308"/>
      <c r="V149" s="1308"/>
      <c r="W149" s="1309"/>
      <c r="X149" s="283" t="s">
        <v>1100</v>
      </c>
      <c r="Z149" s="282"/>
      <c r="AA149" s="267"/>
      <c r="AB149" s="266"/>
      <c r="AC149" s="266"/>
      <c r="AD149" s="266"/>
      <c r="AE149" s="266"/>
      <c r="AF149" s="266"/>
      <c r="AG149" s="268"/>
      <c r="AH149" s="267"/>
      <c r="AI149" s="266"/>
      <c r="AJ149" s="266"/>
      <c r="AK149" s="266"/>
      <c r="AL149" s="266"/>
      <c r="AM149" s="266"/>
      <c r="AN149" s="268"/>
      <c r="AO149" s="267"/>
      <c r="AP149" s="266"/>
      <c r="AQ149" s="266"/>
      <c r="AR149" s="266"/>
      <c r="AS149" s="266"/>
      <c r="AT149" s="266"/>
      <c r="AU149" s="268"/>
      <c r="AV149" s="267"/>
      <c r="AW149" s="266"/>
      <c r="AX149" s="266"/>
      <c r="AY149" s="266"/>
      <c r="AZ149" s="266"/>
      <c r="BA149" s="266"/>
      <c r="BB149" s="268"/>
      <c r="BC149" s="267"/>
      <c r="BD149" s="266"/>
      <c r="BE149" s="265"/>
      <c r="BF149" s="1314"/>
      <c r="BG149" s="1315"/>
      <c r="BH149" s="1316"/>
      <c r="BI149" s="1317"/>
      <c r="BJ149" s="1318"/>
      <c r="BK149" s="1319"/>
      <c r="BL149" s="1319"/>
      <c r="BM149" s="1319"/>
      <c r="BN149" s="1320"/>
    </row>
    <row r="150" spans="2:66" ht="20.25" customHeight="1">
      <c r="B150" s="1280"/>
      <c r="C150" s="1397"/>
      <c r="D150" s="1400"/>
      <c r="E150" s="1288"/>
      <c r="F150" s="1399"/>
      <c r="G150" s="1341"/>
      <c r="H150" s="1342"/>
      <c r="I150" s="281"/>
      <c r="J150" s="280">
        <f>G149</f>
        <v>0</v>
      </c>
      <c r="K150" s="281"/>
      <c r="L150" s="280">
        <f>M149</f>
        <v>0</v>
      </c>
      <c r="M150" s="1343"/>
      <c r="N150" s="1344"/>
      <c r="O150" s="1345"/>
      <c r="P150" s="1346"/>
      <c r="Q150" s="1346"/>
      <c r="R150" s="1342"/>
      <c r="S150" s="1307"/>
      <c r="T150" s="1308"/>
      <c r="U150" s="1308"/>
      <c r="V150" s="1308"/>
      <c r="W150" s="1309"/>
      <c r="X150" s="279" t="s">
        <v>1099</v>
      </c>
      <c r="Y150" s="278"/>
      <c r="Z150" s="277"/>
      <c r="AA150" s="275" t="str">
        <f>IF(AA149="","",VLOOKUP(AA149,'シフト記号表（従来型・ユニット型共通）'!$C$6:$L$47,10,FALSE))</f>
        <v/>
      </c>
      <c r="AB150" s="274" t="str">
        <f>IF(AB149="","",VLOOKUP(AB149,'シフト記号表（従来型・ユニット型共通）'!$C$6:$L$47,10,FALSE))</f>
        <v/>
      </c>
      <c r="AC150" s="274" t="str">
        <f>IF(AC149="","",VLOOKUP(AC149,'シフト記号表（従来型・ユニット型共通）'!$C$6:$L$47,10,FALSE))</f>
        <v/>
      </c>
      <c r="AD150" s="274" t="str">
        <f>IF(AD149="","",VLOOKUP(AD149,'シフト記号表（従来型・ユニット型共通）'!$C$6:$L$47,10,FALSE))</f>
        <v/>
      </c>
      <c r="AE150" s="274" t="str">
        <f>IF(AE149="","",VLOOKUP(AE149,'シフト記号表（従来型・ユニット型共通）'!$C$6:$L$47,10,FALSE))</f>
        <v/>
      </c>
      <c r="AF150" s="274" t="str">
        <f>IF(AF149="","",VLOOKUP(AF149,'シフト記号表（従来型・ユニット型共通）'!$C$6:$L$47,10,FALSE))</f>
        <v/>
      </c>
      <c r="AG150" s="276" t="str">
        <f>IF(AG149="","",VLOOKUP(AG149,'シフト記号表（従来型・ユニット型共通）'!$C$6:$L$47,10,FALSE))</f>
        <v/>
      </c>
      <c r="AH150" s="275" t="str">
        <f>IF(AH149="","",VLOOKUP(AH149,'シフト記号表（従来型・ユニット型共通）'!$C$6:$L$47,10,FALSE))</f>
        <v/>
      </c>
      <c r="AI150" s="274" t="str">
        <f>IF(AI149="","",VLOOKUP(AI149,'シフト記号表（従来型・ユニット型共通）'!$C$6:$L$47,10,FALSE))</f>
        <v/>
      </c>
      <c r="AJ150" s="274" t="str">
        <f>IF(AJ149="","",VLOOKUP(AJ149,'シフト記号表（従来型・ユニット型共通）'!$C$6:$L$47,10,FALSE))</f>
        <v/>
      </c>
      <c r="AK150" s="274" t="str">
        <f>IF(AK149="","",VLOOKUP(AK149,'シフト記号表（従来型・ユニット型共通）'!$C$6:$L$47,10,FALSE))</f>
        <v/>
      </c>
      <c r="AL150" s="274" t="str">
        <f>IF(AL149="","",VLOOKUP(AL149,'シフト記号表（従来型・ユニット型共通）'!$C$6:$L$47,10,FALSE))</f>
        <v/>
      </c>
      <c r="AM150" s="274" t="str">
        <f>IF(AM149="","",VLOOKUP(AM149,'シフト記号表（従来型・ユニット型共通）'!$C$6:$L$47,10,FALSE))</f>
        <v/>
      </c>
      <c r="AN150" s="276" t="str">
        <f>IF(AN149="","",VLOOKUP(AN149,'シフト記号表（従来型・ユニット型共通）'!$C$6:$L$47,10,FALSE))</f>
        <v/>
      </c>
      <c r="AO150" s="275" t="str">
        <f>IF(AO149="","",VLOOKUP(AO149,'シフト記号表（従来型・ユニット型共通）'!$C$6:$L$47,10,FALSE))</f>
        <v/>
      </c>
      <c r="AP150" s="274" t="str">
        <f>IF(AP149="","",VLOOKUP(AP149,'シフト記号表（従来型・ユニット型共通）'!$C$6:$L$47,10,FALSE))</f>
        <v/>
      </c>
      <c r="AQ150" s="274" t="str">
        <f>IF(AQ149="","",VLOOKUP(AQ149,'シフト記号表（従来型・ユニット型共通）'!$C$6:$L$47,10,FALSE))</f>
        <v/>
      </c>
      <c r="AR150" s="274" t="str">
        <f>IF(AR149="","",VLOOKUP(AR149,'シフト記号表（従来型・ユニット型共通）'!$C$6:$L$47,10,FALSE))</f>
        <v/>
      </c>
      <c r="AS150" s="274" t="str">
        <f>IF(AS149="","",VLOOKUP(AS149,'シフト記号表（従来型・ユニット型共通）'!$C$6:$L$47,10,FALSE))</f>
        <v/>
      </c>
      <c r="AT150" s="274" t="str">
        <f>IF(AT149="","",VLOOKUP(AT149,'シフト記号表（従来型・ユニット型共通）'!$C$6:$L$47,10,FALSE))</f>
        <v/>
      </c>
      <c r="AU150" s="276" t="str">
        <f>IF(AU149="","",VLOOKUP(AU149,'シフト記号表（従来型・ユニット型共通）'!$C$6:$L$47,10,FALSE))</f>
        <v/>
      </c>
      <c r="AV150" s="275" t="str">
        <f>IF(AV149="","",VLOOKUP(AV149,'シフト記号表（従来型・ユニット型共通）'!$C$6:$L$47,10,FALSE))</f>
        <v/>
      </c>
      <c r="AW150" s="274" t="str">
        <f>IF(AW149="","",VLOOKUP(AW149,'シフト記号表（従来型・ユニット型共通）'!$C$6:$L$47,10,FALSE))</f>
        <v/>
      </c>
      <c r="AX150" s="274" t="str">
        <f>IF(AX149="","",VLOOKUP(AX149,'シフト記号表（従来型・ユニット型共通）'!$C$6:$L$47,10,FALSE))</f>
        <v/>
      </c>
      <c r="AY150" s="274" t="str">
        <f>IF(AY149="","",VLOOKUP(AY149,'シフト記号表（従来型・ユニット型共通）'!$C$6:$L$47,10,FALSE))</f>
        <v/>
      </c>
      <c r="AZ150" s="274" t="str">
        <f>IF(AZ149="","",VLOOKUP(AZ149,'シフト記号表（従来型・ユニット型共通）'!$C$6:$L$47,10,FALSE))</f>
        <v/>
      </c>
      <c r="BA150" s="274" t="str">
        <f>IF(BA149="","",VLOOKUP(BA149,'シフト記号表（従来型・ユニット型共通）'!$C$6:$L$47,10,FALSE))</f>
        <v/>
      </c>
      <c r="BB150" s="276" t="str">
        <f>IF(BB149="","",VLOOKUP(BB149,'シフト記号表（従来型・ユニット型共通）'!$C$6:$L$47,10,FALSE))</f>
        <v/>
      </c>
      <c r="BC150" s="275" t="str">
        <f>IF(BC149="","",VLOOKUP(BC149,'シフト記号表（従来型・ユニット型共通）'!$C$6:$L$47,10,FALSE))</f>
        <v/>
      </c>
      <c r="BD150" s="274" t="str">
        <f>IF(BD149="","",VLOOKUP(BD149,'シフト記号表（従来型・ユニット型共通）'!$C$6:$L$47,10,FALSE))</f>
        <v/>
      </c>
      <c r="BE150" s="274" t="str">
        <f>IF(BE149="","",VLOOKUP(BE149,'シフト記号表（従来型・ユニット型共通）'!$C$6:$L$47,10,FALSE))</f>
        <v/>
      </c>
      <c r="BF150" s="1350">
        <f>IF($BI$3="４週",SUM(AA150:BB150),IF($BI$3="暦月",SUM(AA150:BE150),""))</f>
        <v>0</v>
      </c>
      <c r="BG150" s="1351"/>
      <c r="BH150" s="1352">
        <f>IF($BI$3="４週",BF150/4,IF($BI$3="暦月",(BF150/($BI$8/7)),""))</f>
        <v>0</v>
      </c>
      <c r="BI150" s="1351"/>
      <c r="BJ150" s="1347"/>
      <c r="BK150" s="1348"/>
      <c r="BL150" s="1348"/>
      <c r="BM150" s="1348"/>
      <c r="BN150" s="1349"/>
    </row>
    <row r="151" spans="2:66" ht="20.25" customHeight="1">
      <c r="B151" s="1279">
        <f>B149+1</f>
        <v>68</v>
      </c>
      <c r="C151" s="1396"/>
      <c r="D151" s="1398"/>
      <c r="E151" s="1288"/>
      <c r="F151" s="1399"/>
      <c r="G151" s="1325"/>
      <c r="H151" s="1326"/>
      <c r="I151" s="285"/>
      <c r="J151" s="284"/>
      <c r="K151" s="285"/>
      <c r="L151" s="284"/>
      <c r="M151" s="1337"/>
      <c r="N151" s="1338"/>
      <c r="O151" s="1339"/>
      <c r="P151" s="1340"/>
      <c r="Q151" s="1340"/>
      <c r="R151" s="1326"/>
      <c r="S151" s="1307"/>
      <c r="T151" s="1308"/>
      <c r="U151" s="1308"/>
      <c r="V151" s="1308"/>
      <c r="W151" s="1309"/>
      <c r="X151" s="283" t="s">
        <v>1100</v>
      </c>
      <c r="Z151" s="282"/>
      <c r="AA151" s="267"/>
      <c r="AB151" s="266"/>
      <c r="AC151" s="266"/>
      <c r="AD151" s="266"/>
      <c r="AE151" s="266"/>
      <c r="AF151" s="266"/>
      <c r="AG151" s="268"/>
      <c r="AH151" s="267"/>
      <c r="AI151" s="266"/>
      <c r="AJ151" s="266"/>
      <c r="AK151" s="266"/>
      <c r="AL151" s="266"/>
      <c r="AM151" s="266"/>
      <c r="AN151" s="268"/>
      <c r="AO151" s="267"/>
      <c r="AP151" s="266"/>
      <c r="AQ151" s="266"/>
      <c r="AR151" s="266"/>
      <c r="AS151" s="266"/>
      <c r="AT151" s="266"/>
      <c r="AU151" s="268"/>
      <c r="AV151" s="267"/>
      <c r="AW151" s="266"/>
      <c r="AX151" s="266"/>
      <c r="AY151" s="266"/>
      <c r="AZ151" s="266"/>
      <c r="BA151" s="266"/>
      <c r="BB151" s="268"/>
      <c r="BC151" s="267"/>
      <c r="BD151" s="266"/>
      <c r="BE151" s="265"/>
      <c r="BF151" s="1314"/>
      <c r="BG151" s="1315"/>
      <c r="BH151" s="1316"/>
      <c r="BI151" s="1317"/>
      <c r="BJ151" s="1318"/>
      <c r="BK151" s="1319"/>
      <c r="BL151" s="1319"/>
      <c r="BM151" s="1319"/>
      <c r="BN151" s="1320"/>
    </row>
    <row r="152" spans="2:66" ht="20.25" customHeight="1">
      <c r="B152" s="1280"/>
      <c r="C152" s="1397"/>
      <c r="D152" s="1400"/>
      <c r="E152" s="1288"/>
      <c r="F152" s="1399"/>
      <c r="G152" s="1341"/>
      <c r="H152" s="1342"/>
      <c r="I152" s="281"/>
      <c r="J152" s="280">
        <f>G151</f>
        <v>0</v>
      </c>
      <c r="K152" s="281"/>
      <c r="L152" s="280">
        <f>M151</f>
        <v>0</v>
      </c>
      <c r="M152" s="1343"/>
      <c r="N152" s="1344"/>
      <c r="O152" s="1345"/>
      <c r="P152" s="1346"/>
      <c r="Q152" s="1346"/>
      <c r="R152" s="1342"/>
      <c r="S152" s="1307"/>
      <c r="T152" s="1308"/>
      <c r="U152" s="1308"/>
      <c r="V152" s="1308"/>
      <c r="W152" s="1309"/>
      <c r="X152" s="279" t="s">
        <v>1099</v>
      </c>
      <c r="Y152" s="278"/>
      <c r="Z152" s="277"/>
      <c r="AA152" s="275" t="str">
        <f>IF(AA151="","",VLOOKUP(AA151,'シフト記号表（従来型・ユニット型共通）'!$C$6:$L$47,10,FALSE))</f>
        <v/>
      </c>
      <c r="AB152" s="274" t="str">
        <f>IF(AB151="","",VLOOKUP(AB151,'シフト記号表（従来型・ユニット型共通）'!$C$6:$L$47,10,FALSE))</f>
        <v/>
      </c>
      <c r="AC152" s="274" t="str">
        <f>IF(AC151="","",VLOOKUP(AC151,'シフト記号表（従来型・ユニット型共通）'!$C$6:$L$47,10,FALSE))</f>
        <v/>
      </c>
      <c r="AD152" s="274" t="str">
        <f>IF(AD151="","",VLOOKUP(AD151,'シフト記号表（従来型・ユニット型共通）'!$C$6:$L$47,10,FALSE))</f>
        <v/>
      </c>
      <c r="AE152" s="274" t="str">
        <f>IF(AE151="","",VLOOKUP(AE151,'シフト記号表（従来型・ユニット型共通）'!$C$6:$L$47,10,FALSE))</f>
        <v/>
      </c>
      <c r="AF152" s="274" t="str">
        <f>IF(AF151="","",VLOOKUP(AF151,'シフト記号表（従来型・ユニット型共通）'!$C$6:$L$47,10,FALSE))</f>
        <v/>
      </c>
      <c r="AG152" s="276" t="str">
        <f>IF(AG151="","",VLOOKUP(AG151,'シフト記号表（従来型・ユニット型共通）'!$C$6:$L$47,10,FALSE))</f>
        <v/>
      </c>
      <c r="AH152" s="275" t="str">
        <f>IF(AH151="","",VLOOKUP(AH151,'シフト記号表（従来型・ユニット型共通）'!$C$6:$L$47,10,FALSE))</f>
        <v/>
      </c>
      <c r="AI152" s="274" t="str">
        <f>IF(AI151="","",VLOOKUP(AI151,'シフト記号表（従来型・ユニット型共通）'!$C$6:$L$47,10,FALSE))</f>
        <v/>
      </c>
      <c r="AJ152" s="274" t="str">
        <f>IF(AJ151="","",VLOOKUP(AJ151,'シフト記号表（従来型・ユニット型共通）'!$C$6:$L$47,10,FALSE))</f>
        <v/>
      </c>
      <c r="AK152" s="274" t="str">
        <f>IF(AK151="","",VLOOKUP(AK151,'シフト記号表（従来型・ユニット型共通）'!$C$6:$L$47,10,FALSE))</f>
        <v/>
      </c>
      <c r="AL152" s="274" t="str">
        <f>IF(AL151="","",VLOOKUP(AL151,'シフト記号表（従来型・ユニット型共通）'!$C$6:$L$47,10,FALSE))</f>
        <v/>
      </c>
      <c r="AM152" s="274" t="str">
        <f>IF(AM151="","",VLOOKUP(AM151,'シフト記号表（従来型・ユニット型共通）'!$C$6:$L$47,10,FALSE))</f>
        <v/>
      </c>
      <c r="AN152" s="276" t="str">
        <f>IF(AN151="","",VLOOKUP(AN151,'シフト記号表（従来型・ユニット型共通）'!$C$6:$L$47,10,FALSE))</f>
        <v/>
      </c>
      <c r="AO152" s="275" t="str">
        <f>IF(AO151="","",VLOOKUP(AO151,'シフト記号表（従来型・ユニット型共通）'!$C$6:$L$47,10,FALSE))</f>
        <v/>
      </c>
      <c r="AP152" s="274" t="str">
        <f>IF(AP151="","",VLOOKUP(AP151,'シフト記号表（従来型・ユニット型共通）'!$C$6:$L$47,10,FALSE))</f>
        <v/>
      </c>
      <c r="AQ152" s="274" t="str">
        <f>IF(AQ151="","",VLOOKUP(AQ151,'シフト記号表（従来型・ユニット型共通）'!$C$6:$L$47,10,FALSE))</f>
        <v/>
      </c>
      <c r="AR152" s="274" t="str">
        <f>IF(AR151="","",VLOOKUP(AR151,'シフト記号表（従来型・ユニット型共通）'!$C$6:$L$47,10,FALSE))</f>
        <v/>
      </c>
      <c r="AS152" s="274" t="str">
        <f>IF(AS151="","",VLOOKUP(AS151,'シフト記号表（従来型・ユニット型共通）'!$C$6:$L$47,10,FALSE))</f>
        <v/>
      </c>
      <c r="AT152" s="274" t="str">
        <f>IF(AT151="","",VLOOKUP(AT151,'シフト記号表（従来型・ユニット型共通）'!$C$6:$L$47,10,FALSE))</f>
        <v/>
      </c>
      <c r="AU152" s="276" t="str">
        <f>IF(AU151="","",VLOOKUP(AU151,'シフト記号表（従来型・ユニット型共通）'!$C$6:$L$47,10,FALSE))</f>
        <v/>
      </c>
      <c r="AV152" s="275" t="str">
        <f>IF(AV151="","",VLOOKUP(AV151,'シフト記号表（従来型・ユニット型共通）'!$C$6:$L$47,10,FALSE))</f>
        <v/>
      </c>
      <c r="AW152" s="274" t="str">
        <f>IF(AW151="","",VLOOKUP(AW151,'シフト記号表（従来型・ユニット型共通）'!$C$6:$L$47,10,FALSE))</f>
        <v/>
      </c>
      <c r="AX152" s="274" t="str">
        <f>IF(AX151="","",VLOOKUP(AX151,'シフト記号表（従来型・ユニット型共通）'!$C$6:$L$47,10,FALSE))</f>
        <v/>
      </c>
      <c r="AY152" s="274" t="str">
        <f>IF(AY151="","",VLOOKUP(AY151,'シフト記号表（従来型・ユニット型共通）'!$C$6:$L$47,10,FALSE))</f>
        <v/>
      </c>
      <c r="AZ152" s="274" t="str">
        <f>IF(AZ151="","",VLOOKUP(AZ151,'シフト記号表（従来型・ユニット型共通）'!$C$6:$L$47,10,FALSE))</f>
        <v/>
      </c>
      <c r="BA152" s="274" t="str">
        <f>IF(BA151="","",VLOOKUP(BA151,'シフト記号表（従来型・ユニット型共通）'!$C$6:$L$47,10,FALSE))</f>
        <v/>
      </c>
      <c r="BB152" s="276" t="str">
        <f>IF(BB151="","",VLOOKUP(BB151,'シフト記号表（従来型・ユニット型共通）'!$C$6:$L$47,10,FALSE))</f>
        <v/>
      </c>
      <c r="BC152" s="275" t="str">
        <f>IF(BC151="","",VLOOKUP(BC151,'シフト記号表（従来型・ユニット型共通）'!$C$6:$L$47,10,FALSE))</f>
        <v/>
      </c>
      <c r="BD152" s="274" t="str">
        <f>IF(BD151="","",VLOOKUP(BD151,'シフト記号表（従来型・ユニット型共通）'!$C$6:$L$47,10,FALSE))</f>
        <v/>
      </c>
      <c r="BE152" s="274" t="str">
        <f>IF(BE151="","",VLOOKUP(BE151,'シフト記号表（従来型・ユニット型共通）'!$C$6:$L$47,10,FALSE))</f>
        <v/>
      </c>
      <c r="BF152" s="1350">
        <f>IF($BI$3="４週",SUM(AA152:BB152),IF($BI$3="暦月",SUM(AA152:BE152),""))</f>
        <v>0</v>
      </c>
      <c r="BG152" s="1351"/>
      <c r="BH152" s="1352">
        <f>IF($BI$3="４週",BF152/4,IF($BI$3="暦月",(BF152/($BI$8/7)),""))</f>
        <v>0</v>
      </c>
      <c r="BI152" s="1351"/>
      <c r="BJ152" s="1347"/>
      <c r="BK152" s="1348"/>
      <c r="BL152" s="1348"/>
      <c r="BM152" s="1348"/>
      <c r="BN152" s="1349"/>
    </row>
    <row r="153" spans="2:66" ht="20.25" customHeight="1">
      <c r="B153" s="1279">
        <f>B151+1</f>
        <v>69</v>
      </c>
      <c r="C153" s="1396"/>
      <c r="D153" s="1398"/>
      <c r="E153" s="1288"/>
      <c r="F153" s="1399"/>
      <c r="G153" s="1325"/>
      <c r="H153" s="1326"/>
      <c r="I153" s="285"/>
      <c r="J153" s="284"/>
      <c r="K153" s="285"/>
      <c r="L153" s="284"/>
      <c r="M153" s="1337"/>
      <c r="N153" s="1338"/>
      <c r="O153" s="1339"/>
      <c r="P153" s="1340"/>
      <c r="Q153" s="1340"/>
      <c r="R153" s="1326"/>
      <c r="S153" s="1307"/>
      <c r="T153" s="1308"/>
      <c r="U153" s="1308"/>
      <c r="V153" s="1308"/>
      <c r="W153" s="1309"/>
      <c r="X153" s="283" t="s">
        <v>1100</v>
      </c>
      <c r="Z153" s="282"/>
      <c r="AA153" s="267"/>
      <c r="AB153" s="266"/>
      <c r="AC153" s="266"/>
      <c r="AD153" s="266"/>
      <c r="AE153" s="266"/>
      <c r="AF153" s="266"/>
      <c r="AG153" s="268"/>
      <c r="AH153" s="267"/>
      <c r="AI153" s="266"/>
      <c r="AJ153" s="266"/>
      <c r="AK153" s="266"/>
      <c r="AL153" s="266"/>
      <c r="AM153" s="266"/>
      <c r="AN153" s="268"/>
      <c r="AO153" s="267"/>
      <c r="AP153" s="266"/>
      <c r="AQ153" s="266"/>
      <c r="AR153" s="266"/>
      <c r="AS153" s="266"/>
      <c r="AT153" s="266"/>
      <c r="AU153" s="268"/>
      <c r="AV153" s="267"/>
      <c r="AW153" s="266"/>
      <c r="AX153" s="266"/>
      <c r="AY153" s="266"/>
      <c r="AZ153" s="266"/>
      <c r="BA153" s="266"/>
      <c r="BB153" s="268"/>
      <c r="BC153" s="267"/>
      <c r="BD153" s="266"/>
      <c r="BE153" s="265"/>
      <c r="BF153" s="1314"/>
      <c r="BG153" s="1315"/>
      <c r="BH153" s="1316"/>
      <c r="BI153" s="1317"/>
      <c r="BJ153" s="1318"/>
      <c r="BK153" s="1319"/>
      <c r="BL153" s="1319"/>
      <c r="BM153" s="1319"/>
      <c r="BN153" s="1320"/>
    </row>
    <row r="154" spans="2:66" ht="20.25" customHeight="1">
      <c r="B154" s="1280"/>
      <c r="C154" s="1397"/>
      <c r="D154" s="1400"/>
      <c r="E154" s="1288"/>
      <c r="F154" s="1399"/>
      <c r="G154" s="1341"/>
      <c r="H154" s="1342"/>
      <c r="I154" s="281"/>
      <c r="J154" s="280">
        <f>G153</f>
        <v>0</v>
      </c>
      <c r="K154" s="281"/>
      <c r="L154" s="280">
        <f>M153</f>
        <v>0</v>
      </c>
      <c r="M154" s="1343"/>
      <c r="N154" s="1344"/>
      <c r="O154" s="1345"/>
      <c r="P154" s="1346"/>
      <c r="Q154" s="1346"/>
      <c r="R154" s="1342"/>
      <c r="S154" s="1307"/>
      <c r="T154" s="1308"/>
      <c r="U154" s="1308"/>
      <c r="V154" s="1308"/>
      <c r="W154" s="1309"/>
      <c r="X154" s="279" t="s">
        <v>1099</v>
      </c>
      <c r="Y154" s="278"/>
      <c r="Z154" s="277"/>
      <c r="AA154" s="275" t="str">
        <f>IF(AA153="","",VLOOKUP(AA153,'シフト記号表（従来型・ユニット型共通）'!$C$6:$L$47,10,FALSE))</f>
        <v/>
      </c>
      <c r="AB154" s="274" t="str">
        <f>IF(AB153="","",VLOOKUP(AB153,'シフト記号表（従来型・ユニット型共通）'!$C$6:$L$47,10,FALSE))</f>
        <v/>
      </c>
      <c r="AC154" s="274" t="str">
        <f>IF(AC153="","",VLOOKUP(AC153,'シフト記号表（従来型・ユニット型共通）'!$C$6:$L$47,10,FALSE))</f>
        <v/>
      </c>
      <c r="AD154" s="274" t="str">
        <f>IF(AD153="","",VLOOKUP(AD153,'シフト記号表（従来型・ユニット型共通）'!$C$6:$L$47,10,FALSE))</f>
        <v/>
      </c>
      <c r="AE154" s="274" t="str">
        <f>IF(AE153="","",VLOOKUP(AE153,'シフト記号表（従来型・ユニット型共通）'!$C$6:$L$47,10,FALSE))</f>
        <v/>
      </c>
      <c r="AF154" s="274" t="str">
        <f>IF(AF153="","",VLOOKUP(AF153,'シフト記号表（従来型・ユニット型共通）'!$C$6:$L$47,10,FALSE))</f>
        <v/>
      </c>
      <c r="AG154" s="276" t="str">
        <f>IF(AG153="","",VLOOKUP(AG153,'シフト記号表（従来型・ユニット型共通）'!$C$6:$L$47,10,FALSE))</f>
        <v/>
      </c>
      <c r="AH154" s="275" t="str">
        <f>IF(AH153="","",VLOOKUP(AH153,'シフト記号表（従来型・ユニット型共通）'!$C$6:$L$47,10,FALSE))</f>
        <v/>
      </c>
      <c r="AI154" s="274" t="str">
        <f>IF(AI153="","",VLOOKUP(AI153,'シフト記号表（従来型・ユニット型共通）'!$C$6:$L$47,10,FALSE))</f>
        <v/>
      </c>
      <c r="AJ154" s="274" t="str">
        <f>IF(AJ153="","",VLOOKUP(AJ153,'シフト記号表（従来型・ユニット型共通）'!$C$6:$L$47,10,FALSE))</f>
        <v/>
      </c>
      <c r="AK154" s="274" t="str">
        <f>IF(AK153="","",VLOOKUP(AK153,'シフト記号表（従来型・ユニット型共通）'!$C$6:$L$47,10,FALSE))</f>
        <v/>
      </c>
      <c r="AL154" s="274" t="str">
        <f>IF(AL153="","",VLOOKUP(AL153,'シフト記号表（従来型・ユニット型共通）'!$C$6:$L$47,10,FALSE))</f>
        <v/>
      </c>
      <c r="AM154" s="274" t="str">
        <f>IF(AM153="","",VLOOKUP(AM153,'シフト記号表（従来型・ユニット型共通）'!$C$6:$L$47,10,FALSE))</f>
        <v/>
      </c>
      <c r="AN154" s="276" t="str">
        <f>IF(AN153="","",VLOOKUP(AN153,'シフト記号表（従来型・ユニット型共通）'!$C$6:$L$47,10,FALSE))</f>
        <v/>
      </c>
      <c r="AO154" s="275" t="str">
        <f>IF(AO153="","",VLOOKUP(AO153,'シフト記号表（従来型・ユニット型共通）'!$C$6:$L$47,10,FALSE))</f>
        <v/>
      </c>
      <c r="AP154" s="274" t="str">
        <f>IF(AP153="","",VLOOKUP(AP153,'シフト記号表（従来型・ユニット型共通）'!$C$6:$L$47,10,FALSE))</f>
        <v/>
      </c>
      <c r="AQ154" s="274" t="str">
        <f>IF(AQ153="","",VLOOKUP(AQ153,'シフト記号表（従来型・ユニット型共通）'!$C$6:$L$47,10,FALSE))</f>
        <v/>
      </c>
      <c r="AR154" s="274" t="str">
        <f>IF(AR153="","",VLOOKUP(AR153,'シフト記号表（従来型・ユニット型共通）'!$C$6:$L$47,10,FALSE))</f>
        <v/>
      </c>
      <c r="AS154" s="274" t="str">
        <f>IF(AS153="","",VLOOKUP(AS153,'シフト記号表（従来型・ユニット型共通）'!$C$6:$L$47,10,FALSE))</f>
        <v/>
      </c>
      <c r="AT154" s="274" t="str">
        <f>IF(AT153="","",VLOOKUP(AT153,'シフト記号表（従来型・ユニット型共通）'!$C$6:$L$47,10,FALSE))</f>
        <v/>
      </c>
      <c r="AU154" s="276" t="str">
        <f>IF(AU153="","",VLOOKUP(AU153,'シフト記号表（従来型・ユニット型共通）'!$C$6:$L$47,10,FALSE))</f>
        <v/>
      </c>
      <c r="AV154" s="275" t="str">
        <f>IF(AV153="","",VLOOKUP(AV153,'シフト記号表（従来型・ユニット型共通）'!$C$6:$L$47,10,FALSE))</f>
        <v/>
      </c>
      <c r="AW154" s="274" t="str">
        <f>IF(AW153="","",VLOOKUP(AW153,'シフト記号表（従来型・ユニット型共通）'!$C$6:$L$47,10,FALSE))</f>
        <v/>
      </c>
      <c r="AX154" s="274" t="str">
        <f>IF(AX153="","",VLOOKUP(AX153,'シフト記号表（従来型・ユニット型共通）'!$C$6:$L$47,10,FALSE))</f>
        <v/>
      </c>
      <c r="AY154" s="274" t="str">
        <f>IF(AY153="","",VLOOKUP(AY153,'シフト記号表（従来型・ユニット型共通）'!$C$6:$L$47,10,FALSE))</f>
        <v/>
      </c>
      <c r="AZ154" s="274" t="str">
        <f>IF(AZ153="","",VLOOKUP(AZ153,'シフト記号表（従来型・ユニット型共通）'!$C$6:$L$47,10,FALSE))</f>
        <v/>
      </c>
      <c r="BA154" s="274" t="str">
        <f>IF(BA153="","",VLOOKUP(BA153,'シフト記号表（従来型・ユニット型共通）'!$C$6:$L$47,10,FALSE))</f>
        <v/>
      </c>
      <c r="BB154" s="276" t="str">
        <f>IF(BB153="","",VLOOKUP(BB153,'シフト記号表（従来型・ユニット型共通）'!$C$6:$L$47,10,FALSE))</f>
        <v/>
      </c>
      <c r="BC154" s="275" t="str">
        <f>IF(BC153="","",VLOOKUP(BC153,'シフト記号表（従来型・ユニット型共通）'!$C$6:$L$47,10,FALSE))</f>
        <v/>
      </c>
      <c r="BD154" s="274" t="str">
        <f>IF(BD153="","",VLOOKUP(BD153,'シフト記号表（従来型・ユニット型共通）'!$C$6:$L$47,10,FALSE))</f>
        <v/>
      </c>
      <c r="BE154" s="274" t="str">
        <f>IF(BE153="","",VLOOKUP(BE153,'シフト記号表（従来型・ユニット型共通）'!$C$6:$L$47,10,FALSE))</f>
        <v/>
      </c>
      <c r="BF154" s="1350">
        <f>IF($BI$3="４週",SUM(AA154:BB154),IF($BI$3="暦月",SUM(AA154:BE154),""))</f>
        <v>0</v>
      </c>
      <c r="BG154" s="1351"/>
      <c r="BH154" s="1352">
        <f>IF($BI$3="４週",BF154/4,IF($BI$3="暦月",(BF154/($BI$8/7)),""))</f>
        <v>0</v>
      </c>
      <c r="BI154" s="1351"/>
      <c r="BJ154" s="1347"/>
      <c r="BK154" s="1348"/>
      <c r="BL154" s="1348"/>
      <c r="BM154" s="1348"/>
      <c r="BN154" s="1349"/>
    </row>
    <row r="155" spans="2:66" ht="20.25" customHeight="1">
      <c r="B155" s="1279">
        <f>B153+1</f>
        <v>70</v>
      </c>
      <c r="C155" s="1396"/>
      <c r="D155" s="1398"/>
      <c r="E155" s="1288"/>
      <c r="F155" s="1399"/>
      <c r="G155" s="1325"/>
      <c r="H155" s="1326"/>
      <c r="I155" s="285"/>
      <c r="J155" s="284"/>
      <c r="K155" s="285"/>
      <c r="L155" s="284"/>
      <c r="M155" s="1337"/>
      <c r="N155" s="1338"/>
      <c r="O155" s="1339"/>
      <c r="P155" s="1340"/>
      <c r="Q155" s="1340"/>
      <c r="R155" s="1326"/>
      <c r="S155" s="1307"/>
      <c r="T155" s="1308"/>
      <c r="U155" s="1308"/>
      <c r="V155" s="1308"/>
      <c r="W155" s="1309"/>
      <c r="X155" s="283" t="s">
        <v>1100</v>
      </c>
      <c r="Z155" s="282"/>
      <c r="AA155" s="267"/>
      <c r="AB155" s="266"/>
      <c r="AC155" s="266"/>
      <c r="AD155" s="266"/>
      <c r="AE155" s="266"/>
      <c r="AF155" s="266"/>
      <c r="AG155" s="268"/>
      <c r="AH155" s="267"/>
      <c r="AI155" s="266"/>
      <c r="AJ155" s="266"/>
      <c r="AK155" s="266"/>
      <c r="AL155" s="266"/>
      <c r="AM155" s="266"/>
      <c r="AN155" s="268"/>
      <c r="AO155" s="267"/>
      <c r="AP155" s="266"/>
      <c r="AQ155" s="266"/>
      <c r="AR155" s="266"/>
      <c r="AS155" s="266"/>
      <c r="AT155" s="266"/>
      <c r="AU155" s="268"/>
      <c r="AV155" s="267"/>
      <c r="AW155" s="266"/>
      <c r="AX155" s="266"/>
      <c r="AY155" s="266"/>
      <c r="AZ155" s="266"/>
      <c r="BA155" s="266"/>
      <c r="BB155" s="268"/>
      <c r="BC155" s="267"/>
      <c r="BD155" s="266"/>
      <c r="BE155" s="265"/>
      <c r="BF155" s="1314"/>
      <c r="BG155" s="1315"/>
      <c r="BH155" s="1316"/>
      <c r="BI155" s="1317"/>
      <c r="BJ155" s="1318"/>
      <c r="BK155" s="1319"/>
      <c r="BL155" s="1319"/>
      <c r="BM155" s="1319"/>
      <c r="BN155" s="1320"/>
    </row>
    <row r="156" spans="2:66" ht="20.25" customHeight="1">
      <c r="B156" s="1280"/>
      <c r="C156" s="1397"/>
      <c r="D156" s="1400"/>
      <c r="E156" s="1288"/>
      <c r="F156" s="1399"/>
      <c r="G156" s="1341"/>
      <c r="H156" s="1342"/>
      <c r="I156" s="281"/>
      <c r="J156" s="280">
        <f>G155</f>
        <v>0</v>
      </c>
      <c r="K156" s="281"/>
      <c r="L156" s="280">
        <f>M155</f>
        <v>0</v>
      </c>
      <c r="M156" s="1343"/>
      <c r="N156" s="1344"/>
      <c r="O156" s="1345"/>
      <c r="P156" s="1346"/>
      <c r="Q156" s="1346"/>
      <c r="R156" s="1342"/>
      <c r="S156" s="1307"/>
      <c r="T156" s="1308"/>
      <c r="U156" s="1308"/>
      <c r="V156" s="1308"/>
      <c r="W156" s="1309"/>
      <c r="X156" s="279" t="s">
        <v>1099</v>
      </c>
      <c r="Y156" s="278"/>
      <c r="Z156" s="277"/>
      <c r="AA156" s="275" t="str">
        <f>IF(AA155="","",VLOOKUP(AA155,'シフト記号表（従来型・ユニット型共通）'!$C$6:$L$47,10,FALSE))</f>
        <v/>
      </c>
      <c r="AB156" s="274" t="str">
        <f>IF(AB155="","",VLOOKUP(AB155,'シフト記号表（従来型・ユニット型共通）'!$C$6:$L$47,10,FALSE))</f>
        <v/>
      </c>
      <c r="AC156" s="274" t="str">
        <f>IF(AC155="","",VLOOKUP(AC155,'シフト記号表（従来型・ユニット型共通）'!$C$6:$L$47,10,FALSE))</f>
        <v/>
      </c>
      <c r="AD156" s="274" t="str">
        <f>IF(AD155="","",VLOOKUP(AD155,'シフト記号表（従来型・ユニット型共通）'!$C$6:$L$47,10,FALSE))</f>
        <v/>
      </c>
      <c r="AE156" s="274" t="str">
        <f>IF(AE155="","",VLOOKUP(AE155,'シフト記号表（従来型・ユニット型共通）'!$C$6:$L$47,10,FALSE))</f>
        <v/>
      </c>
      <c r="AF156" s="274" t="str">
        <f>IF(AF155="","",VLOOKUP(AF155,'シフト記号表（従来型・ユニット型共通）'!$C$6:$L$47,10,FALSE))</f>
        <v/>
      </c>
      <c r="AG156" s="276" t="str">
        <f>IF(AG155="","",VLOOKUP(AG155,'シフト記号表（従来型・ユニット型共通）'!$C$6:$L$47,10,FALSE))</f>
        <v/>
      </c>
      <c r="AH156" s="275" t="str">
        <f>IF(AH155="","",VLOOKUP(AH155,'シフト記号表（従来型・ユニット型共通）'!$C$6:$L$47,10,FALSE))</f>
        <v/>
      </c>
      <c r="AI156" s="274" t="str">
        <f>IF(AI155="","",VLOOKUP(AI155,'シフト記号表（従来型・ユニット型共通）'!$C$6:$L$47,10,FALSE))</f>
        <v/>
      </c>
      <c r="AJ156" s="274" t="str">
        <f>IF(AJ155="","",VLOOKUP(AJ155,'シフト記号表（従来型・ユニット型共通）'!$C$6:$L$47,10,FALSE))</f>
        <v/>
      </c>
      <c r="AK156" s="274" t="str">
        <f>IF(AK155="","",VLOOKUP(AK155,'シフト記号表（従来型・ユニット型共通）'!$C$6:$L$47,10,FALSE))</f>
        <v/>
      </c>
      <c r="AL156" s="274" t="str">
        <f>IF(AL155="","",VLOOKUP(AL155,'シフト記号表（従来型・ユニット型共通）'!$C$6:$L$47,10,FALSE))</f>
        <v/>
      </c>
      <c r="AM156" s="274" t="str">
        <f>IF(AM155="","",VLOOKUP(AM155,'シフト記号表（従来型・ユニット型共通）'!$C$6:$L$47,10,FALSE))</f>
        <v/>
      </c>
      <c r="AN156" s="276" t="str">
        <f>IF(AN155="","",VLOOKUP(AN155,'シフト記号表（従来型・ユニット型共通）'!$C$6:$L$47,10,FALSE))</f>
        <v/>
      </c>
      <c r="AO156" s="275" t="str">
        <f>IF(AO155="","",VLOOKUP(AO155,'シフト記号表（従来型・ユニット型共通）'!$C$6:$L$47,10,FALSE))</f>
        <v/>
      </c>
      <c r="AP156" s="274" t="str">
        <f>IF(AP155="","",VLOOKUP(AP155,'シフト記号表（従来型・ユニット型共通）'!$C$6:$L$47,10,FALSE))</f>
        <v/>
      </c>
      <c r="AQ156" s="274" t="str">
        <f>IF(AQ155="","",VLOOKUP(AQ155,'シフト記号表（従来型・ユニット型共通）'!$C$6:$L$47,10,FALSE))</f>
        <v/>
      </c>
      <c r="AR156" s="274" t="str">
        <f>IF(AR155="","",VLOOKUP(AR155,'シフト記号表（従来型・ユニット型共通）'!$C$6:$L$47,10,FALSE))</f>
        <v/>
      </c>
      <c r="AS156" s="274" t="str">
        <f>IF(AS155="","",VLOOKUP(AS155,'シフト記号表（従来型・ユニット型共通）'!$C$6:$L$47,10,FALSE))</f>
        <v/>
      </c>
      <c r="AT156" s="274" t="str">
        <f>IF(AT155="","",VLOOKUP(AT155,'シフト記号表（従来型・ユニット型共通）'!$C$6:$L$47,10,FALSE))</f>
        <v/>
      </c>
      <c r="AU156" s="276" t="str">
        <f>IF(AU155="","",VLOOKUP(AU155,'シフト記号表（従来型・ユニット型共通）'!$C$6:$L$47,10,FALSE))</f>
        <v/>
      </c>
      <c r="AV156" s="275" t="str">
        <f>IF(AV155="","",VLOOKUP(AV155,'シフト記号表（従来型・ユニット型共通）'!$C$6:$L$47,10,FALSE))</f>
        <v/>
      </c>
      <c r="AW156" s="274" t="str">
        <f>IF(AW155="","",VLOOKUP(AW155,'シフト記号表（従来型・ユニット型共通）'!$C$6:$L$47,10,FALSE))</f>
        <v/>
      </c>
      <c r="AX156" s="274" t="str">
        <f>IF(AX155="","",VLOOKUP(AX155,'シフト記号表（従来型・ユニット型共通）'!$C$6:$L$47,10,FALSE))</f>
        <v/>
      </c>
      <c r="AY156" s="274" t="str">
        <f>IF(AY155="","",VLOOKUP(AY155,'シフト記号表（従来型・ユニット型共通）'!$C$6:$L$47,10,FALSE))</f>
        <v/>
      </c>
      <c r="AZ156" s="274" t="str">
        <f>IF(AZ155="","",VLOOKUP(AZ155,'シフト記号表（従来型・ユニット型共通）'!$C$6:$L$47,10,FALSE))</f>
        <v/>
      </c>
      <c r="BA156" s="274" t="str">
        <f>IF(BA155="","",VLOOKUP(BA155,'シフト記号表（従来型・ユニット型共通）'!$C$6:$L$47,10,FALSE))</f>
        <v/>
      </c>
      <c r="BB156" s="276" t="str">
        <f>IF(BB155="","",VLOOKUP(BB155,'シフト記号表（従来型・ユニット型共通）'!$C$6:$L$47,10,FALSE))</f>
        <v/>
      </c>
      <c r="BC156" s="275" t="str">
        <f>IF(BC155="","",VLOOKUP(BC155,'シフト記号表（従来型・ユニット型共通）'!$C$6:$L$47,10,FALSE))</f>
        <v/>
      </c>
      <c r="BD156" s="274" t="str">
        <f>IF(BD155="","",VLOOKUP(BD155,'シフト記号表（従来型・ユニット型共通）'!$C$6:$L$47,10,FALSE))</f>
        <v/>
      </c>
      <c r="BE156" s="274" t="str">
        <f>IF(BE155="","",VLOOKUP(BE155,'シフト記号表（従来型・ユニット型共通）'!$C$6:$L$47,10,FALSE))</f>
        <v/>
      </c>
      <c r="BF156" s="1350">
        <f>IF($BI$3="４週",SUM(AA156:BB156),IF($BI$3="暦月",SUM(AA156:BE156),""))</f>
        <v>0</v>
      </c>
      <c r="BG156" s="1351"/>
      <c r="BH156" s="1352">
        <f>IF($BI$3="４週",BF156/4,IF($BI$3="暦月",(BF156/($BI$8/7)),""))</f>
        <v>0</v>
      </c>
      <c r="BI156" s="1351"/>
      <c r="BJ156" s="1347"/>
      <c r="BK156" s="1348"/>
      <c r="BL156" s="1348"/>
      <c r="BM156" s="1348"/>
      <c r="BN156" s="1349"/>
    </row>
    <row r="157" spans="2:66" ht="20.25" customHeight="1">
      <c r="B157" s="1279">
        <f>B155+1</f>
        <v>71</v>
      </c>
      <c r="C157" s="1396"/>
      <c r="D157" s="1398"/>
      <c r="E157" s="1288"/>
      <c r="F157" s="1399"/>
      <c r="G157" s="1325"/>
      <c r="H157" s="1326"/>
      <c r="I157" s="285"/>
      <c r="J157" s="284"/>
      <c r="K157" s="285"/>
      <c r="L157" s="284"/>
      <c r="M157" s="1337"/>
      <c r="N157" s="1338"/>
      <c r="O157" s="1339"/>
      <c r="P157" s="1340"/>
      <c r="Q157" s="1340"/>
      <c r="R157" s="1326"/>
      <c r="S157" s="1307"/>
      <c r="T157" s="1308"/>
      <c r="U157" s="1308"/>
      <c r="V157" s="1308"/>
      <c r="W157" s="1309"/>
      <c r="X157" s="283" t="s">
        <v>1100</v>
      </c>
      <c r="Z157" s="282"/>
      <c r="AA157" s="267"/>
      <c r="AB157" s="266"/>
      <c r="AC157" s="266"/>
      <c r="AD157" s="266"/>
      <c r="AE157" s="266"/>
      <c r="AF157" s="266"/>
      <c r="AG157" s="268"/>
      <c r="AH157" s="267"/>
      <c r="AI157" s="266"/>
      <c r="AJ157" s="266"/>
      <c r="AK157" s="266"/>
      <c r="AL157" s="266"/>
      <c r="AM157" s="266"/>
      <c r="AN157" s="268"/>
      <c r="AO157" s="267"/>
      <c r="AP157" s="266"/>
      <c r="AQ157" s="266"/>
      <c r="AR157" s="266"/>
      <c r="AS157" s="266"/>
      <c r="AT157" s="266"/>
      <c r="AU157" s="268"/>
      <c r="AV157" s="267"/>
      <c r="AW157" s="266"/>
      <c r="AX157" s="266"/>
      <c r="AY157" s="266"/>
      <c r="AZ157" s="266"/>
      <c r="BA157" s="266"/>
      <c r="BB157" s="268"/>
      <c r="BC157" s="267"/>
      <c r="BD157" s="266"/>
      <c r="BE157" s="265"/>
      <c r="BF157" s="1314"/>
      <c r="BG157" s="1315"/>
      <c r="BH157" s="1316"/>
      <c r="BI157" s="1317"/>
      <c r="BJ157" s="1318"/>
      <c r="BK157" s="1319"/>
      <c r="BL157" s="1319"/>
      <c r="BM157" s="1319"/>
      <c r="BN157" s="1320"/>
    </row>
    <row r="158" spans="2:66" ht="20.25" customHeight="1">
      <c r="B158" s="1280"/>
      <c r="C158" s="1397"/>
      <c r="D158" s="1400"/>
      <c r="E158" s="1288"/>
      <c r="F158" s="1399"/>
      <c r="G158" s="1341"/>
      <c r="H158" s="1342"/>
      <c r="I158" s="281"/>
      <c r="J158" s="280">
        <f>G157</f>
        <v>0</v>
      </c>
      <c r="K158" s="281"/>
      <c r="L158" s="280">
        <f>M157</f>
        <v>0</v>
      </c>
      <c r="M158" s="1343"/>
      <c r="N158" s="1344"/>
      <c r="O158" s="1345"/>
      <c r="P158" s="1346"/>
      <c r="Q158" s="1346"/>
      <c r="R158" s="1342"/>
      <c r="S158" s="1307"/>
      <c r="T158" s="1308"/>
      <c r="U158" s="1308"/>
      <c r="V158" s="1308"/>
      <c r="W158" s="1309"/>
      <c r="X158" s="279" t="s">
        <v>1099</v>
      </c>
      <c r="Y158" s="278"/>
      <c r="Z158" s="277"/>
      <c r="AA158" s="275" t="str">
        <f>IF(AA157="","",VLOOKUP(AA157,'シフト記号表（従来型・ユニット型共通）'!$C$6:$L$47,10,FALSE))</f>
        <v/>
      </c>
      <c r="AB158" s="274" t="str">
        <f>IF(AB157="","",VLOOKUP(AB157,'シフト記号表（従来型・ユニット型共通）'!$C$6:$L$47,10,FALSE))</f>
        <v/>
      </c>
      <c r="AC158" s="274" t="str">
        <f>IF(AC157="","",VLOOKUP(AC157,'シフト記号表（従来型・ユニット型共通）'!$C$6:$L$47,10,FALSE))</f>
        <v/>
      </c>
      <c r="AD158" s="274" t="str">
        <f>IF(AD157="","",VLOOKUP(AD157,'シフト記号表（従来型・ユニット型共通）'!$C$6:$L$47,10,FALSE))</f>
        <v/>
      </c>
      <c r="AE158" s="274" t="str">
        <f>IF(AE157="","",VLOOKUP(AE157,'シフト記号表（従来型・ユニット型共通）'!$C$6:$L$47,10,FALSE))</f>
        <v/>
      </c>
      <c r="AF158" s="274" t="str">
        <f>IF(AF157="","",VLOOKUP(AF157,'シフト記号表（従来型・ユニット型共通）'!$C$6:$L$47,10,FALSE))</f>
        <v/>
      </c>
      <c r="AG158" s="276" t="str">
        <f>IF(AG157="","",VLOOKUP(AG157,'シフト記号表（従来型・ユニット型共通）'!$C$6:$L$47,10,FALSE))</f>
        <v/>
      </c>
      <c r="AH158" s="275" t="str">
        <f>IF(AH157="","",VLOOKUP(AH157,'シフト記号表（従来型・ユニット型共通）'!$C$6:$L$47,10,FALSE))</f>
        <v/>
      </c>
      <c r="AI158" s="274" t="str">
        <f>IF(AI157="","",VLOOKUP(AI157,'シフト記号表（従来型・ユニット型共通）'!$C$6:$L$47,10,FALSE))</f>
        <v/>
      </c>
      <c r="AJ158" s="274" t="str">
        <f>IF(AJ157="","",VLOOKUP(AJ157,'シフト記号表（従来型・ユニット型共通）'!$C$6:$L$47,10,FALSE))</f>
        <v/>
      </c>
      <c r="AK158" s="274" t="str">
        <f>IF(AK157="","",VLOOKUP(AK157,'シフト記号表（従来型・ユニット型共通）'!$C$6:$L$47,10,FALSE))</f>
        <v/>
      </c>
      <c r="AL158" s="274" t="str">
        <f>IF(AL157="","",VLOOKUP(AL157,'シフト記号表（従来型・ユニット型共通）'!$C$6:$L$47,10,FALSE))</f>
        <v/>
      </c>
      <c r="AM158" s="274" t="str">
        <f>IF(AM157="","",VLOOKUP(AM157,'シフト記号表（従来型・ユニット型共通）'!$C$6:$L$47,10,FALSE))</f>
        <v/>
      </c>
      <c r="AN158" s="276" t="str">
        <f>IF(AN157="","",VLOOKUP(AN157,'シフト記号表（従来型・ユニット型共通）'!$C$6:$L$47,10,FALSE))</f>
        <v/>
      </c>
      <c r="AO158" s="275" t="str">
        <f>IF(AO157="","",VLOOKUP(AO157,'シフト記号表（従来型・ユニット型共通）'!$C$6:$L$47,10,FALSE))</f>
        <v/>
      </c>
      <c r="AP158" s="274" t="str">
        <f>IF(AP157="","",VLOOKUP(AP157,'シフト記号表（従来型・ユニット型共通）'!$C$6:$L$47,10,FALSE))</f>
        <v/>
      </c>
      <c r="AQ158" s="274" t="str">
        <f>IF(AQ157="","",VLOOKUP(AQ157,'シフト記号表（従来型・ユニット型共通）'!$C$6:$L$47,10,FALSE))</f>
        <v/>
      </c>
      <c r="AR158" s="274" t="str">
        <f>IF(AR157="","",VLOOKUP(AR157,'シフト記号表（従来型・ユニット型共通）'!$C$6:$L$47,10,FALSE))</f>
        <v/>
      </c>
      <c r="AS158" s="274" t="str">
        <f>IF(AS157="","",VLOOKUP(AS157,'シフト記号表（従来型・ユニット型共通）'!$C$6:$L$47,10,FALSE))</f>
        <v/>
      </c>
      <c r="AT158" s="274" t="str">
        <f>IF(AT157="","",VLOOKUP(AT157,'シフト記号表（従来型・ユニット型共通）'!$C$6:$L$47,10,FALSE))</f>
        <v/>
      </c>
      <c r="AU158" s="276" t="str">
        <f>IF(AU157="","",VLOOKUP(AU157,'シフト記号表（従来型・ユニット型共通）'!$C$6:$L$47,10,FALSE))</f>
        <v/>
      </c>
      <c r="AV158" s="275" t="str">
        <f>IF(AV157="","",VLOOKUP(AV157,'シフト記号表（従来型・ユニット型共通）'!$C$6:$L$47,10,FALSE))</f>
        <v/>
      </c>
      <c r="AW158" s="274" t="str">
        <f>IF(AW157="","",VLOOKUP(AW157,'シフト記号表（従来型・ユニット型共通）'!$C$6:$L$47,10,FALSE))</f>
        <v/>
      </c>
      <c r="AX158" s="274" t="str">
        <f>IF(AX157="","",VLOOKUP(AX157,'シフト記号表（従来型・ユニット型共通）'!$C$6:$L$47,10,FALSE))</f>
        <v/>
      </c>
      <c r="AY158" s="274" t="str">
        <f>IF(AY157="","",VLOOKUP(AY157,'シフト記号表（従来型・ユニット型共通）'!$C$6:$L$47,10,FALSE))</f>
        <v/>
      </c>
      <c r="AZ158" s="274" t="str">
        <f>IF(AZ157="","",VLOOKUP(AZ157,'シフト記号表（従来型・ユニット型共通）'!$C$6:$L$47,10,FALSE))</f>
        <v/>
      </c>
      <c r="BA158" s="274" t="str">
        <f>IF(BA157="","",VLOOKUP(BA157,'シフト記号表（従来型・ユニット型共通）'!$C$6:$L$47,10,FALSE))</f>
        <v/>
      </c>
      <c r="BB158" s="276" t="str">
        <f>IF(BB157="","",VLOOKUP(BB157,'シフト記号表（従来型・ユニット型共通）'!$C$6:$L$47,10,FALSE))</f>
        <v/>
      </c>
      <c r="BC158" s="275" t="str">
        <f>IF(BC157="","",VLOOKUP(BC157,'シフト記号表（従来型・ユニット型共通）'!$C$6:$L$47,10,FALSE))</f>
        <v/>
      </c>
      <c r="BD158" s="274" t="str">
        <f>IF(BD157="","",VLOOKUP(BD157,'シフト記号表（従来型・ユニット型共通）'!$C$6:$L$47,10,FALSE))</f>
        <v/>
      </c>
      <c r="BE158" s="274" t="str">
        <f>IF(BE157="","",VLOOKUP(BE157,'シフト記号表（従来型・ユニット型共通）'!$C$6:$L$47,10,FALSE))</f>
        <v/>
      </c>
      <c r="BF158" s="1350">
        <f>IF($BI$3="４週",SUM(AA158:BB158),IF($BI$3="暦月",SUM(AA158:BE158),""))</f>
        <v>0</v>
      </c>
      <c r="BG158" s="1351"/>
      <c r="BH158" s="1352">
        <f>IF($BI$3="４週",BF158/4,IF($BI$3="暦月",(BF158/($BI$8/7)),""))</f>
        <v>0</v>
      </c>
      <c r="BI158" s="1351"/>
      <c r="BJ158" s="1347"/>
      <c r="BK158" s="1348"/>
      <c r="BL158" s="1348"/>
      <c r="BM158" s="1348"/>
      <c r="BN158" s="1349"/>
    </row>
    <row r="159" spans="2:66" ht="20.25" customHeight="1">
      <c r="B159" s="1279">
        <f>B157+1</f>
        <v>72</v>
      </c>
      <c r="C159" s="1396"/>
      <c r="D159" s="1398"/>
      <c r="E159" s="1288"/>
      <c r="F159" s="1399"/>
      <c r="G159" s="1325"/>
      <c r="H159" s="1326"/>
      <c r="I159" s="285"/>
      <c r="J159" s="284"/>
      <c r="K159" s="285"/>
      <c r="L159" s="284"/>
      <c r="M159" s="1337"/>
      <c r="N159" s="1338"/>
      <c r="O159" s="1339"/>
      <c r="P159" s="1340"/>
      <c r="Q159" s="1340"/>
      <c r="R159" s="1326"/>
      <c r="S159" s="1307"/>
      <c r="T159" s="1308"/>
      <c r="U159" s="1308"/>
      <c r="V159" s="1308"/>
      <c r="W159" s="1309"/>
      <c r="X159" s="283" t="s">
        <v>1100</v>
      </c>
      <c r="Z159" s="282"/>
      <c r="AA159" s="267"/>
      <c r="AB159" s="266"/>
      <c r="AC159" s="266"/>
      <c r="AD159" s="266"/>
      <c r="AE159" s="266"/>
      <c r="AF159" s="266"/>
      <c r="AG159" s="268"/>
      <c r="AH159" s="267"/>
      <c r="AI159" s="266"/>
      <c r="AJ159" s="266"/>
      <c r="AK159" s="266"/>
      <c r="AL159" s="266"/>
      <c r="AM159" s="266"/>
      <c r="AN159" s="268"/>
      <c r="AO159" s="267"/>
      <c r="AP159" s="266"/>
      <c r="AQ159" s="266"/>
      <c r="AR159" s="266"/>
      <c r="AS159" s="266"/>
      <c r="AT159" s="266"/>
      <c r="AU159" s="268"/>
      <c r="AV159" s="267"/>
      <c r="AW159" s="266"/>
      <c r="AX159" s="266"/>
      <c r="AY159" s="266"/>
      <c r="AZ159" s="266"/>
      <c r="BA159" s="266"/>
      <c r="BB159" s="268"/>
      <c r="BC159" s="267"/>
      <c r="BD159" s="266"/>
      <c r="BE159" s="265"/>
      <c r="BF159" s="1314"/>
      <c r="BG159" s="1315"/>
      <c r="BH159" s="1316"/>
      <c r="BI159" s="1317"/>
      <c r="BJ159" s="1318"/>
      <c r="BK159" s="1319"/>
      <c r="BL159" s="1319"/>
      <c r="BM159" s="1319"/>
      <c r="BN159" s="1320"/>
    </row>
    <row r="160" spans="2:66" ht="20.25" customHeight="1">
      <c r="B160" s="1280"/>
      <c r="C160" s="1397"/>
      <c r="D160" s="1400"/>
      <c r="E160" s="1288"/>
      <c r="F160" s="1399"/>
      <c r="G160" s="1341"/>
      <c r="H160" s="1342"/>
      <c r="I160" s="281"/>
      <c r="J160" s="280">
        <f>G159</f>
        <v>0</v>
      </c>
      <c r="K160" s="281"/>
      <c r="L160" s="280">
        <f>M159</f>
        <v>0</v>
      </c>
      <c r="M160" s="1343"/>
      <c r="N160" s="1344"/>
      <c r="O160" s="1345"/>
      <c r="P160" s="1346"/>
      <c r="Q160" s="1346"/>
      <c r="R160" s="1342"/>
      <c r="S160" s="1307"/>
      <c r="T160" s="1308"/>
      <c r="U160" s="1308"/>
      <c r="V160" s="1308"/>
      <c r="W160" s="1309"/>
      <c r="X160" s="279" t="s">
        <v>1099</v>
      </c>
      <c r="Y160" s="278"/>
      <c r="Z160" s="277"/>
      <c r="AA160" s="275" t="str">
        <f>IF(AA159="","",VLOOKUP(AA159,'シフト記号表（従来型・ユニット型共通）'!$C$6:$L$47,10,FALSE))</f>
        <v/>
      </c>
      <c r="AB160" s="274" t="str">
        <f>IF(AB159="","",VLOOKUP(AB159,'シフト記号表（従来型・ユニット型共通）'!$C$6:$L$47,10,FALSE))</f>
        <v/>
      </c>
      <c r="AC160" s="274" t="str">
        <f>IF(AC159="","",VLOOKUP(AC159,'シフト記号表（従来型・ユニット型共通）'!$C$6:$L$47,10,FALSE))</f>
        <v/>
      </c>
      <c r="AD160" s="274" t="str">
        <f>IF(AD159="","",VLOOKUP(AD159,'シフト記号表（従来型・ユニット型共通）'!$C$6:$L$47,10,FALSE))</f>
        <v/>
      </c>
      <c r="AE160" s="274" t="str">
        <f>IF(AE159="","",VLOOKUP(AE159,'シフト記号表（従来型・ユニット型共通）'!$C$6:$L$47,10,FALSE))</f>
        <v/>
      </c>
      <c r="AF160" s="274" t="str">
        <f>IF(AF159="","",VLOOKUP(AF159,'シフト記号表（従来型・ユニット型共通）'!$C$6:$L$47,10,FALSE))</f>
        <v/>
      </c>
      <c r="AG160" s="276" t="str">
        <f>IF(AG159="","",VLOOKUP(AG159,'シフト記号表（従来型・ユニット型共通）'!$C$6:$L$47,10,FALSE))</f>
        <v/>
      </c>
      <c r="AH160" s="275" t="str">
        <f>IF(AH159="","",VLOOKUP(AH159,'シフト記号表（従来型・ユニット型共通）'!$C$6:$L$47,10,FALSE))</f>
        <v/>
      </c>
      <c r="AI160" s="274" t="str">
        <f>IF(AI159="","",VLOOKUP(AI159,'シフト記号表（従来型・ユニット型共通）'!$C$6:$L$47,10,FALSE))</f>
        <v/>
      </c>
      <c r="AJ160" s="274" t="str">
        <f>IF(AJ159="","",VLOOKUP(AJ159,'シフト記号表（従来型・ユニット型共通）'!$C$6:$L$47,10,FALSE))</f>
        <v/>
      </c>
      <c r="AK160" s="274" t="str">
        <f>IF(AK159="","",VLOOKUP(AK159,'シフト記号表（従来型・ユニット型共通）'!$C$6:$L$47,10,FALSE))</f>
        <v/>
      </c>
      <c r="AL160" s="274" t="str">
        <f>IF(AL159="","",VLOOKUP(AL159,'シフト記号表（従来型・ユニット型共通）'!$C$6:$L$47,10,FALSE))</f>
        <v/>
      </c>
      <c r="AM160" s="274" t="str">
        <f>IF(AM159="","",VLOOKUP(AM159,'シフト記号表（従来型・ユニット型共通）'!$C$6:$L$47,10,FALSE))</f>
        <v/>
      </c>
      <c r="AN160" s="276" t="str">
        <f>IF(AN159="","",VLOOKUP(AN159,'シフト記号表（従来型・ユニット型共通）'!$C$6:$L$47,10,FALSE))</f>
        <v/>
      </c>
      <c r="AO160" s="275" t="str">
        <f>IF(AO159="","",VLOOKUP(AO159,'シフト記号表（従来型・ユニット型共通）'!$C$6:$L$47,10,FALSE))</f>
        <v/>
      </c>
      <c r="AP160" s="274" t="str">
        <f>IF(AP159="","",VLOOKUP(AP159,'シフト記号表（従来型・ユニット型共通）'!$C$6:$L$47,10,FALSE))</f>
        <v/>
      </c>
      <c r="AQ160" s="274" t="str">
        <f>IF(AQ159="","",VLOOKUP(AQ159,'シフト記号表（従来型・ユニット型共通）'!$C$6:$L$47,10,FALSE))</f>
        <v/>
      </c>
      <c r="AR160" s="274" t="str">
        <f>IF(AR159="","",VLOOKUP(AR159,'シフト記号表（従来型・ユニット型共通）'!$C$6:$L$47,10,FALSE))</f>
        <v/>
      </c>
      <c r="AS160" s="274" t="str">
        <f>IF(AS159="","",VLOOKUP(AS159,'シフト記号表（従来型・ユニット型共通）'!$C$6:$L$47,10,FALSE))</f>
        <v/>
      </c>
      <c r="AT160" s="274" t="str">
        <f>IF(AT159="","",VLOOKUP(AT159,'シフト記号表（従来型・ユニット型共通）'!$C$6:$L$47,10,FALSE))</f>
        <v/>
      </c>
      <c r="AU160" s="276" t="str">
        <f>IF(AU159="","",VLOOKUP(AU159,'シフト記号表（従来型・ユニット型共通）'!$C$6:$L$47,10,FALSE))</f>
        <v/>
      </c>
      <c r="AV160" s="275" t="str">
        <f>IF(AV159="","",VLOOKUP(AV159,'シフト記号表（従来型・ユニット型共通）'!$C$6:$L$47,10,FALSE))</f>
        <v/>
      </c>
      <c r="AW160" s="274" t="str">
        <f>IF(AW159="","",VLOOKUP(AW159,'シフト記号表（従来型・ユニット型共通）'!$C$6:$L$47,10,FALSE))</f>
        <v/>
      </c>
      <c r="AX160" s="274" t="str">
        <f>IF(AX159="","",VLOOKUP(AX159,'シフト記号表（従来型・ユニット型共通）'!$C$6:$L$47,10,FALSE))</f>
        <v/>
      </c>
      <c r="AY160" s="274" t="str">
        <f>IF(AY159="","",VLOOKUP(AY159,'シフト記号表（従来型・ユニット型共通）'!$C$6:$L$47,10,FALSE))</f>
        <v/>
      </c>
      <c r="AZ160" s="274" t="str">
        <f>IF(AZ159="","",VLOOKUP(AZ159,'シフト記号表（従来型・ユニット型共通）'!$C$6:$L$47,10,FALSE))</f>
        <v/>
      </c>
      <c r="BA160" s="274" t="str">
        <f>IF(BA159="","",VLOOKUP(BA159,'シフト記号表（従来型・ユニット型共通）'!$C$6:$L$47,10,FALSE))</f>
        <v/>
      </c>
      <c r="BB160" s="276" t="str">
        <f>IF(BB159="","",VLOOKUP(BB159,'シフト記号表（従来型・ユニット型共通）'!$C$6:$L$47,10,FALSE))</f>
        <v/>
      </c>
      <c r="BC160" s="275" t="str">
        <f>IF(BC159="","",VLOOKUP(BC159,'シフト記号表（従来型・ユニット型共通）'!$C$6:$L$47,10,FALSE))</f>
        <v/>
      </c>
      <c r="BD160" s="274" t="str">
        <f>IF(BD159="","",VLOOKUP(BD159,'シフト記号表（従来型・ユニット型共通）'!$C$6:$L$47,10,FALSE))</f>
        <v/>
      </c>
      <c r="BE160" s="274" t="str">
        <f>IF(BE159="","",VLOOKUP(BE159,'シフト記号表（従来型・ユニット型共通）'!$C$6:$L$47,10,FALSE))</f>
        <v/>
      </c>
      <c r="BF160" s="1350">
        <f>IF($BI$3="４週",SUM(AA160:BB160),IF($BI$3="暦月",SUM(AA160:BE160),""))</f>
        <v>0</v>
      </c>
      <c r="BG160" s="1351"/>
      <c r="BH160" s="1352">
        <f>IF($BI$3="４週",BF160/4,IF($BI$3="暦月",(BF160/($BI$8/7)),""))</f>
        <v>0</v>
      </c>
      <c r="BI160" s="1351"/>
      <c r="BJ160" s="1347"/>
      <c r="BK160" s="1348"/>
      <c r="BL160" s="1348"/>
      <c r="BM160" s="1348"/>
      <c r="BN160" s="1349"/>
    </row>
    <row r="161" spans="2:66" ht="20.25" customHeight="1">
      <c r="B161" s="1279">
        <f>B159+1</f>
        <v>73</v>
      </c>
      <c r="C161" s="1396"/>
      <c r="D161" s="1398"/>
      <c r="E161" s="1288"/>
      <c r="F161" s="1399"/>
      <c r="G161" s="1325"/>
      <c r="H161" s="1326"/>
      <c r="I161" s="285"/>
      <c r="J161" s="284"/>
      <c r="K161" s="285"/>
      <c r="L161" s="284"/>
      <c r="M161" s="1337"/>
      <c r="N161" s="1338"/>
      <c r="O161" s="1339"/>
      <c r="P161" s="1340"/>
      <c r="Q161" s="1340"/>
      <c r="R161" s="1326"/>
      <c r="S161" s="1307"/>
      <c r="T161" s="1308"/>
      <c r="U161" s="1308"/>
      <c r="V161" s="1308"/>
      <c r="W161" s="1309"/>
      <c r="X161" s="283" t="s">
        <v>1100</v>
      </c>
      <c r="Z161" s="282"/>
      <c r="AA161" s="267"/>
      <c r="AB161" s="266"/>
      <c r="AC161" s="266"/>
      <c r="AD161" s="266"/>
      <c r="AE161" s="266"/>
      <c r="AF161" s="266"/>
      <c r="AG161" s="268"/>
      <c r="AH161" s="267"/>
      <c r="AI161" s="266"/>
      <c r="AJ161" s="266"/>
      <c r="AK161" s="266"/>
      <c r="AL161" s="266"/>
      <c r="AM161" s="266"/>
      <c r="AN161" s="268"/>
      <c r="AO161" s="267"/>
      <c r="AP161" s="266"/>
      <c r="AQ161" s="266"/>
      <c r="AR161" s="266"/>
      <c r="AS161" s="266"/>
      <c r="AT161" s="266"/>
      <c r="AU161" s="268"/>
      <c r="AV161" s="267"/>
      <c r="AW161" s="266"/>
      <c r="AX161" s="266"/>
      <c r="AY161" s="266"/>
      <c r="AZ161" s="266"/>
      <c r="BA161" s="266"/>
      <c r="BB161" s="268"/>
      <c r="BC161" s="267"/>
      <c r="BD161" s="266"/>
      <c r="BE161" s="265"/>
      <c r="BF161" s="1314"/>
      <c r="BG161" s="1315"/>
      <c r="BH161" s="1316"/>
      <c r="BI161" s="1317"/>
      <c r="BJ161" s="1318"/>
      <c r="BK161" s="1319"/>
      <c r="BL161" s="1319"/>
      <c r="BM161" s="1319"/>
      <c r="BN161" s="1320"/>
    </row>
    <row r="162" spans="2:66" ht="20.25" customHeight="1">
      <c r="B162" s="1280"/>
      <c r="C162" s="1397"/>
      <c r="D162" s="1400"/>
      <c r="E162" s="1288"/>
      <c r="F162" s="1399"/>
      <c r="G162" s="1341"/>
      <c r="H162" s="1342"/>
      <c r="I162" s="281"/>
      <c r="J162" s="280">
        <f>G161</f>
        <v>0</v>
      </c>
      <c r="K162" s="281"/>
      <c r="L162" s="280">
        <f>M161</f>
        <v>0</v>
      </c>
      <c r="M162" s="1343"/>
      <c r="N162" s="1344"/>
      <c r="O162" s="1345"/>
      <c r="P162" s="1346"/>
      <c r="Q162" s="1346"/>
      <c r="R162" s="1342"/>
      <c r="S162" s="1307"/>
      <c r="T162" s="1308"/>
      <c r="U162" s="1308"/>
      <c r="V162" s="1308"/>
      <c r="W162" s="1309"/>
      <c r="X162" s="279" t="s">
        <v>1099</v>
      </c>
      <c r="Y162" s="278"/>
      <c r="Z162" s="277"/>
      <c r="AA162" s="275" t="str">
        <f>IF(AA161="","",VLOOKUP(AA161,'シフト記号表（従来型・ユニット型共通）'!$C$6:$L$47,10,FALSE))</f>
        <v/>
      </c>
      <c r="AB162" s="274" t="str">
        <f>IF(AB161="","",VLOOKUP(AB161,'シフト記号表（従来型・ユニット型共通）'!$C$6:$L$47,10,FALSE))</f>
        <v/>
      </c>
      <c r="AC162" s="274" t="str">
        <f>IF(AC161="","",VLOOKUP(AC161,'シフト記号表（従来型・ユニット型共通）'!$C$6:$L$47,10,FALSE))</f>
        <v/>
      </c>
      <c r="AD162" s="274" t="str">
        <f>IF(AD161="","",VLOOKUP(AD161,'シフト記号表（従来型・ユニット型共通）'!$C$6:$L$47,10,FALSE))</f>
        <v/>
      </c>
      <c r="AE162" s="274" t="str">
        <f>IF(AE161="","",VLOOKUP(AE161,'シフト記号表（従来型・ユニット型共通）'!$C$6:$L$47,10,FALSE))</f>
        <v/>
      </c>
      <c r="AF162" s="274" t="str">
        <f>IF(AF161="","",VLOOKUP(AF161,'シフト記号表（従来型・ユニット型共通）'!$C$6:$L$47,10,FALSE))</f>
        <v/>
      </c>
      <c r="AG162" s="276" t="str">
        <f>IF(AG161="","",VLOOKUP(AG161,'シフト記号表（従来型・ユニット型共通）'!$C$6:$L$47,10,FALSE))</f>
        <v/>
      </c>
      <c r="AH162" s="275" t="str">
        <f>IF(AH161="","",VLOOKUP(AH161,'シフト記号表（従来型・ユニット型共通）'!$C$6:$L$47,10,FALSE))</f>
        <v/>
      </c>
      <c r="AI162" s="274" t="str">
        <f>IF(AI161="","",VLOOKUP(AI161,'シフト記号表（従来型・ユニット型共通）'!$C$6:$L$47,10,FALSE))</f>
        <v/>
      </c>
      <c r="AJ162" s="274" t="str">
        <f>IF(AJ161="","",VLOOKUP(AJ161,'シフト記号表（従来型・ユニット型共通）'!$C$6:$L$47,10,FALSE))</f>
        <v/>
      </c>
      <c r="AK162" s="274" t="str">
        <f>IF(AK161="","",VLOOKUP(AK161,'シフト記号表（従来型・ユニット型共通）'!$C$6:$L$47,10,FALSE))</f>
        <v/>
      </c>
      <c r="AL162" s="274" t="str">
        <f>IF(AL161="","",VLOOKUP(AL161,'シフト記号表（従来型・ユニット型共通）'!$C$6:$L$47,10,FALSE))</f>
        <v/>
      </c>
      <c r="AM162" s="274" t="str">
        <f>IF(AM161="","",VLOOKUP(AM161,'シフト記号表（従来型・ユニット型共通）'!$C$6:$L$47,10,FALSE))</f>
        <v/>
      </c>
      <c r="AN162" s="276" t="str">
        <f>IF(AN161="","",VLOOKUP(AN161,'シフト記号表（従来型・ユニット型共通）'!$C$6:$L$47,10,FALSE))</f>
        <v/>
      </c>
      <c r="AO162" s="275" t="str">
        <f>IF(AO161="","",VLOOKUP(AO161,'シフト記号表（従来型・ユニット型共通）'!$C$6:$L$47,10,FALSE))</f>
        <v/>
      </c>
      <c r="AP162" s="274" t="str">
        <f>IF(AP161="","",VLOOKUP(AP161,'シフト記号表（従来型・ユニット型共通）'!$C$6:$L$47,10,FALSE))</f>
        <v/>
      </c>
      <c r="AQ162" s="274" t="str">
        <f>IF(AQ161="","",VLOOKUP(AQ161,'シフト記号表（従来型・ユニット型共通）'!$C$6:$L$47,10,FALSE))</f>
        <v/>
      </c>
      <c r="AR162" s="274" t="str">
        <f>IF(AR161="","",VLOOKUP(AR161,'シフト記号表（従来型・ユニット型共通）'!$C$6:$L$47,10,FALSE))</f>
        <v/>
      </c>
      <c r="AS162" s="274" t="str">
        <f>IF(AS161="","",VLOOKUP(AS161,'シフト記号表（従来型・ユニット型共通）'!$C$6:$L$47,10,FALSE))</f>
        <v/>
      </c>
      <c r="AT162" s="274" t="str">
        <f>IF(AT161="","",VLOOKUP(AT161,'シフト記号表（従来型・ユニット型共通）'!$C$6:$L$47,10,FALSE))</f>
        <v/>
      </c>
      <c r="AU162" s="276" t="str">
        <f>IF(AU161="","",VLOOKUP(AU161,'シフト記号表（従来型・ユニット型共通）'!$C$6:$L$47,10,FALSE))</f>
        <v/>
      </c>
      <c r="AV162" s="275" t="str">
        <f>IF(AV161="","",VLOOKUP(AV161,'シフト記号表（従来型・ユニット型共通）'!$C$6:$L$47,10,FALSE))</f>
        <v/>
      </c>
      <c r="AW162" s="274" t="str">
        <f>IF(AW161="","",VLOOKUP(AW161,'シフト記号表（従来型・ユニット型共通）'!$C$6:$L$47,10,FALSE))</f>
        <v/>
      </c>
      <c r="AX162" s="274" t="str">
        <f>IF(AX161="","",VLOOKUP(AX161,'シフト記号表（従来型・ユニット型共通）'!$C$6:$L$47,10,FALSE))</f>
        <v/>
      </c>
      <c r="AY162" s="274" t="str">
        <f>IF(AY161="","",VLOOKUP(AY161,'シフト記号表（従来型・ユニット型共通）'!$C$6:$L$47,10,FALSE))</f>
        <v/>
      </c>
      <c r="AZ162" s="274" t="str">
        <f>IF(AZ161="","",VLOOKUP(AZ161,'シフト記号表（従来型・ユニット型共通）'!$C$6:$L$47,10,FALSE))</f>
        <v/>
      </c>
      <c r="BA162" s="274" t="str">
        <f>IF(BA161="","",VLOOKUP(BA161,'シフト記号表（従来型・ユニット型共通）'!$C$6:$L$47,10,FALSE))</f>
        <v/>
      </c>
      <c r="BB162" s="276" t="str">
        <f>IF(BB161="","",VLOOKUP(BB161,'シフト記号表（従来型・ユニット型共通）'!$C$6:$L$47,10,FALSE))</f>
        <v/>
      </c>
      <c r="BC162" s="275" t="str">
        <f>IF(BC161="","",VLOOKUP(BC161,'シフト記号表（従来型・ユニット型共通）'!$C$6:$L$47,10,FALSE))</f>
        <v/>
      </c>
      <c r="BD162" s="274" t="str">
        <f>IF(BD161="","",VLOOKUP(BD161,'シフト記号表（従来型・ユニット型共通）'!$C$6:$L$47,10,FALSE))</f>
        <v/>
      </c>
      <c r="BE162" s="274" t="str">
        <f>IF(BE161="","",VLOOKUP(BE161,'シフト記号表（従来型・ユニット型共通）'!$C$6:$L$47,10,FALSE))</f>
        <v/>
      </c>
      <c r="BF162" s="1350">
        <f>IF($BI$3="４週",SUM(AA162:BB162),IF($BI$3="暦月",SUM(AA162:BE162),""))</f>
        <v>0</v>
      </c>
      <c r="BG162" s="1351"/>
      <c r="BH162" s="1352">
        <f>IF($BI$3="４週",BF162/4,IF($BI$3="暦月",(BF162/($BI$8/7)),""))</f>
        <v>0</v>
      </c>
      <c r="BI162" s="1351"/>
      <c r="BJ162" s="1347"/>
      <c r="BK162" s="1348"/>
      <c r="BL162" s="1348"/>
      <c r="BM162" s="1348"/>
      <c r="BN162" s="1349"/>
    </row>
    <row r="163" spans="2:66" ht="20.25" customHeight="1">
      <c r="B163" s="1279">
        <f>B161+1</f>
        <v>74</v>
      </c>
      <c r="C163" s="1396"/>
      <c r="D163" s="1398"/>
      <c r="E163" s="1288"/>
      <c r="F163" s="1399"/>
      <c r="G163" s="1325"/>
      <c r="H163" s="1326"/>
      <c r="I163" s="285"/>
      <c r="J163" s="284"/>
      <c r="K163" s="285"/>
      <c r="L163" s="284"/>
      <c r="M163" s="1337"/>
      <c r="N163" s="1338"/>
      <c r="O163" s="1339"/>
      <c r="P163" s="1340"/>
      <c r="Q163" s="1340"/>
      <c r="R163" s="1326"/>
      <c r="S163" s="1307"/>
      <c r="T163" s="1308"/>
      <c r="U163" s="1308"/>
      <c r="V163" s="1308"/>
      <c r="W163" s="1309"/>
      <c r="X163" s="283" t="s">
        <v>1100</v>
      </c>
      <c r="Z163" s="282"/>
      <c r="AA163" s="267"/>
      <c r="AB163" s="266"/>
      <c r="AC163" s="266"/>
      <c r="AD163" s="266"/>
      <c r="AE163" s="266"/>
      <c r="AF163" s="266"/>
      <c r="AG163" s="268"/>
      <c r="AH163" s="267"/>
      <c r="AI163" s="266"/>
      <c r="AJ163" s="266"/>
      <c r="AK163" s="266"/>
      <c r="AL163" s="266"/>
      <c r="AM163" s="266"/>
      <c r="AN163" s="268"/>
      <c r="AO163" s="267"/>
      <c r="AP163" s="266"/>
      <c r="AQ163" s="266"/>
      <c r="AR163" s="266"/>
      <c r="AS163" s="266"/>
      <c r="AT163" s="266"/>
      <c r="AU163" s="268"/>
      <c r="AV163" s="267"/>
      <c r="AW163" s="266"/>
      <c r="AX163" s="266"/>
      <c r="AY163" s="266"/>
      <c r="AZ163" s="266"/>
      <c r="BA163" s="266"/>
      <c r="BB163" s="268"/>
      <c r="BC163" s="267"/>
      <c r="BD163" s="266"/>
      <c r="BE163" s="265"/>
      <c r="BF163" s="1314"/>
      <c r="BG163" s="1315"/>
      <c r="BH163" s="1316"/>
      <c r="BI163" s="1317"/>
      <c r="BJ163" s="1318"/>
      <c r="BK163" s="1319"/>
      <c r="BL163" s="1319"/>
      <c r="BM163" s="1319"/>
      <c r="BN163" s="1320"/>
    </row>
    <row r="164" spans="2:66" ht="20.25" customHeight="1">
      <c r="B164" s="1280"/>
      <c r="C164" s="1397"/>
      <c r="D164" s="1400"/>
      <c r="E164" s="1288"/>
      <c r="F164" s="1399"/>
      <c r="G164" s="1341"/>
      <c r="H164" s="1342"/>
      <c r="I164" s="281"/>
      <c r="J164" s="280">
        <f>G163</f>
        <v>0</v>
      </c>
      <c r="K164" s="281"/>
      <c r="L164" s="280">
        <f>M163</f>
        <v>0</v>
      </c>
      <c r="M164" s="1343"/>
      <c r="N164" s="1344"/>
      <c r="O164" s="1345"/>
      <c r="P164" s="1346"/>
      <c r="Q164" s="1346"/>
      <c r="R164" s="1342"/>
      <c r="S164" s="1307"/>
      <c r="T164" s="1308"/>
      <c r="U164" s="1308"/>
      <c r="V164" s="1308"/>
      <c r="W164" s="1309"/>
      <c r="X164" s="279" t="s">
        <v>1099</v>
      </c>
      <c r="Y164" s="278"/>
      <c r="Z164" s="277"/>
      <c r="AA164" s="275" t="str">
        <f>IF(AA163="","",VLOOKUP(AA163,'シフト記号表（従来型・ユニット型共通）'!$C$6:$L$47,10,FALSE))</f>
        <v/>
      </c>
      <c r="AB164" s="274" t="str">
        <f>IF(AB163="","",VLOOKUP(AB163,'シフト記号表（従来型・ユニット型共通）'!$C$6:$L$47,10,FALSE))</f>
        <v/>
      </c>
      <c r="AC164" s="274" t="str">
        <f>IF(AC163="","",VLOOKUP(AC163,'シフト記号表（従来型・ユニット型共通）'!$C$6:$L$47,10,FALSE))</f>
        <v/>
      </c>
      <c r="AD164" s="274" t="str">
        <f>IF(AD163="","",VLOOKUP(AD163,'シフト記号表（従来型・ユニット型共通）'!$C$6:$L$47,10,FALSE))</f>
        <v/>
      </c>
      <c r="AE164" s="274" t="str">
        <f>IF(AE163="","",VLOOKUP(AE163,'シフト記号表（従来型・ユニット型共通）'!$C$6:$L$47,10,FALSE))</f>
        <v/>
      </c>
      <c r="AF164" s="274" t="str">
        <f>IF(AF163="","",VLOOKUP(AF163,'シフト記号表（従来型・ユニット型共通）'!$C$6:$L$47,10,FALSE))</f>
        <v/>
      </c>
      <c r="AG164" s="276" t="str">
        <f>IF(AG163="","",VLOOKUP(AG163,'シフト記号表（従来型・ユニット型共通）'!$C$6:$L$47,10,FALSE))</f>
        <v/>
      </c>
      <c r="AH164" s="275" t="str">
        <f>IF(AH163="","",VLOOKUP(AH163,'シフト記号表（従来型・ユニット型共通）'!$C$6:$L$47,10,FALSE))</f>
        <v/>
      </c>
      <c r="AI164" s="274" t="str">
        <f>IF(AI163="","",VLOOKUP(AI163,'シフト記号表（従来型・ユニット型共通）'!$C$6:$L$47,10,FALSE))</f>
        <v/>
      </c>
      <c r="AJ164" s="274" t="str">
        <f>IF(AJ163="","",VLOOKUP(AJ163,'シフト記号表（従来型・ユニット型共通）'!$C$6:$L$47,10,FALSE))</f>
        <v/>
      </c>
      <c r="AK164" s="274" t="str">
        <f>IF(AK163="","",VLOOKUP(AK163,'シフト記号表（従来型・ユニット型共通）'!$C$6:$L$47,10,FALSE))</f>
        <v/>
      </c>
      <c r="AL164" s="274" t="str">
        <f>IF(AL163="","",VLOOKUP(AL163,'シフト記号表（従来型・ユニット型共通）'!$C$6:$L$47,10,FALSE))</f>
        <v/>
      </c>
      <c r="AM164" s="274" t="str">
        <f>IF(AM163="","",VLOOKUP(AM163,'シフト記号表（従来型・ユニット型共通）'!$C$6:$L$47,10,FALSE))</f>
        <v/>
      </c>
      <c r="AN164" s="276" t="str">
        <f>IF(AN163="","",VLOOKUP(AN163,'シフト記号表（従来型・ユニット型共通）'!$C$6:$L$47,10,FALSE))</f>
        <v/>
      </c>
      <c r="AO164" s="275" t="str">
        <f>IF(AO163="","",VLOOKUP(AO163,'シフト記号表（従来型・ユニット型共通）'!$C$6:$L$47,10,FALSE))</f>
        <v/>
      </c>
      <c r="AP164" s="274" t="str">
        <f>IF(AP163="","",VLOOKUP(AP163,'シフト記号表（従来型・ユニット型共通）'!$C$6:$L$47,10,FALSE))</f>
        <v/>
      </c>
      <c r="AQ164" s="274" t="str">
        <f>IF(AQ163="","",VLOOKUP(AQ163,'シフト記号表（従来型・ユニット型共通）'!$C$6:$L$47,10,FALSE))</f>
        <v/>
      </c>
      <c r="AR164" s="274" t="str">
        <f>IF(AR163="","",VLOOKUP(AR163,'シフト記号表（従来型・ユニット型共通）'!$C$6:$L$47,10,FALSE))</f>
        <v/>
      </c>
      <c r="AS164" s="274" t="str">
        <f>IF(AS163="","",VLOOKUP(AS163,'シフト記号表（従来型・ユニット型共通）'!$C$6:$L$47,10,FALSE))</f>
        <v/>
      </c>
      <c r="AT164" s="274" t="str">
        <f>IF(AT163="","",VLOOKUP(AT163,'シフト記号表（従来型・ユニット型共通）'!$C$6:$L$47,10,FALSE))</f>
        <v/>
      </c>
      <c r="AU164" s="276" t="str">
        <f>IF(AU163="","",VLOOKUP(AU163,'シフト記号表（従来型・ユニット型共通）'!$C$6:$L$47,10,FALSE))</f>
        <v/>
      </c>
      <c r="AV164" s="275" t="str">
        <f>IF(AV163="","",VLOOKUP(AV163,'シフト記号表（従来型・ユニット型共通）'!$C$6:$L$47,10,FALSE))</f>
        <v/>
      </c>
      <c r="AW164" s="274" t="str">
        <f>IF(AW163="","",VLOOKUP(AW163,'シフト記号表（従来型・ユニット型共通）'!$C$6:$L$47,10,FALSE))</f>
        <v/>
      </c>
      <c r="AX164" s="274" t="str">
        <f>IF(AX163="","",VLOOKUP(AX163,'シフト記号表（従来型・ユニット型共通）'!$C$6:$L$47,10,FALSE))</f>
        <v/>
      </c>
      <c r="AY164" s="274" t="str">
        <f>IF(AY163="","",VLOOKUP(AY163,'シフト記号表（従来型・ユニット型共通）'!$C$6:$L$47,10,FALSE))</f>
        <v/>
      </c>
      <c r="AZ164" s="274" t="str">
        <f>IF(AZ163="","",VLOOKUP(AZ163,'シフト記号表（従来型・ユニット型共通）'!$C$6:$L$47,10,FALSE))</f>
        <v/>
      </c>
      <c r="BA164" s="274" t="str">
        <f>IF(BA163="","",VLOOKUP(BA163,'シフト記号表（従来型・ユニット型共通）'!$C$6:$L$47,10,FALSE))</f>
        <v/>
      </c>
      <c r="BB164" s="276" t="str">
        <f>IF(BB163="","",VLOOKUP(BB163,'シフト記号表（従来型・ユニット型共通）'!$C$6:$L$47,10,FALSE))</f>
        <v/>
      </c>
      <c r="BC164" s="275" t="str">
        <f>IF(BC163="","",VLOOKUP(BC163,'シフト記号表（従来型・ユニット型共通）'!$C$6:$L$47,10,FALSE))</f>
        <v/>
      </c>
      <c r="BD164" s="274" t="str">
        <f>IF(BD163="","",VLOOKUP(BD163,'シフト記号表（従来型・ユニット型共通）'!$C$6:$L$47,10,FALSE))</f>
        <v/>
      </c>
      <c r="BE164" s="274" t="str">
        <f>IF(BE163="","",VLOOKUP(BE163,'シフト記号表（従来型・ユニット型共通）'!$C$6:$L$47,10,FALSE))</f>
        <v/>
      </c>
      <c r="BF164" s="1350">
        <f>IF($BI$3="４週",SUM(AA164:BB164),IF($BI$3="暦月",SUM(AA164:BE164),""))</f>
        <v>0</v>
      </c>
      <c r="BG164" s="1351"/>
      <c r="BH164" s="1352">
        <f>IF($BI$3="４週",BF164/4,IF($BI$3="暦月",(BF164/($BI$8/7)),""))</f>
        <v>0</v>
      </c>
      <c r="BI164" s="1351"/>
      <c r="BJ164" s="1347"/>
      <c r="BK164" s="1348"/>
      <c r="BL164" s="1348"/>
      <c r="BM164" s="1348"/>
      <c r="BN164" s="1349"/>
    </row>
    <row r="165" spans="2:66" ht="20.25" customHeight="1">
      <c r="B165" s="1279">
        <f>B163+1</f>
        <v>75</v>
      </c>
      <c r="C165" s="1396"/>
      <c r="D165" s="1398"/>
      <c r="E165" s="1288"/>
      <c r="F165" s="1399"/>
      <c r="G165" s="1325"/>
      <c r="H165" s="1326"/>
      <c r="I165" s="285"/>
      <c r="J165" s="284"/>
      <c r="K165" s="285"/>
      <c r="L165" s="284"/>
      <c r="M165" s="1337"/>
      <c r="N165" s="1338"/>
      <c r="O165" s="1339"/>
      <c r="P165" s="1340"/>
      <c r="Q165" s="1340"/>
      <c r="R165" s="1326"/>
      <c r="S165" s="1307"/>
      <c r="T165" s="1308"/>
      <c r="U165" s="1308"/>
      <c r="V165" s="1308"/>
      <c r="W165" s="1309"/>
      <c r="X165" s="283" t="s">
        <v>1100</v>
      </c>
      <c r="Z165" s="282"/>
      <c r="AA165" s="267"/>
      <c r="AB165" s="266"/>
      <c r="AC165" s="266"/>
      <c r="AD165" s="266"/>
      <c r="AE165" s="266"/>
      <c r="AF165" s="266"/>
      <c r="AG165" s="268"/>
      <c r="AH165" s="267"/>
      <c r="AI165" s="266"/>
      <c r="AJ165" s="266"/>
      <c r="AK165" s="266"/>
      <c r="AL165" s="266"/>
      <c r="AM165" s="266"/>
      <c r="AN165" s="268"/>
      <c r="AO165" s="267"/>
      <c r="AP165" s="266"/>
      <c r="AQ165" s="266"/>
      <c r="AR165" s="266"/>
      <c r="AS165" s="266"/>
      <c r="AT165" s="266"/>
      <c r="AU165" s="268"/>
      <c r="AV165" s="267"/>
      <c r="AW165" s="266"/>
      <c r="AX165" s="266"/>
      <c r="AY165" s="266"/>
      <c r="AZ165" s="266"/>
      <c r="BA165" s="266"/>
      <c r="BB165" s="268"/>
      <c r="BC165" s="267"/>
      <c r="BD165" s="266"/>
      <c r="BE165" s="265"/>
      <c r="BF165" s="1314"/>
      <c r="BG165" s="1315"/>
      <c r="BH165" s="1316"/>
      <c r="BI165" s="1317"/>
      <c r="BJ165" s="1318"/>
      <c r="BK165" s="1319"/>
      <c r="BL165" s="1319"/>
      <c r="BM165" s="1319"/>
      <c r="BN165" s="1320"/>
    </row>
    <row r="166" spans="2:66" ht="20.25" customHeight="1">
      <c r="B166" s="1280"/>
      <c r="C166" s="1397"/>
      <c r="D166" s="1400"/>
      <c r="E166" s="1288"/>
      <c r="F166" s="1399"/>
      <c r="G166" s="1341"/>
      <c r="H166" s="1342"/>
      <c r="I166" s="281"/>
      <c r="J166" s="280">
        <f>G165</f>
        <v>0</v>
      </c>
      <c r="K166" s="281"/>
      <c r="L166" s="280">
        <f>M165</f>
        <v>0</v>
      </c>
      <c r="M166" s="1343"/>
      <c r="N166" s="1344"/>
      <c r="O166" s="1345"/>
      <c r="P166" s="1346"/>
      <c r="Q166" s="1346"/>
      <c r="R166" s="1342"/>
      <c r="S166" s="1307"/>
      <c r="T166" s="1308"/>
      <c r="U166" s="1308"/>
      <c r="V166" s="1308"/>
      <c r="W166" s="1309"/>
      <c r="X166" s="279" t="s">
        <v>1099</v>
      </c>
      <c r="Y166" s="278"/>
      <c r="Z166" s="277"/>
      <c r="AA166" s="275" t="str">
        <f>IF(AA165="","",VLOOKUP(AA165,'シフト記号表（従来型・ユニット型共通）'!$C$6:$L$47,10,FALSE))</f>
        <v/>
      </c>
      <c r="AB166" s="274" t="str">
        <f>IF(AB165="","",VLOOKUP(AB165,'シフト記号表（従来型・ユニット型共通）'!$C$6:$L$47,10,FALSE))</f>
        <v/>
      </c>
      <c r="AC166" s="274" t="str">
        <f>IF(AC165="","",VLOOKUP(AC165,'シフト記号表（従来型・ユニット型共通）'!$C$6:$L$47,10,FALSE))</f>
        <v/>
      </c>
      <c r="AD166" s="274" t="str">
        <f>IF(AD165="","",VLOOKUP(AD165,'シフト記号表（従来型・ユニット型共通）'!$C$6:$L$47,10,FALSE))</f>
        <v/>
      </c>
      <c r="AE166" s="274" t="str">
        <f>IF(AE165="","",VLOOKUP(AE165,'シフト記号表（従来型・ユニット型共通）'!$C$6:$L$47,10,FALSE))</f>
        <v/>
      </c>
      <c r="AF166" s="274" t="str">
        <f>IF(AF165="","",VLOOKUP(AF165,'シフト記号表（従来型・ユニット型共通）'!$C$6:$L$47,10,FALSE))</f>
        <v/>
      </c>
      <c r="AG166" s="276" t="str">
        <f>IF(AG165="","",VLOOKUP(AG165,'シフト記号表（従来型・ユニット型共通）'!$C$6:$L$47,10,FALSE))</f>
        <v/>
      </c>
      <c r="AH166" s="275" t="str">
        <f>IF(AH165="","",VLOOKUP(AH165,'シフト記号表（従来型・ユニット型共通）'!$C$6:$L$47,10,FALSE))</f>
        <v/>
      </c>
      <c r="AI166" s="274" t="str">
        <f>IF(AI165="","",VLOOKUP(AI165,'シフト記号表（従来型・ユニット型共通）'!$C$6:$L$47,10,FALSE))</f>
        <v/>
      </c>
      <c r="AJ166" s="274" t="str">
        <f>IF(AJ165="","",VLOOKUP(AJ165,'シフト記号表（従来型・ユニット型共通）'!$C$6:$L$47,10,FALSE))</f>
        <v/>
      </c>
      <c r="AK166" s="274" t="str">
        <f>IF(AK165="","",VLOOKUP(AK165,'シフト記号表（従来型・ユニット型共通）'!$C$6:$L$47,10,FALSE))</f>
        <v/>
      </c>
      <c r="AL166" s="274" t="str">
        <f>IF(AL165="","",VLOOKUP(AL165,'シフト記号表（従来型・ユニット型共通）'!$C$6:$L$47,10,FALSE))</f>
        <v/>
      </c>
      <c r="AM166" s="274" t="str">
        <f>IF(AM165="","",VLOOKUP(AM165,'シフト記号表（従来型・ユニット型共通）'!$C$6:$L$47,10,FALSE))</f>
        <v/>
      </c>
      <c r="AN166" s="276" t="str">
        <f>IF(AN165="","",VLOOKUP(AN165,'シフト記号表（従来型・ユニット型共通）'!$C$6:$L$47,10,FALSE))</f>
        <v/>
      </c>
      <c r="AO166" s="275" t="str">
        <f>IF(AO165="","",VLOOKUP(AO165,'シフト記号表（従来型・ユニット型共通）'!$C$6:$L$47,10,FALSE))</f>
        <v/>
      </c>
      <c r="AP166" s="274" t="str">
        <f>IF(AP165="","",VLOOKUP(AP165,'シフト記号表（従来型・ユニット型共通）'!$C$6:$L$47,10,FALSE))</f>
        <v/>
      </c>
      <c r="AQ166" s="274" t="str">
        <f>IF(AQ165="","",VLOOKUP(AQ165,'シフト記号表（従来型・ユニット型共通）'!$C$6:$L$47,10,FALSE))</f>
        <v/>
      </c>
      <c r="AR166" s="274" t="str">
        <f>IF(AR165="","",VLOOKUP(AR165,'シフト記号表（従来型・ユニット型共通）'!$C$6:$L$47,10,FALSE))</f>
        <v/>
      </c>
      <c r="AS166" s="274" t="str">
        <f>IF(AS165="","",VLOOKUP(AS165,'シフト記号表（従来型・ユニット型共通）'!$C$6:$L$47,10,FALSE))</f>
        <v/>
      </c>
      <c r="AT166" s="274" t="str">
        <f>IF(AT165="","",VLOOKUP(AT165,'シフト記号表（従来型・ユニット型共通）'!$C$6:$L$47,10,FALSE))</f>
        <v/>
      </c>
      <c r="AU166" s="276" t="str">
        <f>IF(AU165="","",VLOOKUP(AU165,'シフト記号表（従来型・ユニット型共通）'!$C$6:$L$47,10,FALSE))</f>
        <v/>
      </c>
      <c r="AV166" s="275" t="str">
        <f>IF(AV165="","",VLOOKUP(AV165,'シフト記号表（従来型・ユニット型共通）'!$C$6:$L$47,10,FALSE))</f>
        <v/>
      </c>
      <c r="AW166" s="274" t="str">
        <f>IF(AW165="","",VLOOKUP(AW165,'シフト記号表（従来型・ユニット型共通）'!$C$6:$L$47,10,FALSE))</f>
        <v/>
      </c>
      <c r="AX166" s="274" t="str">
        <f>IF(AX165="","",VLOOKUP(AX165,'シフト記号表（従来型・ユニット型共通）'!$C$6:$L$47,10,FALSE))</f>
        <v/>
      </c>
      <c r="AY166" s="274" t="str">
        <f>IF(AY165="","",VLOOKUP(AY165,'シフト記号表（従来型・ユニット型共通）'!$C$6:$L$47,10,FALSE))</f>
        <v/>
      </c>
      <c r="AZ166" s="274" t="str">
        <f>IF(AZ165="","",VLOOKUP(AZ165,'シフト記号表（従来型・ユニット型共通）'!$C$6:$L$47,10,FALSE))</f>
        <v/>
      </c>
      <c r="BA166" s="274" t="str">
        <f>IF(BA165="","",VLOOKUP(BA165,'シフト記号表（従来型・ユニット型共通）'!$C$6:$L$47,10,FALSE))</f>
        <v/>
      </c>
      <c r="BB166" s="276" t="str">
        <f>IF(BB165="","",VLOOKUP(BB165,'シフト記号表（従来型・ユニット型共通）'!$C$6:$L$47,10,FALSE))</f>
        <v/>
      </c>
      <c r="BC166" s="275" t="str">
        <f>IF(BC165="","",VLOOKUP(BC165,'シフト記号表（従来型・ユニット型共通）'!$C$6:$L$47,10,FALSE))</f>
        <v/>
      </c>
      <c r="BD166" s="274" t="str">
        <f>IF(BD165="","",VLOOKUP(BD165,'シフト記号表（従来型・ユニット型共通）'!$C$6:$L$47,10,FALSE))</f>
        <v/>
      </c>
      <c r="BE166" s="274" t="str">
        <f>IF(BE165="","",VLOOKUP(BE165,'シフト記号表（従来型・ユニット型共通）'!$C$6:$L$47,10,FALSE))</f>
        <v/>
      </c>
      <c r="BF166" s="1350">
        <f>IF($BI$3="４週",SUM(AA166:BB166),IF($BI$3="暦月",SUM(AA166:BE166),""))</f>
        <v>0</v>
      </c>
      <c r="BG166" s="1351"/>
      <c r="BH166" s="1352">
        <f>IF($BI$3="４週",BF166/4,IF($BI$3="暦月",(BF166/($BI$8/7)),""))</f>
        <v>0</v>
      </c>
      <c r="BI166" s="1351"/>
      <c r="BJ166" s="1347"/>
      <c r="BK166" s="1348"/>
      <c r="BL166" s="1348"/>
      <c r="BM166" s="1348"/>
      <c r="BN166" s="1349"/>
    </row>
    <row r="167" spans="2:66" ht="20.25" customHeight="1">
      <c r="B167" s="1279">
        <f>B165+1</f>
        <v>76</v>
      </c>
      <c r="C167" s="1396"/>
      <c r="D167" s="1398"/>
      <c r="E167" s="1288"/>
      <c r="F167" s="1399"/>
      <c r="G167" s="1325"/>
      <c r="H167" s="1326"/>
      <c r="I167" s="285"/>
      <c r="J167" s="284"/>
      <c r="K167" s="285"/>
      <c r="L167" s="284"/>
      <c r="M167" s="1337"/>
      <c r="N167" s="1338"/>
      <c r="O167" s="1339"/>
      <c r="P167" s="1340"/>
      <c r="Q167" s="1340"/>
      <c r="R167" s="1326"/>
      <c r="S167" s="1307"/>
      <c r="T167" s="1308"/>
      <c r="U167" s="1308"/>
      <c r="V167" s="1308"/>
      <c r="W167" s="1309"/>
      <c r="X167" s="283" t="s">
        <v>1100</v>
      </c>
      <c r="Z167" s="282"/>
      <c r="AA167" s="267"/>
      <c r="AB167" s="266"/>
      <c r="AC167" s="266"/>
      <c r="AD167" s="266"/>
      <c r="AE167" s="266"/>
      <c r="AF167" s="266"/>
      <c r="AG167" s="268"/>
      <c r="AH167" s="267"/>
      <c r="AI167" s="266"/>
      <c r="AJ167" s="266"/>
      <c r="AK167" s="266"/>
      <c r="AL167" s="266"/>
      <c r="AM167" s="266"/>
      <c r="AN167" s="268"/>
      <c r="AO167" s="267"/>
      <c r="AP167" s="266"/>
      <c r="AQ167" s="266"/>
      <c r="AR167" s="266"/>
      <c r="AS167" s="266"/>
      <c r="AT167" s="266"/>
      <c r="AU167" s="268"/>
      <c r="AV167" s="267"/>
      <c r="AW167" s="266"/>
      <c r="AX167" s="266"/>
      <c r="AY167" s="266"/>
      <c r="AZ167" s="266"/>
      <c r="BA167" s="266"/>
      <c r="BB167" s="268"/>
      <c r="BC167" s="267"/>
      <c r="BD167" s="266"/>
      <c r="BE167" s="265"/>
      <c r="BF167" s="1314"/>
      <c r="BG167" s="1315"/>
      <c r="BH167" s="1316"/>
      <c r="BI167" s="1317"/>
      <c r="BJ167" s="1318"/>
      <c r="BK167" s="1319"/>
      <c r="BL167" s="1319"/>
      <c r="BM167" s="1319"/>
      <c r="BN167" s="1320"/>
    </row>
    <row r="168" spans="2:66" ht="20.25" customHeight="1">
      <c r="B168" s="1280"/>
      <c r="C168" s="1397"/>
      <c r="D168" s="1400"/>
      <c r="E168" s="1288"/>
      <c r="F168" s="1399"/>
      <c r="G168" s="1341"/>
      <c r="H168" s="1342"/>
      <c r="I168" s="281"/>
      <c r="J168" s="280">
        <f>G167</f>
        <v>0</v>
      </c>
      <c r="K168" s="281"/>
      <c r="L168" s="280">
        <f>M167</f>
        <v>0</v>
      </c>
      <c r="M168" s="1343"/>
      <c r="N168" s="1344"/>
      <c r="O168" s="1345"/>
      <c r="P168" s="1346"/>
      <c r="Q168" s="1346"/>
      <c r="R168" s="1342"/>
      <c r="S168" s="1307"/>
      <c r="T168" s="1308"/>
      <c r="U168" s="1308"/>
      <c r="V168" s="1308"/>
      <c r="W168" s="1309"/>
      <c r="X168" s="279" t="s">
        <v>1099</v>
      </c>
      <c r="Y168" s="278"/>
      <c r="Z168" s="277"/>
      <c r="AA168" s="275" t="str">
        <f>IF(AA167="","",VLOOKUP(AA167,'シフト記号表（従来型・ユニット型共通）'!$C$6:$L$47,10,FALSE))</f>
        <v/>
      </c>
      <c r="AB168" s="274" t="str">
        <f>IF(AB167="","",VLOOKUP(AB167,'シフト記号表（従来型・ユニット型共通）'!$C$6:$L$47,10,FALSE))</f>
        <v/>
      </c>
      <c r="AC168" s="274" t="str">
        <f>IF(AC167="","",VLOOKUP(AC167,'シフト記号表（従来型・ユニット型共通）'!$C$6:$L$47,10,FALSE))</f>
        <v/>
      </c>
      <c r="AD168" s="274" t="str">
        <f>IF(AD167="","",VLOOKUP(AD167,'シフト記号表（従来型・ユニット型共通）'!$C$6:$L$47,10,FALSE))</f>
        <v/>
      </c>
      <c r="AE168" s="274" t="str">
        <f>IF(AE167="","",VLOOKUP(AE167,'シフト記号表（従来型・ユニット型共通）'!$C$6:$L$47,10,FALSE))</f>
        <v/>
      </c>
      <c r="AF168" s="274" t="str">
        <f>IF(AF167="","",VLOOKUP(AF167,'シフト記号表（従来型・ユニット型共通）'!$C$6:$L$47,10,FALSE))</f>
        <v/>
      </c>
      <c r="AG168" s="276" t="str">
        <f>IF(AG167="","",VLOOKUP(AG167,'シフト記号表（従来型・ユニット型共通）'!$C$6:$L$47,10,FALSE))</f>
        <v/>
      </c>
      <c r="AH168" s="275" t="str">
        <f>IF(AH167="","",VLOOKUP(AH167,'シフト記号表（従来型・ユニット型共通）'!$C$6:$L$47,10,FALSE))</f>
        <v/>
      </c>
      <c r="AI168" s="274" t="str">
        <f>IF(AI167="","",VLOOKUP(AI167,'シフト記号表（従来型・ユニット型共通）'!$C$6:$L$47,10,FALSE))</f>
        <v/>
      </c>
      <c r="AJ168" s="274" t="str">
        <f>IF(AJ167="","",VLOOKUP(AJ167,'シフト記号表（従来型・ユニット型共通）'!$C$6:$L$47,10,FALSE))</f>
        <v/>
      </c>
      <c r="AK168" s="274" t="str">
        <f>IF(AK167="","",VLOOKUP(AK167,'シフト記号表（従来型・ユニット型共通）'!$C$6:$L$47,10,FALSE))</f>
        <v/>
      </c>
      <c r="AL168" s="274" t="str">
        <f>IF(AL167="","",VLOOKUP(AL167,'シフト記号表（従来型・ユニット型共通）'!$C$6:$L$47,10,FALSE))</f>
        <v/>
      </c>
      <c r="AM168" s="274" t="str">
        <f>IF(AM167="","",VLOOKUP(AM167,'シフト記号表（従来型・ユニット型共通）'!$C$6:$L$47,10,FALSE))</f>
        <v/>
      </c>
      <c r="AN168" s="276" t="str">
        <f>IF(AN167="","",VLOOKUP(AN167,'シフト記号表（従来型・ユニット型共通）'!$C$6:$L$47,10,FALSE))</f>
        <v/>
      </c>
      <c r="AO168" s="275" t="str">
        <f>IF(AO167="","",VLOOKUP(AO167,'シフト記号表（従来型・ユニット型共通）'!$C$6:$L$47,10,FALSE))</f>
        <v/>
      </c>
      <c r="AP168" s="274" t="str">
        <f>IF(AP167="","",VLOOKUP(AP167,'シフト記号表（従来型・ユニット型共通）'!$C$6:$L$47,10,FALSE))</f>
        <v/>
      </c>
      <c r="AQ168" s="274" t="str">
        <f>IF(AQ167="","",VLOOKUP(AQ167,'シフト記号表（従来型・ユニット型共通）'!$C$6:$L$47,10,FALSE))</f>
        <v/>
      </c>
      <c r="AR168" s="274" t="str">
        <f>IF(AR167="","",VLOOKUP(AR167,'シフト記号表（従来型・ユニット型共通）'!$C$6:$L$47,10,FALSE))</f>
        <v/>
      </c>
      <c r="AS168" s="274" t="str">
        <f>IF(AS167="","",VLOOKUP(AS167,'シフト記号表（従来型・ユニット型共通）'!$C$6:$L$47,10,FALSE))</f>
        <v/>
      </c>
      <c r="AT168" s="274" t="str">
        <f>IF(AT167="","",VLOOKUP(AT167,'シフト記号表（従来型・ユニット型共通）'!$C$6:$L$47,10,FALSE))</f>
        <v/>
      </c>
      <c r="AU168" s="276" t="str">
        <f>IF(AU167="","",VLOOKUP(AU167,'シフト記号表（従来型・ユニット型共通）'!$C$6:$L$47,10,FALSE))</f>
        <v/>
      </c>
      <c r="AV168" s="275" t="str">
        <f>IF(AV167="","",VLOOKUP(AV167,'シフト記号表（従来型・ユニット型共通）'!$C$6:$L$47,10,FALSE))</f>
        <v/>
      </c>
      <c r="AW168" s="274" t="str">
        <f>IF(AW167="","",VLOOKUP(AW167,'シフト記号表（従来型・ユニット型共通）'!$C$6:$L$47,10,FALSE))</f>
        <v/>
      </c>
      <c r="AX168" s="274" t="str">
        <f>IF(AX167="","",VLOOKUP(AX167,'シフト記号表（従来型・ユニット型共通）'!$C$6:$L$47,10,FALSE))</f>
        <v/>
      </c>
      <c r="AY168" s="274" t="str">
        <f>IF(AY167="","",VLOOKUP(AY167,'シフト記号表（従来型・ユニット型共通）'!$C$6:$L$47,10,FALSE))</f>
        <v/>
      </c>
      <c r="AZ168" s="274" t="str">
        <f>IF(AZ167="","",VLOOKUP(AZ167,'シフト記号表（従来型・ユニット型共通）'!$C$6:$L$47,10,FALSE))</f>
        <v/>
      </c>
      <c r="BA168" s="274" t="str">
        <f>IF(BA167="","",VLOOKUP(BA167,'シフト記号表（従来型・ユニット型共通）'!$C$6:$L$47,10,FALSE))</f>
        <v/>
      </c>
      <c r="BB168" s="276" t="str">
        <f>IF(BB167="","",VLOOKUP(BB167,'シフト記号表（従来型・ユニット型共通）'!$C$6:$L$47,10,FALSE))</f>
        <v/>
      </c>
      <c r="BC168" s="275" t="str">
        <f>IF(BC167="","",VLOOKUP(BC167,'シフト記号表（従来型・ユニット型共通）'!$C$6:$L$47,10,FALSE))</f>
        <v/>
      </c>
      <c r="BD168" s="274" t="str">
        <f>IF(BD167="","",VLOOKUP(BD167,'シフト記号表（従来型・ユニット型共通）'!$C$6:$L$47,10,FALSE))</f>
        <v/>
      </c>
      <c r="BE168" s="274" t="str">
        <f>IF(BE167="","",VLOOKUP(BE167,'シフト記号表（従来型・ユニット型共通）'!$C$6:$L$47,10,FALSE))</f>
        <v/>
      </c>
      <c r="BF168" s="1350">
        <f>IF($BI$3="４週",SUM(AA168:BB168),IF($BI$3="暦月",SUM(AA168:BE168),""))</f>
        <v>0</v>
      </c>
      <c r="BG168" s="1351"/>
      <c r="BH168" s="1352">
        <f>IF($BI$3="４週",BF168/4,IF($BI$3="暦月",(BF168/($BI$8/7)),""))</f>
        <v>0</v>
      </c>
      <c r="BI168" s="1351"/>
      <c r="BJ168" s="1347"/>
      <c r="BK168" s="1348"/>
      <c r="BL168" s="1348"/>
      <c r="BM168" s="1348"/>
      <c r="BN168" s="1349"/>
    </row>
    <row r="169" spans="2:66" ht="20.25" customHeight="1">
      <c r="B169" s="1279">
        <f>B167+1</f>
        <v>77</v>
      </c>
      <c r="C169" s="1396"/>
      <c r="D169" s="1398"/>
      <c r="E169" s="1288"/>
      <c r="F169" s="1399"/>
      <c r="G169" s="1325"/>
      <c r="H169" s="1326"/>
      <c r="I169" s="285"/>
      <c r="J169" s="284"/>
      <c r="K169" s="285"/>
      <c r="L169" s="284"/>
      <c r="M169" s="1337"/>
      <c r="N169" s="1338"/>
      <c r="O169" s="1339"/>
      <c r="P169" s="1340"/>
      <c r="Q169" s="1340"/>
      <c r="R169" s="1326"/>
      <c r="S169" s="1307"/>
      <c r="T169" s="1308"/>
      <c r="U169" s="1308"/>
      <c r="V169" s="1308"/>
      <c r="W169" s="1309"/>
      <c r="X169" s="283" t="s">
        <v>1100</v>
      </c>
      <c r="Z169" s="282"/>
      <c r="AA169" s="267"/>
      <c r="AB169" s="266"/>
      <c r="AC169" s="266"/>
      <c r="AD169" s="266"/>
      <c r="AE169" s="266"/>
      <c r="AF169" s="266"/>
      <c r="AG169" s="268"/>
      <c r="AH169" s="267"/>
      <c r="AI169" s="266"/>
      <c r="AJ169" s="266"/>
      <c r="AK169" s="266"/>
      <c r="AL169" s="266"/>
      <c r="AM169" s="266"/>
      <c r="AN169" s="268"/>
      <c r="AO169" s="267"/>
      <c r="AP169" s="266"/>
      <c r="AQ169" s="266"/>
      <c r="AR169" s="266"/>
      <c r="AS169" s="266"/>
      <c r="AT169" s="266"/>
      <c r="AU169" s="268"/>
      <c r="AV169" s="267"/>
      <c r="AW169" s="266"/>
      <c r="AX169" s="266"/>
      <c r="AY169" s="266"/>
      <c r="AZ169" s="266"/>
      <c r="BA169" s="266"/>
      <c r="BB169" s="268"/>
      <c r="BC169" s="267"/>
      <c r="BD169" s="266"/>
      <c r="BE169" s="265"/>
      <c r="BF169" s="1314"/>
      <c r="BG169" s="1315"/>
      <c r="BH169" s="1316"/>
      <c r="BI169" s="1317"/>
      <c r="BJ169" s="1318"/>
      <c r="BK169" s="1319"/>
      <c r="BL169" s="1319"/>
      <c r="BM169" s="1319"/>
      <c r="BN169" s="1320"/>
    </row>
    <row r="170" spans="2:66" ht="20.25" customHeight="1">
      <c r="B170" s="1280"/>
      <c r="C170" s="1397"/>
      <c r="D170" s="1400"/>
      <c r="E170" s="1288"/>
      <c r="F170" s="1399"/>
      <c r="G170" s="1341"/>
      <c r="H170" s="1342"/>
      <c r="I170" s="281"/>
      <c r="J170" s="280">
        <f>G169</f>
        <v>0</v>
      </c>
      <c r="K170" s="281"/>
      <c r="L170" s="280">
        <f>M169</f>
        <v>0</v>
      </c>
      <c r="M170" s="1343"/>
      <c r="N170" s="1344"/>
      <c r="O170" s="1345"/>
      <c r="P170" s="1346"/>
      <c r="Q170" s="1346"/>
      <c r="R170" s="1342"/>
      <c r="S170" s="1307"/>
      <c r="T170" s="1308"/>
      <c r="U170" s="1308"/>
      <c r="V170" s="1308"/>
      <c r="W170" s="1309"/>
      <c r="X170" s="279" t="s">
        <v>1099</v>
      </c>
      <c r="Y170" s="278"/>
      <c r="Z170" s="277"/>
      <c r="AA170" s="275" t="str">
        <f>IF(AA169="","",VLOOKUP(AA169,'シフト記号表（従来型・ユニット型共通）'!$C$6:$L$47,10,FALSE))</f>
        <v/>
      </c>
      <c r="AB170" s="274" t="str">
        <f>IF(AB169="","",VLOOKUP(AB169,'シフト記号表（従来型・ユニット型共通）'!$C$6:$L$47,10,FALSE))</f>
        <v/>
      </c>
      <c r="AC170" s="274" t="str">
        <f>IF(AC169="","",VLOOKUP(AC169,'シフト記号表（従来型・ユニット型共通）'!$C$6:$L$47,10,FALSE))</f>
        <v/>
      </c>
      <c r="AD170" s="274" t="str">
        <f>IF(AD169="","",VLOOKUP(AD169,'シフト記号表（従来型・ユニット型共通）'!$C$6:$L$47,10,FALSE))</f>
        <v/>
      </c>
      <c r="AE170" s="274" t="str">
        <f>IF(AE169="","",VLOOKUP(AE169,'シフト記号表（従来型・ユニット型共通）'!$C$6:$L$47,10,FALSE))</f>
        <v/>
      </c>
      <c r="AF170" s="274" t="str">
        <f>IF(AF169="","",VLOOKUP(AF169,'シフト記号表（従来型・ユニット型共通）'!$C$6:$L$47,10,FALSE))</f>
        <v/>
      </c>
      <c r="AG170" s="276" t="str">
        <f>IF(AG169="","",VLOOKUP(AG169,'シフト記号表（従来型・ユニット型共通）'!$C$6:$L$47,10,FALSE))</f>
        <v/>
      </c>
      <c r="AH170" s="275" t="str">
        <f>IF(AH169="","",VLOOKUP(AH169,'シフト記号表（従来型・ユニット型共通）'!$C$6:$L$47,10,FALSE))</f>
        <v/>
      </c>
      <c r="AI170" s="274" t="str">
        <f>IF(AI169="","",VLOOKUP(AI169,'シフト記号表（従来型・ユニット型共通）'!$C$6:$L$47,10,FALSE))</f>
        <v/>
      </c>
      <c r="AJ170" s="274" t="str">
        <f>IF(AJ169="","",VLOOKUP(AJ169,'シフト記号表（従来型・ユニット型共通）'!$C$6:$L$47,10,FALSE))</f>
        <v/>
      </c>
      <c r="AK170" s="274" t="str">
        <f>IF(AK169="","",VLOOKUP(AK169,'シフト記号表（従来型・ユニット型共通）'!$C$6:$L$47,10,FALSE))</f>
        <v/>
      </c>
      <c r="AL170" s="274" t="str">
        <f>IF(AL169="","",VLOOKUP(AL169,'シフト記号表（従来型・ユニット型共通）'!$C$6:$L$47,10,FALSE))</f>
        <v/>
      </c>
      <c r="AM170" s="274" t="str">
        <f>IF(AM169="","",VLOOKUP(AM169,'シフト記号表（従来型・ユニット型共通）'!$C$6:$L$47,10,FALSE))</f>
        <v/>
      </c>
      <c r="AN170" s="276" t="str">
        <f>IF(AN169="","",VLOOKUP(AN169,'シフト記号表（従来型・ユニット型共通）'!$C$6:$L$47,10,FALSE))</f>
        <v/>
      </c>
      <c r="AO170" s="275" t="str">
        <f>IF(AO169="","",VLOOKUP(AO169,'シフト記号表（従来型・ユニット型共通）'!$C$6:$L$47,10,FALSE))</f>
        <v/>
      </c>
      <c r="AP170" s="274" t="str">
        <f>IF(AP169="","",VLOOKUP(AP169,'シフト記号表（従来型・ユニット型共通）'!$C$6:$L$47,10,FALSE))</f>
        <v/>
      </c>
      <c r="AQ170" s="274" t="str">
        <f>IF(AQ169="","",VLOOKUP(AQ169,'シフト記号表（従来型・ユニット型共通）'!$C$6:$L$47,10,FALSE))</f>
        <v/>
      </c>
      <c r="AR170" s="274" t="str">
        <f>IF(AR169="","",VLOOKUP(AR169,'シフト記号表（従来型・ユニット型共通）'!$C$6:$L$47,10,FALSE))</f>
        <v/>
      </c>
      <c r="AS170" s="274" t="str">
        <f>IF(AS169="","",VLOOKUP(AS169,'シフト記号表（従来型・ユニット型共通）'!$C$6:$L$47,10,FALSE))</f>
        <v/>
      </c>
      <c r="AT170" s="274" t="str">
        <f>IF(AT169="","",VLOOKUP(AT169,'シフト記号表（従来型・ユニット型共通）'!$C$6:$L$47,10,FALSE))</f>
        <v/>
      </c>
      <c r="AU170" s="276" t="str">
        <f>IF(AU169="","",VLOOKUP(AU169,'シフト記号表（従来型・ユニット型共通）'!$C$6:$L$47,10,FALSE))</f>
        <v/>
      </c>
      <c r="AV170" s="275" t="str">
        <f>IF(AV169="","",VLOOKUP(AV169,'シフト記号表（従来型・ユニット型共通）'!$C$6:$L$47,10,FALSE))</f>
        <v/>
      </c>
      <c r="AW170" s="274" t="str">
        <f>IF(AW169="","",VLOOKUP(AW169,'シフト記号表（従来型・ユニット型共通）'!$C$6:$L$47,10,FALSE))</f>
        <v/>
      </c>
      <c r="AX170" s="274" t="str">
        <f>IF(AX169="","",VLOOKUP(AX169,'シフト記号表（従来型・ユニット型共通）'!$C$6:$L$47,10,FALSE))</f>
        <v/>
      </c>
      <c r="AY170" s="274" t="str">
        <f>IF(AY169="","",VLOOKUP(AY169,'シフト記号表（従来型・ユニット型共通）'!$C$6:$L$47,10,FALSE))</f>
        <v/>
      </c>
      <c r="AZ170" s="274" t="str">
        <f>IF(AZ169="","",VLOOKUP(AZ169,'シフト記号表（従来型・ユニット型共通）'!$C$6:$L$47,10,FALSE))</f>
        <v/>
      </c>
      <c r="BA170" s="274" t="str">
        <f>IF(BA169="","",VLOOKUP(BA169,'シフト記号表（従来型・ユニット型共通）'!$C$6:$L$47,10,FALSE))</f>
        <v/>
      </c>
      <c r="BB170" s="276" t="str">
        <f>IF(BB169="","",VLOOKUP(BB169,'シフト記号表（従来型・ユニット型共通）'!$C$6:$L$47,10,FALSE))</f>
        <v/>
      </c>
      <c r="BC170" s="275" t="str">
        <f>IF(BC169="","",VLOOKUP(BC169,'シフト記号表（従来型・ユニット型共通）'!$C$6:$L$47,10,FALSE))</f>
        <v/>
      </c>
      <c r="BD170" s="274" t="str">
        <f>IF(BD169="","",VLOOKUP(BD169,'シフト記号表（従来型・ユニット型共通）'!$C$6:$L$47,10,FALSE))</f>
        <v/>
      </c>
      <c r="BE170" s="274" t="str">
        <f>IF(BE169="","",VLOOKUP(BE169,'シフト記号表（従来型・ユニット型共通）'!$C$6:$L$47,10,FALSE))</f>
        <v/>
      </c>
      <c r="BF170" s="1350">
        <f>IF($BI$3="４週",SUM(AA170:BB170),IF($BI$3="暦月",SUM(AA170:BE170),""))</f>
        <v>0</v>
      </c>
      <c r="BG170" s="1351"/>
      <c r="BH170" s="1352">
        <f>IF($BI$3="４週",BF170/4,IF($BI$3="暦月",(BF170/($BI$8/7)),""))</f>
        <v>0</v>
      </c>
      <c r="BI170" s="1351"/>
      <c r="BJ170" s="1347"/>
      <c r="BK170" s="1348"/>
      <c r="BL170" s="1348"/>
      <c r="BM170" s="1348"/>
      <c r="BN170" s="1349"/>
    </row>
    <row r="171" spans="2:66" ht="20.25" customHeight="1">
      <c r="B171" s="1279">
        <f>B169+1</f>
        <v>78</v>
      </c>
      <c r="C171" s="1396"/>
      <c r="D171" s="1398"/>
      <c r="E171" s="1288"/>
      <c r="F171" s="1399"/>
      <c r="G171" s="1325"/>
      <c r="H171" s="1326"/>
      <c r="I171" s="285"/>
      <c r="J171" s="284"/>
      <c r="K171" s="285"/>
      <c r="L171" s="284"/>
      <c r="M171" s="1337"/>
      <c r="N171" s="1338"/>
      <c r="O171" s="1339"/>
      <c r="P171" s="1340"/>
      <c r="Q171" s="1340"/>
      <c r="R171" s="1326"/>
      <c r="S171" s="1307"/>
      <c r="T171" s="1308"/>
      <c r="U171" s="1308"/>
      <c r="V171" s="1308"/>
      <c r="W171" s="1309"/>
      <c r="X171" s="283" t="s">
        <v>1100</v>
      </c>
      <c r="Z171" s="282"/>
      <c r="AA171" s="267"/>
      <c r="AB171" s="266"/>
      <c r="AC171" s="266"/>
      <c r="AD171" s="266"/>
      <c r="AE171" s="266"/>
      <c r="AF171" s="266"/>
      <c r="AG171" s="268"/>
      <c r="AH171" s="267"/>
      <c r="AI171" s="266"/>
      <c r="AJ171" s="266"/>
      <c r="AK171" s="266"/>
      <c r="AL171" s="266"/>
      <c r="AM171" s="266"/>
      <c r="AN171" s="268"/>
      <c r="AO171" s="267"/>
      <c r="AP171" s="266"/>
      <c r="AQ171" s="266"/>
      <c r="AR171" s="266"/>
      <c r="AS171" s="266"/>
      <c r="AT171" s="266"/>
      <c r="AU171" s="268"/>
      <c r="AV171" s="267"/>
      <c r="AW171" s="266"/>
      <c r="AX171" s="266"/>
      <c r="AY171" s="266"/>
      <c r="AZ171" s="266"/>
      <c r="BA171" s="266"/>
      <c r="BB171" s="268"/>
      <c r="BC171" s="267"/>
      <c r="BD171" s="266"/>
      <c r="BE171" s="265"/>
      <c r="BF171" s="1314"/>
      <c r="BG171" s="1315"/>
      <c r="BH171" s="1316"/>
      <c r="BI171" s="1317"/>
      <c r="BJ171" s="1318"/>
      <c r="BK171" s="1319"/>
      <c r="BL171" s="1319"/>
      <c r="BM171" s="1319"/>
      <c r="BN171" s="1320"/>
    </row>
    <row r="172" spans="2:66" ht="20.25" customHeight="1">
      <c r="B172" s="1280"/>
      <c r="C172" s="1397"/>
      <c r="D172" s="1400"/>
      <c r="E172" s="1288"/>
      <c r="F172" s="1399"/>
      <c r="G172" s="1341"/>
      <c r="H172" s="1342"/>
      <c r="I172" s="281"/>
      <c r="J172" s="280">
        <f>G171</f>
        <v>0</v>
      </c>
      <c r="K172" s="281"/>
      <c r="L172" s="280">
        <f>M171</f>
        <v>0</v>
      </c>
      <c r="M172" s="1343"/>
      <c r="N172" s="1344"/>
      <c r="O172" s="1345"/>
      <c r="P172" s="1346"/>
      <c r="Q172" s="1346"/>
      <c r="R172" s="1342"/>
      <c r="S172" s="1307"/>
      <c r="T172" s="1308"/>
      <c r="U172" s="1308"/>
      <c r="V172" s="1308"/>
      <c r="W172" s="1309"/>
      <c r="X172" s="279" t="s">
        <v>1099</v>
      </c>
      <c r="Y172" s="278"/>
      <c r="Z172" s="277"/>
      <c r="AA172" s="275" t="str">
        <f>IF(AA171="","",VLOOKUP(AA171,'シフト記号表（従来型・ユニット型共通）'!$C$6:$L$47,10,FALSE))</f>
        <v/>
      </c>
      <c r="AB172" s="274" t="str">
        <f>IF(AB171="","",VLOOKUP(AB171,'シフト記号表（従来型・ユニット型共通）'!$C$6:$L$47,10,FALSE))</f>
        <v/>
      </c>
      <c r="AC172" s="274" t="str">
        <f>IF(AC171="","",VLOOKUP(AC171,'シフト記号表（従来型・ユニット型共通）'!$C$6:$L$47,10,FALSE))</f>
        <v/>
      </c>
      <c r="AD172" s="274" t="str">
        <f>IF(AD171="","",VLOOKUP(AD171,'シフト記号表（従来型・ユニット型共通）'!$C$6:$L$47,10,FALSE))</f>
        <v/>
      </c>
      <c r="AE172" s="274" t="str">
        <f>IF(AE171="","",VLOOKUP(AE171,'シフト記号表（従来型・ユニット型共通）'!$C$6:$L$47,10,FALSE))</f>
        <v/>
      </c>
      <c r="AF172" s="274" t="str">
        <f>IF(AF171="","",VLOOKUP(AF171,'シフト記号表（従来型・ユニット型共通）'!$C$6:$L$47,10,FALSE))</f>
        <v/>
      </c>
      <c r="AG172" s="276" t="str">
        <f>IF(AG171="","",VLOOKUP(AG171,'シフト記号表（従来型・ユニット型共通）'!$C$6:$L$47,10,FALSE))</f>
        <v/>
      </c>
      <c r="AH172" s="275" t="str">
        <f>IF(AH171="","",VLOOKUP(AH171,'シフト記号表（従来型・ユニット型共通）'!$C$6:$L$47,10,FALSE))</f>
        <v/>
      </c>
      <c r="AI172" s="274" t="str">
        <f>IF(AI171="","",VLOOKUP(AI171,'シフト記号表（従来型・ユニット型共通）'!$C$6:$L$47,10,FALSE))</f>
        <v/>
      </c>
      <c r="AJ172" s="274" t="str">
        <f>IF(AJ171="","",VLOOKUP(AJ171,'シフト記号表（従来型・ユニット型共通）'!$C$6:$L$47,10,FALSE))</f>
        <v/>
      </c>
      <c r="AK172" s="274" t="str">
        <f>IF(AK171="","",VLOOKUP(AK171,'シフト記号表（従来型・ユニット型共通）'!$C$6:$L$47,10,FALSE))</f>
        <v/>
      </c>
      <c r="AL172" s="274" t="str">
        <f>IF(AL171="","",VLOOKUP(AL171,'シフト記号表（従来型・ユニット型共通）'!$C$6:$L$47,10,FALSE))</f>
        <v/>
      </c>
      <c r="AM172" s="274" t="str">
        <f>IF(AM171="","",VLOOKUP(AM171,'シフト記号表（従来型・ユニット型共通）'!$C$6:$L$47,10,FALSE))</f>
        <v/>
      </c>
      <c r="AN172" s="276" t="str">
        <f>IF(AN171="","",VLOOKUP(AN171,'シフト記号表（従来型・ユニット型共通）'!$C$6:$L$47,10,FALSE))</f>
        <v/>
      </c>
      <c r="AO172" s="275" t="str">
        <f>IF(AO171="","",VLOOKUP(AO171,'シフト記号表（従来型・ユニット型共通）'!$C$6:$L$47,10,FALSE))</f>
        <v/>
      </c>
      <c r="AP172" s="274" t="str">
        <f>IF(AP171="","",VLOOKUP(AP171,'シフト記号表（従来型・ユニット型共通）'!$C$6:$L$47,10,FALSE))</f>
        <v/>
      </c>
      <c r="AQ172" s="274" t="str">
        <f>IF(AQ171="","",VLOOKUP(AQ171,'シフト記号表（従来型・ユニット型共通）'!$C$6:$L$47,10,FALSE))</f>
        <v/>
      </c>
      <c r="AR172" s="274" t="str">
        <f>IF(AR171="","",VLOOKUP(AR171,'シフト記号表（従来型・ユニット型共通）'!$C$6:$L$47,10,FALSE))</f>
        <v/>
      </c>
      <c r="AS172" s="274" t="str">
        <f>IF(AS171="","",VLOOKUP(AS171,'シフト記号表（従来型・ユニット型共通）'!$C$6:$L$47,10,FALSE))</f>
        <v/>
      </c>
      <c r="AT172" s="274" t="str">
        <f>IF(AT171="","",VLOOKUP(AT171,'シフト記号表（従来型・ユニット型共通）'!$C$6:$L$47,10,FALSE))</f>
        <v/>
      </c>
      <c r="AU172" s="276" t="str">
        <f>IF(AU171="","",VLOOKUP(AU171,'シフト記号表（従来型・ユニット型共通）'!$C$6:$L$47,10,FALSE))</f>
        <v/>
      </c>
      <c r="AV172" s="275" t="str">
        <f>IF(AV171="","",VLOOKUP(AV171,'シフト記号表（従来型・ユニット型共通）'!$C$6:$L$47,10,FALSE))</f>
        <v/>
      </c>
      <c r="AW172" s="274" t="str">
        <f>IF(AW171="","",VLOOKUP(AW171,'シフト記号表（従来型・ユニット型共通）'!$C$6:$L$47,10,FALSE))</f>
        <v/>
      </c>
      <c r="AX172" s="274" t="str">
        <f>IF(AX171="","",VLOOKUP(AX171,'シフト記号表（従来型・ユニット型共通）'!$C$6:$L$47,10,FALSE))</f>
        <v/>
      </c>
      <c r="AY172" s="274" t="str">
        <f>IF(AY171="","",VLOOKUP(AY171,'シフト記号表（従来型・ユニット型共通）'!$C$6:$L$47,10,FALSE))</f>
        <v/>
      </c>
      <c r="AZ172" s="274" t="str">
        <f>IF(AZ171="","",VLOOKUP(AZ171,'シフト記号表（従来型・ユニット型共通）'!$C$6:$L$47,10,FALSE))</f>
        <v/>
      </c>
      <c r="BA172" s="274" t="str">
        <f>IF(BA171="","",VLOOKUP(BA171,'シフト記号表（従来型・ユニット型共通）'!$C$6:$L$47,10,FALSE))</f>
        <v/>
      </c>
      <c r="BB172" s="276" t="str">
        <f>IF(BB171="","",VLOOKUP(BB171,'シフト記号表（従来型・ユニット型共通）'!$C$6:$L$47,10,FALSE))</f>
        <v/>
      </c>
      <c r="BC172" s="275" t="str">
        <f>IF(BC171="","",VLOOKUP(BC171,'シフト記号表（従来型・ユニット型共通）'!$C$6:$L$47,10,FALSE))</f>
        <v/>
      </c>
      <c r="BD172" s="274" t="str">
        <f>IF(BD171="","",VLOOKUP(BD171,'シフト記号表（従来型・ユニット型共通）'!$C$6:$L$47,10,FALSE))</f>
        <v/>
      </c>
      <c r="BE172" s="274" t="str">
        <f>IF(BE171="","",VLOOKUP(BE171,'シフト記号表（従来型・ユニット型共通）'!$C$6:$L$47,10,FALSE))</f>
        <v/>
      </c>
      <c r="BF172" s="1350">
        <f>IF($BI$3="４週",SUM(AA172:BB172),IF($BI$3="暦月",SUM(AA172:BE172),""))</f>
        <v>0</v>
      </c>
      <c r="BG172" s="1351"/>
      <c r="BH172" s="1352">
        <f>IF($BI$3="４週",BF172/4,IF($BI$3="暦月",(BF172/($BI$8/7)),""))</f>
        <v>0</v>
      </c>
      <c r="BI172" s="1351"/>
      <c r="BJ172" s="1347"/>
      <c r="BK172" s="1348"/>
      <c r="BL172" s="1348"/>
      <c r="BM172" s="1348"/>
      <c r="BN172" s="1349"/>
    </row>
    <row r="173" spans="2:66" ht="20.25" customHeight="1">
      <c r="B173" s="1279">
        <f>B171+1</f>
        <v>79</v>
      </c>
      <c r="C173" s="1396"/>
      <c r="D173" s="1398"/>
      <c r="E173" s="1288"/>
      <c r="F173" s="1399"/>
      <c r="G173" s="1325"/>
      <c r="H173" s="1326"/>
      <c r="I173" s="285"/>
      <c r="J173" s="284"/>
      <c r="K173" s="285"/>
      <c r="L173" s="284"/>
      <c r="M173" s="1337"/>
      <c r="N173" s="1338"/>
      <c r="O173" s="1339"/>
      <c r="P173" s="1340"/>
      <c r="Q173" s="1340"/>
      <c r="R173" s="1326"/>
      <c r="S173" s="1307"/>
      <c r="T173" s="1308"/>
      <c r="U173" s="1308"/>
      <c r="V173" s="1308"/>
      <c r="W173" s="1309"/>
      <c r="X173" s="283" t="s">
        <v>1100</v>
      </c>
      <c r="Z173" s="282"/>
      <c r="AA173" s="267"/>
      <c r="AB173" s="266"/>
      <c r="AC173" s="266"/>
      <c r="AD173" s="266"/>
      <c r="AE173" s="266"/>
      <c r="AF173" s="266"/>
      <c r="AG173" s="268"/>
      <c r="AH173" s="267"/>
      <c r="AI173" s="266"/>
      <c r="AJ173" s="266"/>
      <c r="AK173" s="266"/>
      <c r="AL173" s="266"/>
      <c r="AM173" s="266"/>
      <c r="AN173" s="268"/>
      <c r="AO173" s="267"/>
      <c r="AP173" s="266"/>
      <c r="AQ173" s="266"/>
      <c r="AR173" s="266"/>
      <c r="AS173" s="266"/>
      <c r="AT173" s="266"/>
      <c r="AU173" s="268"/>
      <c r="AV173" s="267"/>
      <c r="AW173" s="266"/>
      <c r="AX173" s="266"/>
      <c r="AY173" s="266"/>
      <c r="AZ173" s="266"/>
      <c r="BA173" s="266"/>
      <c r="BB173" s="268"/>
      <c r="BC173" s="267"/>
      <c r="BD173" s="266"/>
      <c r="BE173" s="265"/>
      <c r="BF173" s="1314"/>
      <c r="BG173" s="1315"/>
      <c r="BH173" s="1316"/>
      <c r="BI173" s="1317"/>
      <c r="BJ173" s="1318"/>
      <c r="BK173" s="1319"/>
      <c r="BL173" s="1319"/>
      <c r="BM173" s="1319"/>
      <c r="BN173" s="1320"/>
    </row>
    <row r="174" spans="2:66" ht="20.25" customHeight="1">
      <c r="B174" s="1280"/>
      <c r="C174" s="1397"/>
      <c r="D174" s="1400"/>
      <c r="E174" s="1288"/>
      <c r="F174" s="1399"/>
      <c r="G174" s="1341"/>
      <c r="H174" s="1342"/>
      <c r="I174" s="281"/>
      <c r="J174" s="280">
        <f>G173</f>
        <v>0</v>
      </c>
      <c r="K174" s="281"/>
      <c r="L174" s="280">
        <f>M173</f>
        <v>0</v>
      </c>
      <c r="M174" s="1343"/>
      <c r="N174" s="1344"/>
      <c r="O174" s="1345"/>
      <c r="P174" s="1346"/>
      <c r="Q174" s="1346"/>
      <c r="R174" s="1342"/>
      <c r="S174" s="1307"/>
      <c r="T174" s="1308"/>
      <c r="U174" s="1308"/>
      <c r="V174" s="1308"/>
      <c r="W174" s="1309"/>
      <c r="X174" s="279" t="s">
        <v>1099</v>
      </c>
      <c r="Y174" s="278"/>
      <c r="Z174" s="277"/>
      <c r="AA174" s="275" t="str">
        <f>IF(AA173="","",VLOOKUP(AA173,'シフト記号表（従来型・ユニット型共通）'!$C$6:$L$47,10,FALSE))</f>
        <v/>
      </c>
      <c r="AB174" s="274" t="str">
        <f>IF(AB173="","",VLOOKUP(AB173,'シフト記号表（従来型・ユニット型共通）'!$C$6:$L$47,10,FALSE))</f>
        <v/>
      </c>
      <c r="AC174" s="274" t="str">
        <f>IF(AC173="","",VLOOKUP(AC173,'シフト記号表（従来型・ユニット型共通）'!$C$6:$L$47,10,FALSE))</f>
        <v/>
      </c>
      <c r="AD174" s="274" t="str">
        <f>IF(AD173="","",VLOOKUP(AD173,'シフト記号表（従来型・ユニット型共通）'!$C$6:$L$47,10,FALSE))</f>
        <v/>
      </c>
      <c r="AE174" s="274" t="str">
        <f>IF(AE173="","",VLOOKUP(AE173,'シフト記号表（従来型・ユニット型共通）'!$C$6:$L$47,10,FALSE))</f>
        <v/>
      </c>
      <c r="AF174" s="274" t="str">
        <f>IF(AF173="","",VLOOKUP(AF173,'シフト記号表（従来型・ユニット型共通）'!$C$6:$L$47,10,FALSE))</f>
        <v/>
      </c>
      <c r="AG174" s="276" t="str">
        <f>IF(AG173="","",VLOOKUP(AG173,'シフト記号表（従来型・ユニット型共通）'!$C$6:$L$47,10,FALSE))</f>
        <v/>
      </c>
      <c r="AH174" s="275" t="str">
        <f>IF(AH173="","",VLOOKUP(AH173,'シフト記号表（従来型・ユニット型共通）'!$C$6:$L$47,10,FALSE))</f>
        <v/>
      </c>
      <c r="AI174" s="274" t="str">
        <f>IF(AI173="","",VLOOKUP(AI173,'シフト記号表（従来型・ユニット型共通）'!$C$6:$L$47,10,FALSE))</f>
        <v/>
      </c>
      <c r="AJ174" s="274" t="str">
        <f>IF(AJ173="","",VLOOKUP(AJ173,'シフト記号表（従来型・ユニット型共通）'!$C$6:$L$47,10,FALSE))</f>
        <v/>
      </c>
      <c r="AK174" s="274" t="str">
        <f>IF(AK173="","",VLOOKUP(AK173,'シフト記号表（従来型・ユニット型共通）'!$C$6:$L$47,10,FALSE))</f>
        <v/>
      </c>
      <c r="AL174" s="274" t="str">
        <f>IF(AL173="","",VLOOKUP(AL173,'シフト記号表（従来型・ユニット型共通）'!$C$6:$L$47,10,FALSE))</f>
        <v/>
      </c>
      <c r="AM174" s="274" t="str">
        <f>IF(AM173="","",VLOOKUP(AM173,'シフト記号表（従来型・ユニット型共通）'!$C$6:$L$47,10,FALSE))</f>
        <v/>
      </c>
      <c r="AN174" s="276" t="str">
        <f>IF(AN173="","",VLOOKUP(AN173,'シフト記号表（従来型・ユニット型共通）'!$C$6:$L$47,10,FALSE))</f>
        <v/>
      </c>
      <c r="AO174" s="275" t="str">
        <f>IF(AO173="","",VLOOKUP(AO173,'シフト記号表（従来型・ユニット型共通）'!$C$6:$L$47,10,FALSE))</f>
        <v/>
      </c>
      <c r="AP174" s="274" t="str">
        <f>IF(AP173="","",VLOOKUP(AP173,'シフト記号表（従来型・ユニット型共通）'!$C$6:$L$47,10,FALSE))</f>
        <v/>
      </c>
      <c r="AQ174" s="274" t="str">
        <f>IF(AQ173="","",VLOOKUP(AQ173,'シフト記号表（従来型・ユニット型共通）'!$C$6:$L$47,10,FALSE))</f>
        <v/>
      </c>
      <c r="AR174" s="274" t="str">
        <f>IF(AR173="","",VLOOKUP(AR173,'シフト記号表（従来型・ユニット型共通）'!$C$6:$L$47,10,FALSE))</f>
        <v/>
      </c>
      <c r="AS174" s="274" t="str">
        <f>IF(AS173="","",VLOOKUP(AS173,'シフト記号表（従来型・ユニット型共通）'!$C$6:$L$47,10,FALSE))</f>
        <v/>
      </c>
      <c r="AT174" s="274" t="str">
        <f>IF(AT173="","",VLOOKUP(AT173,'シフト記号表（従来型・ユニット型共通）'!$C$6:$L$47,10,FALSE))</f>
        <v/>
      </c>
      <c r="AU174" s="276" t="str">
        <f>IF(AU173="","",VLOOKUP(AU173,'シフト記号表（従来型・ユニット型共通）'!$C$6:$L$47,10,FALSE))</f>
        <v/>
      </c>
      <c r="AV174" s="275" t="str">
        <f>IF(AV173="","",VLOOKUP(AV173,'シフト記号表（従来型・ユニット型共通）'!$C$6:$L$47,10,FALSE))</f>
        <v/>
      </c>
      <c r="AW174" s="274" t="str">
        <f>IF(AW173="","",VLOOKUP(AW173,'シフト記号表（従来型・ユニット型共通）'!$C$6:$L$47,10,FALSE))</f>
        <v/>
      </c>
      <c r="AX174" s="274" t="str">
        <f>IF(AX173="","",VLOOKUP(AX173,'シフト記号表（従来型・ユニット型共通）'!$C$6:$L$47,10,FALSE))</f>
        <v/>
      </c>
      <c r="AY174" s="274" t="str">
        <f>IF(AY173="","",VLOOKUP(AY173,'シフト記号表（従来型・ユニット型共通）'!$C$6:$L$47,10,FALSE))</f>
        <v/>
      </c>
      <c r="AZ174" s="274" t="str">
        <f>IF(AZ173="","",VLOOKUP(AZ173,'シフト記号表（従来型・ユニット型共通）'!$C$6:$L$47,10,FALSE))</f>
        <v/>
      </c>
      <c r="BA174" s="274" t="str">
        <f>IF(BA173="","",VLOOKUP(BA173,'シフト記号表（従来型・ユニット型共通）'!$C$6:$L$47,10,FALSE))</f>
        <v/>
      </c>
      <c r="BB174" s="276" t="str">
        <f>IF(BB173="","",VLOOKUP(BB173,'シフト記号表（従来型・ユニット型共通）'!$C$6:$L$47,10,FALSE))</f>
        <v/>
      </c>
      <c r="BC174" s="275" t="str">
        <f>IF(BC173="","",VLOOKUP(BC173,'シフト記号表（従来型・ユニット型共通）'!$C$6:$L$47,10,FALSE))</f>
        <v/>
      </c>
      <c r="BD174" s="274" t="str">
        <f>IF(BD173="","",VLOOKUP(BD173,'シフト記号表（従来型・ユニット型共通）'!$C$6:$L$47,10,FALSE))</f>
        <v/>
      </c>
      <c r="BE174" s="274" t="str">
        <f>IF(BE173="","",VLOOKUP(BE173,'シフト記号表（従来型・ユニット型共通）'!$C$6:$L$47,10,FALSE))</f>
        <v/>
      </c>
      <c r="BF174" s="1350">
        <f>IF($BI$3="４週",SUM(AA174:BB174),IF($BI$3="暦月",SUM(AA174:BE174),""))</f>
        <v>0</v>
      </c>
      <c r="BG174" s="1351"/>
      <c r="BH174" s="1352">
        <f>IF($BI$3="４週",BF174/4,IF($BI$3="暦月",(BF174/($BI$8/7)),""))</f>
        <v>0</v>
      </c>
      <c r="BI174" s="1351"/>
      <c r="BJ174" s="1347"/>
      <c r="BK174" s="1348"/>
      <c r="BL174" s="1348"/>
      <c r="BM174" s="1348"/>
      <c r="BN174" s="1349"/>
    </row>
    <row r="175" spans="2:66" ht="20.25" customHeight="1">
      <c r="B175" s="1279">
        <f>B173+1</f>
        <v>80</v>
      </c>
      <c r="C175" s="1396"/>
      <c r="D175" s="1398"/>
      <c r="E175" s="1288"/>
      <c r="F175" s="1399"/>
      <c r="G175" s="1325"/>
      <c r="H175" s="1326"/>
      <c r="I175" s="285"/>
      <c r="J175" s="284"/>
      <c r="K175" s="285"/>
      <c r="L175" s="284"/>
      <c r="M175" s="1337"/>
      <c r="N175" s="1338"/>
      <c r="O175" s="1339"/>
      <c r="P175" s="1340"/>
      <c r="Q175" s="1340"/>
      <c r="R175" s="1326"/>
      <c r="S175" s="1307"/>
      <c r="T175" s="1308"/>
      <c r="U175" s="1308"/>
      <c r="V175" s="1308"/>
      <c r="W175" s="1309"/>
      <c r="X175" s="283" t="s">
        <v>1100</v>
      </c>
      <c r="Z175" s="282"/>
      <c r="AA175" s="267"/>
      <c r="AB175" s="266"/>
      <c r="AC175" s="266"/>
      <c r="AD175" s="266"/>
      <c r="AE175" s="266"/>
      <c r="AF175" s="266"/>
      <c r="AG175" s="268"/>
      <c r="AH175" s="267"/>
      <c r="AI175" s="266"/>
      <c r="AJ175" s="266"/>
      <c r="AK175" s="266"/>
      <c r="AL175" s="266"/>
      <c r="AM175" s="266"/>
      <c r="AN175" s="268"/>
      <c r="AO175" s="267"/>
      <c r="AP175" s="266"/>
      <c r="AQ175" s="266"/>
      <c r="AR175" s="266"/>
      <c r="AS175" s="266"/>
      <c r="AT175" s="266"/>
      <c r="AU175" s="268"/>
      <c r="AV175" s="267"/>
      <c r="AW175" s="266"/>
      <c r="AX175" s="266"/>
      <c r="AY175" s="266"/>
      <c r="AZ175" s="266"/>
      <c r="BA175" s="266"/>
      <c r="BB175" s="268"/>
      <c r="BC175" s="267"/>
      <c r="BD175" s="266"/>
      <c r="BE175" s="265"/>
      <c r="BF175" s="1314"/>
      <c r="BG175" s="1315"/>
      <c r="BH175" s="1316"/>
      <c r="BI175" s="1317"/>
      <c r="BJ175" s="1318"/>
      <c r="BK175" s="1319"/>
      <c r="BL175" s="1319"/>
      <c r="BM175" s="1319"/>
      <c r="BN175" s="1320"/>
    </row>
    <row r="176" spans="2:66" ht="20.25" customHeight="1">
      <c r="B176" s="1280"/>
      <c r="C176" s="1397"/>
      <c r="D176" s="1400"/>
      <c r="E176" s="1288"/>
      <c r="F176" s="1399"/>
      <c r="G176" s="1341"/>
      <c r="H176" s="1342"/>
      <c r="I176" s="281"/>
      <c r="J176" s="280">
        <f>G175</f>
        <v>0</v>
      </c>
      <c r="K176" s="281"/>
      <c r="L176" s="280">
        <f>M175</f>
        <v>0</v>
      </c>
      <c r="M176" s="1343"/>
      <c r="N176" s="1344"/>
      <c r="O176" s="1345"/>
      <c r="P176" s="1346"/>
      <c r="Q176" s="1346"/>
      <c r="R176" s="1342"/>
      <c r="S176" s="1307"/>
      <c r="T176" s="1308"/>
      <c r="U176" s="1308"/>
      <c r="V176" s="1308"/>
      <c r="W176" s="1309"/>
      <c r="X176" s="279" t="s">
        <v>1099</v>
      </c>
      <c r="Y176" s="278"/>
      <c r="Z176" s="277"/>
      <c r="AA176" s="275" t="str">
        <f>IF(AA175="","",VLOOKUP(AA175,'シフト記号表（従来型・ユニット型共通）'!$C$6:$L$47,10,FALSE))</f>
        <v/>
      </c>
      <c r="AB176" s="274" t="str">
        <f>IF(AB175="","",VLOOKUP(AB175,'シフト記号表（従来型・ユニット型共通）'!$C$6:$L$47,10,FALSE))</f>
        <v/>
      </c>
      <c r="AC176" s="274" t="str">
        <f>IF(AC175="","",VLOOKUP(AC175,'シフト記号表（従来型・ユニット型共通）'!$C$6:$L$47,10,FALSE))</f>
        <v/>
      </c>
      <c r="AD176" s="274" t="str">
        <f>IF(AD175="","",VLOOKUP(AD175,'シフト記号表（従来型・ユニット型共通）'!$C$6:$L$47,10,FALSE))</f>
        <v/>
      </c>
      <c r="AE176" s="274" t="str">
        <f>IF(AE175="","",VLOOKUP(AE175,'シフト記号表（従来型・ユニット型共通）'!$C$6:$L$47,10,FALSE))</f>
        <v/>
      </c>
      <c r="AF176" s="274" t="str">
        <f>IF(AF175="","",VLOOKUP(AF175,'シフト記号表（従来型・ユニット型共通）'!$C$6:$L$47,10,FALSE))</f>
        <v/>
      </c>
      <c r="AG176" s="276" t="str">
        <f>IF(AG175="","",VLOOKUP(AG175,'シフト記号表（従来型・ユニット型共通）'!$C$6:$L$47,10,FALSE))</f>
        <v/>
      </c>
      <c r="AH176" s="275" t="str">
        <f>IF(AH175="","",VLOOKUP(AH175,'シフト記号表（従来型・ユニット型共通）'!$C$6:$L$47,10,FALSE))</f>
        <v/>
      </c>
      <c r="AI176" s="274" t="str">
        <f>IF(AI175="","",VLOOKUP(AI175,'シフト記号表（従来型・ユニット型共通）'!$C$6:$L$47,10,FALSE))</f>
        <v/>
      </c>
      <c r="AJ176" s="274" t="str">
        <f>IF(AJ175="","",VLOOKUP(AJ175,'シフト記号表（従来型・ユニット型共通）'!$C$6:$L$47,10,FALSE))</f>
        <v/>
      </c>
      <c r="AK176" s="274" t="str">
        <f>IF(AK175="","",VLOOKUP(AK175,'シフト記号表（従来型・ユニット型共通）'!$C$6:$L$47,10,FALSE))</f>
        <v/>
      </c>
      <c r="AL176" s="274" t="str">
        <f>IF(AL175="","",VLOOKUP(AL175,'シフト記号表（従来型・ユニット型共通）'!$C$6:$L$47,10,FALSE))</f>
        <v/>
      </c>
      <c r="AM176" s="274" t="str">
        <f>IF(AM175="","",VLOOKUP(AM175,'シフト記号表（従来型・ユニット型共通）'!$C$6:$L$47,10,FALSE))</f>
        <v/>
      </c>
      <c r="AN176" s="276" t="str">
        <f>IF(AN175="","",VLOOKUP(AN175,'シフト記号表（従来型・ユニット型共通）'!$C$6:$L$47,10,FALSE))</f>
        <v/>
      </c>
      <c r="AO176" s="275" t="str">
        <f>IF(AO175="","",VLOOKUP(AO175,'シフト記号表（従来型・ユニット型共通）'!$C$6:$L$47,10,FALSE))</f>
        <v/>
      </c>
      <c r="AP176" s="274" t="str">
        <f>IF(AP175="","",VLOOKUP(AP175,'シフト記号表（従来型・ユニット型共通）'!$C$6:$L$47,10,FALSE))</f>
        <v/>
      </c>
      <c r="AQ176" s="274" t="str">
        <f>IF(AQ175="","",VLOOKUP(AQ175,'シフト記号表（従来型・ユニット型共通）'!$C$6:$L$47,10,FALSE))</f>
        <v/>
      </c>
      <c r="AR176" s="274" t="str">
        <f>IF(AR175="","",VLOOKUP(AR175,'シフト記号表（従来型・ユニット型共通）'!$C$6:$L$47,10,FALSE))</f>
        <v/>
      </c>
      <c r="AS176" s="274" t="str">
        <f>IF(AS175="","",VLOOKUP(AS175,'シフト記号表（従来型・ユニット型共通）'!$C$6:$L$47,10,FALSE))</f>
        <v/>
      </c>
      <c r="AT176" s="274" t="str">
        <f>IF(AT175="","",VLOOKUP(AT175,'シフト記号表（従来型・ユニット型共通）'!$C$6:$L$47,10,FALSE))</f>
        <v/>
      </c>
      <c r="AU176" s="276" t="str">
        <f>IF(AU175="","",VLOOKUP(AU175,'シフト記号表（従来型・ユニット型共通）'!$C$6:$L$47,10,FALSE))</f>
        <v/>
      </c>
      <c r="AV176" s="275" t="str">
        <f>IF(AV175="","",VLOOKUP(AV175,'シフト記号表（従来型・ユニット型共通）'!$C$6:$L$47,10,FALSE))</f>
        <v/>
      </c>
      <c r="AW176" s="274" t="str">
        <f>IF(AW175="","",VLOOKUP(AW175,'シフト記号表（従来型・ユニット型共通）'!$C$6:$L$47,10,FALSE))</f>
        <v/>
      </c>
      <c r="AX176" s="274" t="str">
        <f>IF(AX175="","",VLOOKUP(AX175,'シフト記号表（従来型・ユニット型共通）'!$C$6:$L$47,10,FALSE))</f>
        <v/>
      </c>
      <c r="AY176" s="274" t="str">
        <f>IF(AY175="","",VLOOKUP(AY175,'シフト記号表（従来型・ユニット型共通）'!$C$6:$L$47,10,FALSE))</f>
        <v/>
      </c>
      <c r="AZ176" s="274" t="str">
        <f>IF(AZ175="","",VLOOKUP(AZ175,'シフト記号表（従来型・ユニット型共通）'!$C$6:$L$47,10,FALSE))</f>
        <v/>
      </c>
      <c r="BA176" s="274" t="str">
        <f>IF(BA175="","",VLOOKUP(BA175,'シフト記号表（従来型・ユニット型共通）'!$C$6:$L$47,10,FALSE))</f>
        <v/>
      </c>
      <c r="BB176" s="276" t="str">
        <f>IF(BB175="","",VLOOKUP(BB175,'シフト記号表（従来型・ユニット型共通）'!$C$6:$L$47,10,FALSE))</f>
        <v/>
      </c>
      <c r="BC176" s="275" t="str">
        <f>IF(BC175="","",VLOOKUP(BC175,'シフト記号表（従来型・ユニット型共通）'!$C$6:$L$47,10,FALSE))</f>
        <v/>
      </c>
      <c r="BD176" s="274" t="str">
        <f>IF(BD175="","",VLOOKUP(BD175,'シフト記号表（従来型・ユニット型共通）'!$C$6:$L$47,10,FALSE))</f>
        <v/>
      </c>
      <c r="BE176" s="274" t="str">
        <f>IF(BE175="","",VLOOKUP(BE175,'シフト記号表（従来型・ユニット型共通）'!$C$6:$L$47,10,FALSE))</f>
        <v/>
      </c>
      <c r="BF176" s="1350">
        <f>IF($BI$3="４週",SUM(AA176:BB176),IF($BI$3="暦月",SUM(AA176:BE176),""))</f>
        <v>0</v>
      </c>
      <c r="BG176" s="1351"/>
      <c r="BH176" s="1352">
        <f>IF($BI$3="４週",BF176/4,IF($BI$3="暦月",(BF176/($BI$8/7)),""))</f>
        <v>0</v>
      </c>
      <c r="BI176" s="1351"/>
      <c r="BJ176" s="1347"/>
      <c r="BK176" s="1348"/>
      <c r="BL176" s="1348"/>
      <c r="BM176" s="1348"/>
      <c r="BN176" s="1349"/>
    </row>
    <row r="177" spans="2:66" ht="20.25" customHeight="1">
      <c r="B177" s="1279">
        <f>B175+1</f>
        <v>81</v>
      </c>
      <c r="C177" s="1396"/>
      <c r="D177" s="1398"/>
      <c r="E177" s="1288"/>
      <c r="F177" s="1399"/>
      <c r="G177" s="1325"/>
      <c r="H177" s="1326"/>
      <c r="I177" s="285"/>
      <c r="J177" s="284"/>
      <c r="K177" s="285"/>
      <c r="L177" s="284"/>
      <c r="M177" s="1337"/>
      <c r="N177" s="1338"/>
      <c r="O177" s="1339"/>
      <c r="P177" s="1340"/>
      <c r="Q177" s="1340"/>
      <c r="R177" s="1326"/>
      <c r="S177" s="1307"/>
      <c r="T177" s="1308"/>
      <c r="U177" s="1308"/>
      <c r="V177" s="1308"/>
      <c r="W177" s="1309"/>
      <c r="X177" s="283" t="s">
        <v>1100</v>
      </c>
      <c r="Z177" s="282"/>
      <c r="AA177" s="267"/>
      <c r="AB177" s="266"/>
      <c r="AC177" s="266"/>
      <c r="AD177" s="266"/>
      <c r="AE177" s="266"/>
      <c r="AF177" s="266"/>
      <c r="AG177" s="268"/>
      <c r="AH177" s="267"/>
      <c r="AI177" s="266"/>
      <c r="AJ177" s="266"/>
      <c r="AK177" s="266"/>
      <c r="AL177" s="266"/>
      <c r="AM177" s="266"/>
      <c r="AN177" s="268"/>
      <c r="AO177" s="267"/>
      <c r="AP177" s="266"/>
      <c r="AQ177" s="266"/>
      <c r="AR177" s="266"/>
      <c r="AS177" s="266"/>
      <c r="AT177" s="266"/>
      <c r="AU177" s="268"/>
      <c r="AV177" s="267"/>
      <c r="AW177" s="266"/>
      <c r="AX177" s="266"/>
      <c r="AY177" s="266"/>
      <c r="AZ177" s="266"/>
      <c r="BA177" s="266"/>
      <c r="BB177" s="268"/>
      <c r="BC177" s="267"/>
      <c r="BD177" s="266"/>
      <c r="BE177" s="265"/>
      <c r="BF177" s="1314"/>
      <c r="BG177" s="1315"/>
      <c r="BH177" s="1316"/>
      <c r="BI177" s="1317"/>
      <c r="BJ177" s="1318"/>
      <c r="BK177" s="1319"/>
      <c r="BL177" s="1319"/>
      <c r="BM177" s="1319"/>
      <c r="BN177" s="1320"/>
    </row>
    <row r="178" spans="2:66" ht="20.25" customHeight="1">
      <c r="B178" s="1280"/>
      <c r="C178" s="1397"/>
      <c r="D178" s="1400"/>
      <c r="E178" s="1288"/>
      <c r="F178" s="1399"/>
      <c r="G178" s="1341"/>
      <c r="H178" s="1342"/>
      <c r="I178" s="281"/>
      <c r="J178" s="280">
        <f>G177</f>
        <v>0</v>
      </c>
      <c r="K178" s="281"/>
      <c r="L178" s="280">
        <f>M177</f>
        <v>0</v>
      </c>
      <c r="M178" s="1343"/>
      <c r="N178" s="1344"/>
      <c r="O178" s="1345"/>
      <c r="P178" s="1346"/>
      <c r="Q178" s="1346"/>
      <c r="R178" s="1342"/>
      <c r="S178" s="1307"/>
      <c r="T178" s="1308"/>
      <c r="U178" s="1308"/>
      <c r="V178" s="1308"/>
      <c r="W178" s="1309"/>
      <c r="X178" s="279" t="s">
        <v>1099</v>
      </c>
      <c r="Y178" s="278"/>
      <c r="Z178" s="277"/>
      <c r="AA178" s="275" t="str">
        <f>IF(AA177="","",VLOOKUP(AA177,'シフト記号表（従来型・ユニット型共通）'!$C$6:$L$47,10,FALSE))</f>
        <v/>
      </c>
      <c r="AB178" s="274" t="str">
        <f>IF(AB177="","",VLOOKUP(AB177,'シフト記号表（従来型・ユニット型共通）'!$C$6:$L$47,10,FALSE))</f>
        <v/>
      </c>
      <c r="AC178" s="274" t="str">
        <f>IF(AC177="","",VLOOKUP(AC177,'シフト記号表（従来型・ユニット型共通）'!$C$6:$L$47,10,FALSE))</f>
        <v/>
      </c>
      <c r="AD178" s="274" t="str">
        <f>IF(AD177="","",VLOOKUP(AD177,'シフト記号表（従来型・ユニット型共通）'!$C$6:$L$47,10,FALSE))</f>
        <v/>
      </c>
      <c r="AE178" s="274" t="str">
        <f>IF(AE177="","",VLOOKUP(AE177,'シフト記号表（従来型・ユニット型共通）'!$C$6:$L$47,10,FALSE))</f>
        <v/>
      </c>
      <c r="AF178" s="274" t="str">
        <f>IF(AF177="","",VLOOKUP(AF177,'シフト記号表（従来型・ユニット型共通）'!$C$6:$L$47,10,FALSE))</f>
        <v/>
      </c>
      <c r="AG178" s="276" t="str">
        <f>IF(AG177="","",VLOOKUP(AG177,'シフト記号表（従来型・ユニット型共通）'!$C$6:$L$47,10,FALSE))</f>
        <v/>
      </c>
      <c r="AH178" s="275" t="str">
        <f>IF(AH177="","",VLOOKUP(AH177,'シフト記号表（従来型・ユニット型共通）'!$C$6:$L$47,10,FALSE))</f>
        <v/>
      </c>
      <c r="AI178" s="274" t="str">
        <f>IF(AI177="","",VLOOKUP(AI177,'シフト記号表（従来型・ユニット型共通）'!$C$6:$L$47,10,FALSE))</f>
        <v/>
      </c>
      <c r="AJ178" s="274" t="str">
        <f>IF(AJ177="","",VLOOKUP(AJ177,'シフト記号表（従来型・ユニット型共通）'!$C$6:$L$47,10,FALSE))</f>
        <v/>
      </c>
      <c r="AK178" s="274" t="str">
        <f>IF(AK177="","",VLOOKUP(AK177,'シフト記号表（従来型・ユニット型共通）'!$C$6:$L$47,10,FALSE))</f>
        <v/>
      </c>
      <c r="AL178" s="274" t="str">
        <f>IF(AL177="","",VLOOKUP(AL177,'シフト記号表（従来型・ユニット型共通）'!$C$6:$L$47,10,FALSE))</f>
        <v/>
      </c>
      <c r="AM178" s="274" t="str">
        <f>IF(AM177="","",VLOOKUP(AM177,'シフト記号表（従来型・ユニット型共通）'!$C$6:$L$47,10,FALSE))</f>
        <v/>
      </c>
      <c r="AN178" s="276" t="str">
        <f>IF(AN177="","",VLOOKUP(AN177,'シフト記号表（従来型・ユニット型共通）'!$C$6:$L$47,10,FALSE))</f>
        <v/>
      </c>
      <c r="AO178" s="275" t="str">
        <f>IF(AO177="","",VLOOKUP(AO177,'シフト記号表（従来型・ユニット型共通）'!$C$6:$L$47,10,FALSE))</f>
        <v/>
      </c>
      <c r="AP178" s="274" t="str">
        <f>IF(AP177="","",VLOOKUP(AP177,'シフト記号表（従来型・ユニット型共通）'!$C$6:$L$47,10,FALSE))</f>
        <v/>
      </c>
      <c r="AQ178" s="274" t="str">
        <f>IF(AQ177="","",VLOOKUP(AQ177,'シフト記号表（従来型・ユニット型共通）'!$C$6:$L$47,10,FALSE))</f>
        <v/>
      </c>
      <c r="AR178" s="274" t="str">
        <f>IF(AR177="","",VLOOKUP(AR177,'シフト記号表（従来型・ユニット型共通）'!$C$6:$L$47,10,FALSE))</f>
        <v/>
      </c>
      <c r="AS178" s="274" t="str">
        <f>IF(AS177="","",VLOOKUP(AS177,'シフト記号表（従来型・ユニット型共通）'!$C$6:$L$47,10,FALSE))</f>
        <v/>
      </c>
      <c r="AT178" s="274" t="str">
        <f>IF(AT177="","",VLOOKUP(AT177,'シフト記号表（従来型・ユニット型共通）'!$C$6:$L$47,10,FALSE))</f>
        <v/>
      </c>
      <c r="AU178" s="276" t="str">
        <f>IF(AU177="","",VLOOKUP(AU177,'シフト記号表（従来型・ユニット型共通）'!$C$6:$L$47,10,FALSE))</f>
        <v/>
      </c>
      <c r="AV178" s="275" t="str">
        <f>IF(AV177="","",VLOOKUP(AV177,'シフト記号表（従来型・ユニット型共通）'!$C$6:$L$47,10,FALSE))</f>
        <v/>
      </c>
      <c r="AW178" s="274" t="str">
        <f>IF(AW177="","",VLOOKUP(AW177,'シフト記号表（従来型・ユニット型共通）'!$C$6:$L$47,10,FALSE))</f>
        <v/>
      </c>
      <c r="AX178" s="274" t="str">
        <f>IF(AX177="","",VLOOKUP(AX177,'シフト記号表（従来型・ユニット型共通）'!$C$6:$L$47,10,FALSE))</f>
        <v/>
      </c>
      <c r="AY178" s="274" t="str">
        <f>IF(AY177="","",VLOOKUP(AY177,'シフト記号表（従来型・ユニット型共通）'!$C$6:$L$47,10,FALSE))</f>
        <v/>
      </c>
      <c r="AZ178" s="274" t="str">
        <f>IF(AZ177="","",VLOOKUP(AZ177,'シフト記号表（従来型・ユニット型共通）'!$C$6:$L$47,10,FALSE))</f>
        <v/>
      </c>
      <c r="BA178" s="274" t="str">
        <f>IF(BA177="","",VLOOKUP(BA177,'シフト記号表（従来型・ユニット型共通）'!$C$6:$L$47,10,FALSE))</f>
        <v/>
      </c>
      <c r="BB178" s="276" t="str">
        <f>IF(BB177="","",VLOOKUP(BB177,'シフト記号表（従来型・ユニット型共通）'!$C$6:$L$47,10,FALSE))</f>
        <v/>
      </c>
      <c r="BC178" s="275" t="str">
        <f>IF(BC177="","",VLOOKUP(BC177,'シフト記号表（従来型・ユニット型共通）'!$C$6:$L$47,10,FALSE))</f>
        <v/>
      </c>
      <c r="BD178" s="274" t="str">
        <f>IF(BD177="","",VLOOKUP(BD177,'シフト記号表（従来型・ユニット型共通）'!$C$6:$L$47,10,FALSE))</f>
        <v/>
      </c>
      <c r="BE178" s="274" t="str">
        <f>IF(BE177="","",VLOOKUP(BE177,'シフト記号表（従来型・ユニット型共通）'!$C$6:$L$47,10,FALSE))</f>
        <v/>
      </c>
      <c r="BF178" s="1350">
        <f>IF($BI$3="４週",SUM(AA178:BB178),IF($BI$3="暦月",SUM(AA178:BE178),""))</f>
        <v>0</v>
      </c>
      <c r="BG178" s="1351"/>
      <c r="BH178" s="1352">
        <f>IF($BI$3="４週",BF178/4,IF($BI$3="暦月",(BF178/($BI$8/7)),""))</f>
        <v>0</v>
      </c>
      <c r="BI178" s="1351"/>
      <c r="BJ178" s="1347"/>
      <c r="BK178" s="1348"/>
      <c r="BL178" s="1348"/>
      <c r="BM178" s="1348"/>
      <c r="BN178" s="1349"/>
    </row>
    <row r="179" spans="2:66" ht="20.25" customHeight="1">
      <c r="B179" s="1279">
        <f>B177+1</f>
        <v>82</v>
      </c>
      <c r="C179" s="1396"/>
      <c r="D179" s="1398"/>
      <c r="E179" s="1288"/>
      <c r="F179" s="1399"/>
      <c r="G179" s="1325"/>
      <c r="H179" s="1326"/>
      <c r="I179" s="285"/>
      <c r="J179" s="284"/>
      <c r="K179" s="285"/>
      <c r="L179" s="284"/>
      <c r="M179" s="1337"/>
      <c r="N179" s="1338"/>
      <c r="O179" s="1339"/>
      <c r="P179" s="1340"/>
      <c r="Q179" s="1340"/>
      <c r="R179" s="1326"/>
      <c r="S179" s="1307"/>
      <c r="T179" s="1308"/>
      <c r="U179" s="1308"/>
      <c r="V179" s="1308"/>
      <c r="W179" s="1309"/>
      <c r="X179" s="283" t="s">
        <v>1100</v>
      </c>
      <c r="Z179" s="282"/>
      <c r="AA179" s="267"/>
      <c r="AB179" s="266"/>
      <c r="AC179" s="266"/>
      <c r="AD179" s="266"/>
      <c r="AE179" s="266"/>
      <c r="AF179" s="266"/>
      <c r="AG179" s="268"/>
      <c r="AH179" s="267"/>
      <c r="AI179" s="266"/>
      <c r="AJ179" s="266"/>
      <c r="AK179" s="266"/>
      <c r="AL179" s="266"/>
      <c r="AM179" s="266"/>
      <c r="AN179" s="268"/>
      <c r="AO179" s="267"/>
      <c r="AP179" s="266"/>
      <c r="AQ179" s="266"/>
      <c r="AR179" s="266"/>
      <c r="AS179" s="266"/>
      <c r="AT179" s="266"/>
      <c r="AU179" s="268"/>
      <c r="AV179" s="267"/>
      <c r="AW179" s="266"/>
      <c r="AX179" s="266"/>
      <c r="AY179" s="266"/>
      <c r="AZ179" s="266"/>
      <c r="BA179" s="266"/>
      <c r="BB179" s="268"/>
      <c r="BC179" s="267"/>
      <c r="BD179" s="266"/>
      <c r="BE179" s="265"/>
      <c r="BF179" s="1314"/>
      <c r="BG179" s="1315"/>
      <c r="BH179" s="1316"/>
      <c r="BI179" s="1317"/>
      <c r="BJ179" s="1318"/>
      <c r="BK179" s="1319"/>
      <c r="BL179" s="1319"/>
      <c r="BM179" s="1319"/>
      <c r="BN179" s="1320"/>
    </row>
    <row r="180" spans="2:66" ht="20.25" customHeight="1">
      <c r="B180" s="1280"/>
      <c r="C180" s="1397"/>
      <c r="D180" s="1400"/>
      <c r="E180" s="1288"/>
      <c r="F180" s="1399"/>
      <c r="G180" s="1341"/>
      <c r="H180" s="1342"/>
      <c r="I180" s="281"/>
      <c r="J180" s="280">
        <f>G179</f>
        <v>0</v>
      </c>
      <c r="K180" s="281"/>
      <c r="L180" s="280">
        <f>M179</f>
        <v>0</v>
      </c>
      <c r="M180" s="1343"/>
      <c r="N180" s="1344"/>
      <c r="O180" s="1345"/>
      <c r="P180" s="1346"/>
      <c r="Q180" s="1346"/>
      <c r="R180" s="1342"/>
      <c r="S180" s="1307"/>
      <c r="T180" s="1308"/>
      <c r="U180" s="1308"/>
      <c r="V180" s="1308"/>
      <c r="W180" s="1309"/>
      <c r="X180" s="279" t="s">
        <v>1099</v>
      </c>
      <c r="Y180" s="278"/>
      <c r="Z180" s="277"/>
      <c r="AA180" s="275" t="str">
        <f>IF(AA179="","",VLOOKUP(AA179,'シフト記号表（従来型・ユニット型共通）'!$C$6:$L$47,10,FALSE))</f>
        <v/>
      </c>
      <c r="AB180" s="274" t="str">
        <f>IF(AB179="","",VLOOKUP(AB179,'シフト記号表（従来型・ユニット型共通）'!$C$6:$L$47,10,FALSE))</f>
        <v/>
      </c>
      <c r="AC180" s="274" t="str">
        <f>IF(AC179="","",VLOOKUP(AC179,'シフト記号表（従来型・ユニット型共通）'!$C$6:$L$47,10,FALSE))</f>
        <v/>
      </c>
      <c r="AD180" s="274" t="str">
        <f>IF(AD179="","",VLOOKUP(AD179,'シフト記号表（従来型・ユニット型共通）'!$C$6:$L$47,10,FALSE))</f>
        <v/>
      </c>
      <c r="AE180" s="274" t="str">
        <f>IF(AE179="","",VLOOKUP(AE179,'シフト記号表（従来型・ユニット型共通）'!$C$6:$L$47,10,FALSE))</f>
        <v/>
      </c>
      <c r="AF180" s="274" t="str">
        <f>IF(AF179="","",VLOOKUP(AF179,'シフト記号表（従来型・ユニット型共通）'!$C$6:$L$47,10,FALSE))</f>
        <v/>
      </c>
      <c r="AG180" s="276" t="str">
        <f>IF(AG179="","",VLOOKUP(AG179,'シフト記号表（従来型・ユニット型共通）'!$C$6:$L$47,10,FALSE))</f>
        <v/>
      </c>
      <c r="AH180" s="275" t="str">
        <f>IF(AH179="","",VLOOKUP(AH179,'シフト記号表（従来型・ユニット型共通）'!$C$6:$L$47,10,FALSE))</f>
        <v/>
      </c>
      <c r="AI180" s="274" t="str">
        <f>IF(AI179="","",VLOOKUP(AI179,'シフト記号表（従来型・ユニット型共通）'!$C$6:$L$47,10,FALSE))</f>
        <v/>
      </c>
      <c r="AJ180" s="274" t="str">
        <f>IF(AJ179="","",VLOOKUP(AJ179,'シフト記号表（従来型・ユニット型共通）'!$C$6:$L$47,10,FALSE))</f>
        <v/>
      </c>
      <c r="AK180" s="274" t="str">
        <f>IF(AK179="","",VLOOKUP(AK179,'シフト記号表（従来型・ユニット型共通）'!$C$6:$L$47,10,FALSE))</f>
        <v/>
      </c>
      <c r="AL180" s="274" t="str">
        <f>IF(AL179="","",VLOOKUP(AL179,'シフト記号表（従来型・ユニット型共通）'!$C$6:$L$47,10,FALSE))</f>
        <v/>
      </c>
      <c r="AM180" s="274" t="str">
        <f>IF(AM179="","",VLOOKUP(AM179,'シフト記号表（従来型・ユニット型共通）'!$C$6:$L$47,10,FALSE))</f>
        <v/>
      </c>
      <c r="AN180" s="276" t="str">
        <f>IF(AN179="","",VLOOKUP(AN179,'シフト記号表（従来型・ユニット型共通）'!$C$6:$L$47,10,FALSE))</f>
        <v/>
      </c>
      <c r="AO180" s="275" t="str">
        <f>IF(AO179="","",VLOOKUP(AO179,'シフト記号表（従来型・ユニット型共通）'!$C$6:$L$47,10,FALSE))</f>
        <v/>
      </c>
      <c r="AP180" s="274" t="str">
        <f>IF(AP179="","",VLOOKUP(AP179,'シフト記号表（従来型・ユニット型共通）'!$C$6:$L$47,10,FALSE))</f>
        <v/>
      </c>
      <c r="AQ180" s="274" t="str">
        <f>IF(AQ179="","",VLOOKUP(AQ179,'シフト記号表（従来型・ユニット型共通）'!$C$6:$L$47,10,FALSE))</f>
        <v/>
      </c>
      <c r="AR180" s="274" t="str">
        <f>IF(AR179="","",VLOOKUP(AR179,'シフト記号表（従来型・ユニット型共通）'!$C$6:$L$47,10,FALSE))</f>
        <v/>
      </c>
      <c r="AS180" s="274" t="str">
        <f>IF(AS179="","",VLOOKUP(AS179,'シフト記号表（従来型・ユニット型共通）'!$C$6:$L$47,10,FALSE))</f>
        <v/>
      </c>
      <c r="AT180" s="274" t="str">
        <f>IF(AT179="","",VLOOKUP(AT179,'シフト記号表（従来型・ユニット型共通）'!$C$6:$L$47,10,FALSE))</f>
        <v/>
      </c>
      <c r="AU180" s="276" t="str">
        <f>IF(AU179="","",VLOOKUP(AU179,'シフト記号表（従来型・ユニット型共通）'!$C$6:$L$47,10,FALSE))</f>
        <v/>
      </c>
      <c r="AV180" s="275" t="str">
        <f>IF(AV179="","",VLOOKUP(AV179,'シフト記号表（従来型・ユニット型共通）'!$C$6:$L$47,10,FALSE))</f>
        <v/>
      </c>
      <c r="AW180" s="274" t="str">
        <f>IF(AW179="","",VLOOKUP(AW179,'シフト記号表（従来型・ユニット型共通）'!$C$6:$L$47,10,FALSE))</f>
        <v/>
      </c>
      <c r="AX180" s="274" t="str">
        <f>IF(AX179="","",VLOOKUP(AX179,'シフト記号表（従来型・ユニット型共通）'!$C$6:$L$47,10,FALSE))</f>
        <v/>
      </c>
      <c r="AY180" s="274" t="str">
        <f>IF(AY179="","",VLOOKUP(AY179,'シフト記号表（従来型・ユニット型共通）'!$C$6:$L$47,10,FALSE))</f>
        <v/>
      </c>
      <c r="AZ180" s="274" t="str">
        <f>IF(AZ179="","",VLOOKUP(AZ179,'シフト記号表（従来型・ユニット型共通）'!$C$6:$L$47,10,FALSE))</f>
        <v/>
      </c>
      <c r="BA180" s="274" t="str">
        <f>IF(BA179="","",VLOOKUP(BA179,'シフト記号表（従来型・ユニット型共通）'!$C$6:$L$47,10,FALSE))</f>
        <v/>
      </c>
      <c r="BB180" s="276" t="str">
        <f>IF(BB179="","",VLOOKUP(BB179,'シフト記号表（従来型・ユニット型共通）'!$C$6:$L$47,10,FALSE))</f>
        <v/>
      </c>
      <c r="BC180" s="275" t="str">
        <f>IF(BC179="","",VLOOKUP(BC179,'シフト記号表（従来型・ユニット型共通）'!$C$6:$L$47,10,FALSE))</f>
        <v/>
      </c>
      <c r="BD180" s="274" t="str">
        <f>IF(BD179="","",VLOOKUP(BD179,'シフト記号表（従来型・ユニット型共通）'!$C$6:$L$47,10,FALSE))</f>
        <v/>
      </c>
      <c r="BE180" s="274" t="str">
        <f>IF(BE179="","",VLOOKUP(BE179,'シフト記号表（従来型・ユニット型共通）'!$C$6:$L$47,10,FALSE))</f>
        <v/>
      </c>
      <c r="BF180" s="1350">
        <f>IF($BI$3="４週",SUM(AA180:BB180),IF($BI$3="暦月",SUM(AA180:BE180),""))</f>
        <v>0</v>
      </c>
      <c r="BG180" s="1351"/>
      <c r="BH180" s="1352">
        <f>IF($BI$3="４週",BF180/4,IF($BI$3="暦月",(BF180/($BI$8/7)),""))</f>
        <v>0</v>
      </c>
      <c r="BI180" s="1351"/>
      <c r="BJ180" s="1347"/>
      <c r="BK180" s="1348"/>
      <c r="BL180" s="1348"/>
      <c r="BM180" s="1348"/>
      <c r="BN180" s="1349"/>
    </row>
    <row r="181" spans="2:66" ht="20.25" customHeight="1">
      <c r="B181" s="1279">
        <f>B179+1</f>
        <v>83</v>
      </c>
      <c r="C181" s="1396"/>
      <c r="D181" s="1398"/>
      <c r="E181" s="1288"/>
      <c r="F181" s="1399"/>
      <c r="G181" s="1325"/>
      <c r="H181" s="1326"/>
      <c r="I181" s="285"/>
      <c r="J181" s="284"/>
      <c r="K181" s="285"/>
      <c r="L181" s="284"/>
      <c r="M181" s="1337"/>
      <c r="N181" s="1338"/>
      <c r="O181" s="1339"/>
      <c r="P181" s="1340"/>
      <c r="Q181" s="1340"/>
      <c r="R181" s="1326"/>
      <c r="S181" s="1307"/>
      <c r="T181" s="1308"/>
      <c r="U181" s="1308"/>
      <c r="V181" s="1308"/>
      <c r="W181" s="1309"/>
      <c r="X181" s="283" t="s">
        <v>1100</v>
      </c>
      <c r="Z181" s="282"/>
      <c r="AA181" s="267"/>
      <c r="AB181" s="266"/>
      <c r="AC181" s="266"/>
      <c r="AD181" s="266"/>
      <c r="AE181" s="266"/>
      <c r="AF181" s="266"/>
      <c r="AG181" s="268"/>
      <c r="AH181" s="267"/>
      <c r="AI181" s="266"/>
      <c r="AJ181" s="266"/>
      <c r="AK181" s="266"/>
      <c r="AL181" s="266"/>
      <c r="AM181" s="266"/>
      <c r="AN181" s="268"/>
      <c r="AO181" s="267"/>
      <c r="AP181" s="266"/>
      <c r="AQ181" s="266"/>
      <c r="AR181" s="266"/>
      <c r="AS181" s="266"/>
      <c r="AT181" s="266"/>
      <c r="AU181" s="268"/>
      <c r="AV181" s="267"/>
      <c r="AW181" s="266"/>
      <c r="AX181" s="266"/>
      <c r="AY181" s="266"/>
      <c r="AZ181" s="266"/>
      <c r="BA181" s="266"/>
      <c r="BB181" s="268"/>
      <c r="BC181" s="267"/>
      <c r="BD181" s="266"/>
      <c r="BE181" s="265"/>
      <c r="BF181" s="1314"/>
      <c r="BG181" s="1315"/>
      <c r="BH181" s="1316"/>
      <c r="BI181" s="1317"/>
      <c r="BJ181" s="1318"/>
      <c r="BK181" s="1319"/>
      <c r="BL181" s="1319"/>
      <c r="BM181" s="1319"/>
      <c r="BN181" s="1320"/>
    </row>
    <row r="182" spans="2:66" ht="20.25" customHeight="1">
      <c r="B182" s="1280"/>
      <c r="C182" s="1397"/>
      <c r="D182" s="1400"/>
      <c r="E182" s="1288"/>
      <c r="F182" s="1399"/>
      <c r="G182" s="1341"/>
      <c r="H182" s="1342"/>
      <c r="I182" s="281"/>
      <c r="J182" s="280">
        <f>G181</f>
        <v>0</v>
      </c>
      <c r="K182" s="281"/>
      <c r="L182" s="280">
        <f>M181</f>
        <v>0</v>
      </c>
      <c r="M182" s="1343"/>
      <c r="N182" s="1344"/>
      <c r="O182" s="1345"/>
      <c r="P182" s="1346"/>
      <c r="Q182" s="1346"/>
      <c r="R182" s="1342"/>
      <c r="S182" s="1307"/>
      <c r="T182" s="1308"/>
      <c r="U182" s="1308"/>
      <c r="V182" s="1308"/>
      <c r="W182" s="1309"/>
      <c r="X182" s="279" t="s">
        <v>1099</v>
      </c>
      <c r="Y182" s="278"/>
      <c r="Z182" s="277"/>
      <c r="AA182" s="275" t="str">
        <f>IF(AA181="","",VLOOKUP(AA181,'シフト記号表（従来型・ユニット型共通）'!$C$6:$L$47,10,FALSE))</f>
        <v/>
      </c>
      <c r="AB182" s="274" t="str">
        <f>IF(AB181="","",VLOOKUP(AB181,'シフト記号表（従来型・ユニット型共通）'!$C$6:$L$47,10,FALSE))</f>
        <v/>
      </c>
      <c r="AC182" s="274" t="str">
        <f>IF(AC181="","",VLOOKUP(AC181,'シフト記号表（従来型・ユニット型共通）'!$C$6:$L$47,10,FALSE))</f>
        <v/>
      </c>
      <c r="AD182" s="274" t="str">
        <f>IF(AD181="","",VLOOKUP(AD181,'シフト記号表（従来型・ユニット型共通）'!$C$6:$L$47,10,FALSE))</f>
        <v/>
      </c>
      <c r="AE182" s="274" t="str">
        <f>IF(AE181="","",VLOOKUP(AE181,'シフト記号表（従来型・ユニット型共通）'!$C$6:$L$47,10,FALSE))</f>
        <v/>
      </c>
      <c r="AF182" s="274" t="str">
        <f>IF(AF181="","",VLOOKUP(AF181,'シフト記号表（従来型・ユニット型共通）'!$C$6:$L$47,10,FALSE))</f>
        <v/>
      </c>
      <c r="AG182" s="276" t="str">
        <f>IF(AG181="","",VLOOKUP(AG181,'シフト記号表（従来型・ユニット型共通）'!$C$6:$L$47,10,FALSE))</f>
        <v/>
      </c>
      <c r="AH182" s="275" t="str">
        <f>IF(AH181="","",VLOOKUP(AH181,'シフト記号表（従来型・ユニット型共通）'!$C$6:$L$47,10,FALSE))</f>
        <v/>
      </c>
      <c r="AI182" s="274" t="str">
        <f>IF(AI181="","",VLOOKUP(AI181,'シフト記号表（従来型・ユニット型共通）'!$C$6:$L$47,10,FALSE))</f>
        <v/>
      </c>
      <c r="AJ182" s="274" t="str">
        <f>IF(AJ181="","",VLOOKUP(AJ181,'シフト記号表（従来型・ユニット型共通）'!$C$6:$L$47,10,FALSE))</f>
        <v/>
      </c>
      <c r="AK182" s="274" t="str">
        <f>IF(AK181="","",VLOOKUP(AK181,'シフト記号表（従来型・ユニット型共通）'!$C$6:$L$47,10,FALSE))</f>
        <v/>
      </c>
      <c r="AL182" s="274" t="str">
        <f>IF(AL181="","",VLOOKUP(AL181,'シフト記号表（従来型・ユニット型共通）'!$C$6:$L$47,10,FALSE))</f>
        <v/>
      </c>
      <c r="AM182" s="274" t="str">
        <f>IF(AM181="","",VLOOKUP(AM181,'シフト記号表（従来型・ユニット型共通）'!$C$6:$L$47,10,FALSE))</f>
        <v/>
      </c>
      <c r="AN182" s="276" t="str">
        <f>IF(AN181="","",VLOOKUP(AN181,'シフト記号表（従来型・ユニット型共通）'!$C$6:$L$47,10,FALSE))</f>
        <v/>
      </c>
      <c r="AO182" s="275" t="str">
        <f>IF(AO181="","",VLOOKUP(AO181,'シフト記号表（従来型・ユニット型共通）'!$C$6:$L$47,10,FALSE))</f>
        <v/>
      </c>
      <c r="AP182" s="274" t="str">
        <f>IF(AP181="","",VLOOKUP(AP181,'シフト記号表（従来型・ユニット型共通）'!$C$6:$L$47,10,FALSE))</f>
        <v/>
      </c>
      <c r="AQ182" s="274" t="str">
        <f>IF(AQ181="","",VLOOKUP(AQ181,'シフト記号表（従来型・ユニット型共通）'!$C$6:$L$47,10,FALSE))</f>
        <v/>
      </c>
      <c r="AR182" s="274" t="str">
        <f>IF(AR181="","",VLOOKUP(AR181,'シフト記号表（従来型・ユニット型共通）'!$C$6:$L$47,10,FALSE))</f>
        <v/>
      </c>
      <c r="AS182" s="274" t="str">
        <f>IF(AS181="","",VLOOKUP(AS181,'シフト記号表（従来型・ユニット型共通）'!$C$6:$L$47,10,FALSE))</f>
        <v/>
      </c>
      <c r="AT182" s="274" t="str">
        <f>IF(AT181="","",VLOOKUP(AT181,'シフト記号表（従来型・ユニット型共通）'!$C$6:$L$47,10,FALSE))</f>
        <v/>
      </c>
      <c r="AU182" s="276" t="str">
        <f>IF(AU181="","",VLOOKUP(AU181,'シフト記号表（従来型・ユニット型共通）'!$C$6:$L$47,10,FALSE))</f>
        <v/>
      </c>
      <c r="AV182" s="275" t="str">
        <f>IF(AV181="","",VLOOKUP(AV181,'シフト記号表（従来型・ユニット型共通）'!$C$6:$L$47,10,FALSE))</f>
        <v/>
      </c>
      <c r="AW182" s="274" t="str">
        <f>IF(AW181="","",VLOOKUP(AW181,'シフト記号表（従来型・ユニット型共通）'!$C$6:$L$47,10,FALSE))</f>
        <v/>
      </c>
      <c r="AX182" s="274" t="str">
        <f>IF(AX181="","",VLOOKUP(AX181,'シフト記号表（従来型・ユニット型共通）'!$C$6:$L$47,10,FALSE))</f>
        <v/>
      </c>
      <c r="AY182" s="274" t="str">
        <f>IF(AY181="","",VLOOKUP(AY181,'シフト記号表（従来型・ユニット型共通）'!$C$6:$L$47,10,FALSE))</f>
        <v/>
      </c>
      <c r="AZ182" s="274" t="str">
        <f>IF(AZ181="","",VLOOKUP(AZ181,'シフト記号表（従来型・ユニット型共通）'!$C$6:$L$47,10,FALSE))</f>
        <v/>
      </c>
      <c r="BA182" s="274" t="str">
        <f>IF(BA181="","",VLOOKUP(BA181,'シフト記号表（従来型・ユニット型共通）'!$C$6:$L$47,10,FALSE))</f>
        <v/>
      </c>
      <c r="BB182" s="276" t="str">
        <f>IF(BB181="","",VLOOKUP(BB181,'シフト記号表（従来型・ユニット型共通）'!$C$6:$L$47,10,FALSE))</f>
        <v/>
      </c>
      <c r="BC182" s="275" t="str">
        <f>IF(BC181="","",VLOOKUP(BC181,'シフト記号表（従来型・ユニット型共通）'!$C$6:$L$47,10,FALSE))</f>
        <v/>
      </c>
      <c r="BD182" s="274" t="str">
        <f>IF(BD181="","",VLOOKUP(BD181,'シフト記号表（従来型・ユニット型共通）'!$C$6:$L$47,10,FALSE))</f>
        <v/>
      </c>
      <c r="BE182" s="274" t="str">
        <f>IF(BE181="","",VLOOKUP(BE181,'シフト記号表（従来型・ユニット型共通）'!$C$6:$L$47,10,FALSE))</f>
        <v/>
      </c>
      <c r="BF182" s="1350">
        <f>IF($BI$3="４週",SUM(AA182:BB182),IF($BI$3="暦月",SUM(AA182:BE182),""))</f>
        <v>0</v>
      </c>
      <c r="BG182" s="1351"/>
      <c r="BH182" s="1352">
        <f>IF($BI$3="４週",BF182/4,IF($BI$3="暦月",(BF182/($BI$8/7)),""))</f>
        <v>0</v>
      </c>
      <c r="BI182" s="1351"/>
      <c r="BJ182" s="1347"/>
      <c r="BK182" s="1348"/>
      <c r="BL182" s="1348"/>
      <c r="BM182" s="1348"/>
      <c r="BN182" s="1349"/>
    </row>
    <row r="183" spans="2:66" ht="20.25" customHeight="1">
      <c r="B183" s="1279">
        <f>B181+1</f>
        <v>84</v>
      </c>
      <c r="C183" s="1396"/>
      <c r="D183" s="1398"/>
      <c r="E183" s="1288"/>
      <c r="F183" s="1399"/>
      <c r="G183" s="1325"/>
      <c r="H183" s="1326"/>
      <c r="I183" s="285"/>
      <c r="J183" s="284"/>
      <c r="K183" s="285"/>
      <c r="L183" s="284"/>
      <c r="M183" s="1337"/>
      <c r="N183" s="1338"/>
      <c r="O183" s="1339"/>
      <c r="P183" s="1340"/>
      <c r="Q183" s="1340"/>
      <c r="R183" s="1326"/>
      <c r="S183" s="1307"/>
      <c r="T183" s="1308"/>
      <c r="U183" s="1308"/>
      <c r="V183" s="1308"/>
      <c r="W183" s="1309"/>
      <c r="X183" s="283" t="s">
        <v>1100</v>
      </c>
      <c r="Z183" s="282"/>
      <c r="AA183" s="267"/>
      <c r="AB183" s="266"/>
      <c r="AC183" s="266"/>
      <c r="AD183" s="266"/>
      <c r="AE183" s="266"/>
      <c r="AF183" s="266"/>
      <c r="AG183" s="268"/>
      <c r="AH183" s="267"/>
      <c r="AI183" s="266"/>
      <c r="AJ183" s="266"/>
      <c r="AK183" s="266"/>
      <c r="AL183" s="266"/>
      <c r="AM183" s="266"/>
      <c r="AN183" s="268"/>
      <c r="AO183" s="267"/>
      <c r="AP183" s="266"/>
      <c r="AQ183" s="266"/>
      <c r="AR183" s="266"/>
      <c r="AS183" s="266"/>
      <c r="AT183" s="266"/>
      <c r="AU183" s="268"/>
      <c r="AV183" s="267"/>
      <c r="AW183" s="266"/>
      <c r="AX183" s="266"/>
      <c r="AY183" s="266"/>
      <c r="AZ183" s="266"/>
      <c r="BA183" s="266"/>
      <c r="BB183" s="268"/>
      <c r="BC183" s="267"/>
      <c r="BD183" s="266"/>
      <c r="BE183" s="265"/>
      <c r="BF183" s="1314"/>
      <c r="BG183" s="1315"/>
      <c r="BH183" s="1316"/>
      <c r="BI183" s="1317"/>
      <c r="BJ183" s="1318"/>
      <c r="BK183" s="1319"/>
      <c r="BL183" s="1319"/>
      <c r="BM183" s="1319"/>
      <c r="BN183" s="1320"/>
    </row>
    <row r="184" spans="2:66" ht="20.25" customHeight="1">
      <c r="B184" s="1280"/>
      <c r="C184" s="1397"/>
      <c r="D184" s="1400"/>
      <c r="E184" s="1288"/>
      <c r="F184" s="1399"/>
      <c r="G184" s="1341"/>
      <c r="H184" s="1342"/>
      <c r="I184" s="281"/>
      <c r="J184" s="280">
        <f>G183</f>
        <v>0</v>
      </c>
      <c r="K184" s="281"/>
      <c r="L184" s="280">
        <f>M183</f>
        <v>0</v>
      </c>
      <c r="M184" s="1343"/>
      <c r="N184" s="1344"/>
      <c r="O184" s="1345"/>
      <c r="P184" s="1346"/>
      <c r="Q184" s="1346"/>
      <c r="R184" s="1342"/>
      <c r="S184" s="1307"/>
      <c r="T184" s="1308"/>
      <c r="U184" s="1308"/>
      <c r="V184" s="1308"/>
      <c r="W184" s="1309"/>
      <c r="X184" s="279" t="s">
        <v>1099</v>
      </c>
      <c r="Y184" s="278"/>
      <c r="Z184" s="277"/>
      <c r="AA184" s="275" t="str">
        <f>IF(AA183="","",VLOOKUP(AA183,'シフト記号表（従来型・ユニット型共通）'!$C$6:$L$47,10,FALSE))</f>
        <v/>
      </c>
      <c r="AB184" s="274" t="str">
        <f>IF(AB183="","",VLOOKUP(AB183,'シフト記号表（従来型・ユニット型共通）'!$C$6:$L$47,10,FALSE))</f>
        <v/>
      </c>
      <c r="AC184" s="274" t="str">
        <f>IF(AC183="","",VLOOKUP(AC183,'シフト記号表（従来型・ユニット型共通）'!$C$6:$L$47,10,FALSE))</f>
        <v/>
      </c>
      <c r="AD184" s="274" t="str">
        <f>IF(AD183="","",VLOOKUP(AD183,'シフト記号表（従来型・ユニット型共通）'!$C$6:$L$47,10,FALSE))</f>
        <v/>
      </c>
      <c r="AE184" s="274" t="str">
        <f>IF(AE183="","",VLOOKUP(AE183,'シフト記号表（従来型・ユニット型共通）'!$C$6:$L$47,10,FALSE))</f>
        <v/>
      </c>
      <c r="AF184" s="274" t="str">
        <f>IF(AF183="","",VLOOKUP(AF183,'シフト記号表（従来型・ユニット型共通）'!$C$6:$L$47,10,FALSE))</f>
        <v/>
      </c>
      <c r="AG184" s="276" t="str">
        <f>IF(AG183="","",VLOOKUP(AG183,'シフト記号表（従来型・ユニット型共通）'!$C$6:$L$47,10,FALSE))</f>
        <v/>
      </c>
      <c r="AH184" s="275" t="str">
        <f>IF(AH183="","",VLOOKUP(AH183,'シフト記号表（従来型・ユニット型共通）'!$C$6:$L$47,10,FALSE))</f>
        <v/>
      </c>
      <c r="AI184" s="274" t="str">
        <f>IF(AI183="","",VLOOKUP(AI183,'シフト記号表（従来型・ユニット型共通）'!$C$6:$L$47,10,FALSE))</f>
        <v/>
      </c>
      <c r="AJ184" s="274" t="str">
        <f>IF(AJ183="","",VLOOKUP(AJ183,'シフト記号表（従来型・ユニット型共通）'!$C$6:$L$47,10,FALSE))</f>
        <v/>
      </c>
      <c r="AK184" s="274" t="str">
        <f>IF(AK183="","",VLOOKUP(AK183,'シフト記号表（従来型・ユニット型共通）'!$C$6:$L$47,10,FALSE))</f>
        <v/>
      </c>
      <c r="AL184" s="274" t="str">
        <f>IF(AL183="","",VLOOKUP(AL183,'シフト記号表（従来型・ユニット型共通）'!$C$6:$L$47,10,FALSE))</f>
        <v/>
      </c>
      <c r="AM184" s="274" t="str">
        <f>IF(AM183="","",VLOOKUP(AM183,'シフト記号表（従来型・ユニット型共通）'!$C$6:$L$47,10,FALSE))</f>
        <v/>
      </c>
      <c r="AN184" s="276" t="str">
        <f>IF(AN183="","",VLOOKUP(AN183,'シフト記号表（従来型・ユニット型共通）'!$C$6:$L$47,10,FALSE))</f>
        <v/>
      </c>
      <c r="AO184" s="275" t="str">
        <f>IF(AO183="","",VLOOKUP(AO183,'シフト記号表（従来型・ユニット型共通）'!$C$6:$L$47,10,FALSE))</f>
        <v/>
      </c>
      <c r="AP184" s="274" t="str">
        <f>IF(AP183="","",VLOOKUP(AP183,'シフト記号表（従来型・ユニット型共通）'!$C$6:$L$47,10,FALSE))</f>
        <v/>
      </c>
      <c r="AQ184" s="274" t="str">
        <f>IF(AQ183="","",VLOOKUP(AQ183,'シフト記号表（従来型・ユニット型共通）'!$C$6:$L$47,10,FALSE))</f>
        <v/>
      </c>
      <c r="AR184" s="274" t="str">
        <f>IF(AR183="","",VLOOKUP(AR183,'シフト記号表（従来型・ユニット型共通）'!$C$6:$L$47,10,FALSE))</f>
        <v/>
      </c>
      <c r="AS184" s="274" t="str">
        <f>IF(AS183="","",VLOOKUP(AS183,'シフト記号表（従来型・ユニット型共通）'!$C$6:$L$47,10,FALSE))</f>
        <v/>
      </c>
      <c r="AT184" s="274" t="str">
        <f>IF(AT183="","",VLOOKUP(AT183,'シフト記号表（従来型・ユニット型共通）'!$C$6:$L$47,10,FALSE))</f>
        <v/>
      </c>
      <c r="AU184" s="276" t="str">
        <f>IF(AU183="","",VLOOKUP(AU183,'シフト記号表（従来型・ユニット型共通）'!$C$6:$L$47,10,FALSE))</f>
        <v/>
      </c>
      <c r="AV184" s="275" t="str">
        <f>IF(AV183="","",VLOOKUP(AV183,'シフト記号表（従来型・ユニット型共通）'!$C$6:$L$47,10,FALSE))</f>
        <v/>
      </c>
      <c r="AW184" s="274" t="str">
        <f>IF(AW183="","",VLOOKUP(AW183,'シフト記号表（従来型・ユニット型共通）'!$C$6:$L$47,10,FALSE))</f>
        <v/>
      </c>
      <c r="AX184" s="274" t="str">
        <f>IF(AX183="","",VLOOKUP(AX183,'シフト記号表（従来型・ユニット型共通）'!$C$6:$L$47,10,FALSE))</f>
        <v/>
      </c>
      <c r="AY184" s="274" t="str">
        <f>IF(AY183="","",VLOOKUP(AY183,'シフト記号表（従来型・ユニット型共通）'!$C$6:$L$47,10,FALSE))</f>
        <v/>
      </c>
      <c r="AZ184" s="274" t="str">
        <f>IF(AZ183="","",VLOOKUP(AZ183,'シフト記号表（従来型・ユニット型共通）'!$C$6:$L$47,10,FALSE))</f>
        <v/>
      </c>
      <c r="BA184" s="274" t="str">
        <f>IF(BA183="","",VLOOKUP(BA183,'シフト記号表（従来型・ユニット型共通）'!$C$6:$L$47,10,FALSE))</f>
        <v/>
      </c>
      <c r="BB184" s="276" t="str">
        <f>IF(BB183="","",VLOOKUP(BB183,'シフト記号表（従来型・ユニット型共通）'!$C$6:$L$47,10,FALSE))</f>
        <v/>
      </c>
      <c r="BC184" s="275" t="str">
        <f>IF(BC183="","",VLOOKUP(BC183,'シフト記号表（従来型・ユニット型共通）'!$C$6:$L$47,10,FALSE))</f>
        <v/>
      </c>
      <c r="BD184" s="274" t="str">
        <f>IF(BD183="","",VLOOKUP(BD183,'シフト記号表（従来型・ユニット型共通）'!$C$6:$L$47,10,FALSE))</f>
        <v/>
      </c>
      <c r="BE184" s="274" t="str">
        <f>IF(BE183="","",VLOOKUP(BE183,'シフト記号表（従来型・ユニット型共通）'!$C$6:$L$47,10,FALSE))</f>
        <v/>
      </c>
      <c r="BF184" s="1350">
        <f>IF($BI$3="４週",SUM(AA184:BB184),IF($BI$3="暦月",SUM(AA184:BE184),""))</f>
        <v>0</v>
      </c>
      <c r="BG184" s="1351"/>
      <c r="BH184" s="1352">
        <f>IF($BI$3="４週",BF184/4,IF($BI$3="暦月",(BF184/($BI$8/7)),""))</f>
        <v>0</v>
      </c>
      <c r="BI184" s="1351"/>
      <c r="BJ184" s="1347"/>
      <c r="BK184" s="1348"/>
      <c r="BL184" s="1348"/>
      <c r="BM184" s="1348"/>
      <c r="BN184" s="1349"/>
    </row>
    <row r="185" spans="2:66" ht="20.25" customHeight="1">
      <c r="B185" s="1279">
        <f>B183+1</f>
        <v>85</v>
      </c>
      <c r="C185" s="1396"/>
      <c r="D185" s="1398"/>
      <c r="E185" s="1288"/>
      <c r="F185" s="1399"/>
      <c r="G185" s="1325"/>
      <c r="H185" s="1326"/>
      <c r="I185" s="285"/>
      <c r="J185" s="284"/>
      <c r="K185" s="285"/>
      <c r="L185" s="284"/>
      <c r="M185" s="1337"/>
      <c r="N185" s="1338"/>
      <c r="O185" s="1339"/>
      <c r="P185" s="1340"/>
      <c r="Q185" s="1340"/>
      <c r="R185" s="1326"/>
      <c r="S185" s="1307"/>
      <c r="T185" s="1308"/>
      <c r="U185" s="1308"/>
      <c r="V185" s="1308"/>
      <c r="W185" s="1309"/>
      <c r="X185" s="283" t="s">
        <v>1100</v>
      </c>
      <c r="Z185" s="282"/>
      <c r="AA185" s="267"/>
      <c r="AB185" s="266"/>
      <c r="AC185" s="266"/>
      <c r="AD185" s="266"/>
      <c r="AE185" s="266"/>
      <c r="AF185" s="266"/>
      <c r="AG185" s="268"/>
      <c r="AH185" s="267"/>
      <c r="AI185" s="266"/>
      <c r="AJ185" s="266"/>
      <c r="AK185" s="266"/>
      <c r="AL185" s="266"/>
      <c r="AM185" s="266"/>
      <c r="AN185" s="268"/>
      <c r="AO185" s="267"/>
      <c r="AP185" s="266"/>
      <c r="AQ185" s="266"/>
      <c r="AR185" s="266"/>
      <c r="AS185" s="266"/>
      <c r="AT185" s="266"/>
      <c r="AU185" s="268"/>
      <c r="AV185" s="267"/>
      <c r="AW185" s="266"/>
      <c r="AX185" s="266"/>
      <c r="AY185" s="266"/>
      <c r="AZ185" s="266"/>
      <c r="BA185" s="266"/>
      <c r="BB185" s="268"/>
      <c r="BC185" s="267"/>
      <c r="BD185" s="266"/>
      <c r="BE185" s="265"/>
      <c r="BF185" s="1314"/>
      <c r="BG185" s="1315"/>
      <c r="BH185" s="1316"/>
      <c r="BI185" s="1317"/>
      <c r="BJ185" s="1318"/>
      <c r="BK185" s="1319"/>
      <c r="BL185" s="1319"/>
      <c r="BM185" s="1319"/>
      <c r="BN185" s="1320"/>
    </row>
    <row r="186" spans="2:66" ht="20.25" customHeight="1">
      <c r="B186" s="1280"/>
      <c r="C186" s="1397"/>
      <c r="D186" s="1400"/>
      <c r="E186" s="1288"/>
      <c r="F186" s="1399"/>
      <c r="G186" s="1341"/>
      <c r="H186" s="1342"/>
      <c r="I186" s="281"/>
      <c r="J186" s="280">
        <f>G185</f>
        <v>0</v>
      </c>
      <c r="K186" s="281"/>
      <c r="L186" s="280">
        <f>M185</f>
        <v>0</v>
      </c>
      <c r="M186" s="1343"/>
      <c r="N186" s="1344"/>
      <c r="O186" s="1345"/>
      <c r="P186" s="1346"/>
      <c r="Q186" s="1346"/>
      <c r="R186" s="1342"/>
      <c r="S186" s="1307"/>
      <c r="T186" s="1308"/>
      <c r="U186" s="1308"/>
      <c r="V186" s="1308"/>
      <c r="W186" s="1309"/>
      <c r="X186" s="279" t="s">
        <v>1099</v>
      </c>
      <c r="Y186" s="278"/>
      <c r="Z186" s="277"/>
      <c r="AA186" s="275" t="str">
        <f>IF(AA185="","",VLOOKUP(AA185,'シフト記号表（従来型・ユニット型共通）'!$C$6:$L$47,10,FALSE))</f>
        <v/>
      </c>
      <c r="AB186" s="274" t="str">
        <f>IF(AB185="","",VLOOKUP(AB185,'シフト記号表（従来型・ユニット型共通）'!$C$6:$L$47,10,FALSE))</f>
        <v/>
      </c>
      <c r="AC186" s="274" t="str">
        <f>IF(AC185="","",VLOOKUP(AC185,'シフト記号表（従来型・ユニット型共通）'!$C$6:$L$47,10,FALSE))</f>
        <v/>
      </c>
      <c r="AD186" s="274" t="str">
        <f>IF(AD185="","",VLOOKUP(AD185,'シフト記号表（従来型・ユニット型共通）'!$C$6:$L$47,10,FALSE))</f>
        <v/>
      </c>
      <c r="AE186" s="274" t="str">
        <f>IF(AE185="","",VLOOKUP(AE185,'シフト記号表（従来型・ユニット型共通）'!$C$6:$L$47,10,FALSE))</f>
        <v/>
      </c>
      <c r="AF186" s="274" t="str">
        <f>IF(AF185="","",VLOOKUP(AF185,'シフト記号表（従来型・ユニット型共通）'!$C$6:$L$47,10,FALSE))</f>
        <v/>
      </c>
      <c r="AG186" s="276" t="str">
        <f>IF(AG185="","",VLOOKUP(AG185,'シフト記号表（従来型・ユニット型共通）'!$C$6:$L$47,10,FALSE))</f>
        <v/>
      </c>
      <c r="AH186" s="275" t="str">
        <f>IF(AH185="","",VLOOKUP(AH185,'シフト記号表（従来型・ユニット型共通）'!$C$6:$L$47,10,FALSE))</f>
        <v/>
      </c>
      <c r="AI186" s="274" t="str">
        <f>IF(AI185="","",VLOOKUP(AI185,'シフト記号表（従来型・ユニット型共通）'!$C$6:$L$47,10,FALSE))</f>
        <v/>
      </c>
      <c r="AJ186" s="274" t="str">
        <f>IF(AJ185="","",VLOOKUP(AJ185,'シフト記号表（従来型・ユニット型共通）'!$C$6:$L$47,10,FALSE))</f>
        <v/>
      </c>
      <c r="AK186" s="274" t="str">
        <f>IF(AK185="","",VLOOKUP(AK185,'シフト記号表（従来型・ユニット型共通）'!$C$6:$L$47,10,FALSE))</f>
        <v/>
      </c>
      <c r="AL186" s="274" t="str">
        <f>IF(AL185="","",VLOOKUP(AL185,'シフト記号表（従来型・ユニット型共通）'!$C$6:$L$47,10,FALSE))</f>
        <v/>
      </c>
      <c r="AM186" s="274" t="str">
        <f>IF(AM185="","",VLOOKUP(AM185,'シフト記号表（従来型・ユニット型共通）'!$C$6:$L$47,10,FALSE))</f>
        <v/>
      </c>
      <c r="AN186" s="276" t="str">
        <f>IF(AN185="","",VLOOKUP(AN185,'シフト記号表（従来型・ユニット型共通）'!$C$6:$L$47,10,FALSE))</f>
        <v/>
      </c>
      <c r="AO186" s="275" t="str">
        <f>IF(AO185="","",VLOOKUP(AO185,'シフト記号表（従来型・ユニット型共通）'!$C$6:$L$47,10,FALSE))</f>
        <v/>
      </c>
      <c r="AP186" s="274" t="str">
        <f>IF(AP185="","",VLOOKUP(AP185,'シフト記号表（従来型・ユニット型共通）'!$C$6:$L$47,10,FALSE))</f>
        <v/>
      </c>
      <c r="AQ186" s="274" t="str">
        <f>IF(AQ185="","",VLOOKUP(AQ185,'シフト記号表（従来型・ユニット型共通）'!$C$6:$L$47,10,FALSE))</f>
        <v/>
      </c>
      <c r="AR186" s="274" t="str">
        <f>IF(AR185="","",VLOOKUP(AR185,'シフト記号表（従来型・ユニット型共通）'!$C$6:$L$47,10,FALSE))</f>
        <v/>
      </c>
      <c r="AS186" s="274" t="str">
        <f>IF(AS185="","",VLOOKUP(AS185,'シフト記号表（従来型・ユニット型共通）'!$C$6:$L$47,10,FALSE))</f>
        <v/>
      </c>
      <c r="AT186" s="274" t="str">
        <f>IF(AT185="","",VLOOKUP(AT185,'シフト記号表（従来型・ユニット型共通）'!$C$6:$L$47,10,FALSE))</f>
        <v/>
      </c>
      <c r="AU186" s="276" t="str">
        <f>IF(AU185="","",VLOOKUP(AU185,'シフト記号表（従来型・ユニット型共通）'!$C$6:$L$47,10,FALSE))</f>
        <v/>
      </c>
      <c r="AV186" s="275" t="str">
        <f>IF(AV185="","",VLOOKUP(AV185,'シフト記号表（従来型・ユニット型共通）'!$C$6:$L$47,10,FALSE))</f>
        <v/>
      </c>
      <c r="AW186" s="274" t="str">
        <f>IF(AW185="","",VLOOKUP(AW185,'シフト記号表（従来型・ユニット型共通）'!$C$6:$L$47,10,FALSE))</f>
        <v/>
      </c>
      <c r="AX186" s="274" t="str">
        <f>IF(AX185="","",VLOOKUP(AX185,'シフト記号表（従来型・ユニット型共通）'!$C$6:$L$47,10,FALSE))</f>
        <v/>
      </c>
      <c r="AY186" s="274" t="str">
        <f>IF(AY185="","",VLOOKUP(AY185,'シフト記号表（従来型・ユニット型共通）'!$C$6:$L$47,10,FALSE))</f>
        <v/>
      </c>
      <c r="AZ186" s="274" t="str">
        <f>IF(AZ185="","",VLOOKUP(AZ185,'シフト記号表（従来型・ユニット型共通）'!$C$6:$L$47,10,FALSE))</f>
        <v/>
      </c>
      <c r="BA186" s="274" t="str">
        <f>IF(BA185="","",VLOOKUP(BA185,'シフト記号表（従来型・ユニット型共通）'!$C$6:$L$47,10,FALSE))</f>
        <v/>
      </c>
      <c r="BB186" s="276" t="str">
        <f>IF(BB185="","",VLOOKUP(BB185,'シフト記号表（従来型・ユニット型共通）'!$C$6:$L$47,10,FALSE))</f>
        <v/>
      </c>
      <c r="BC186" s="275" t="str">
        <f>IF(BC185="","",VLOOKUP(BC185,'シフト記号表（従来型・ユニット型共通）'!$C$6:$L$47,10,FALSE))</f>
        <v/>
      </c>
      <c r="BD186" s="274" t="str">
        <f>IF(BD185="","",VLOOKUP(BD185,'シフト記号表（従来型・ユニット型共通）'!$C$6:$L$47,10,FALSE))</f>
        <v/>
      </c>
      <c r="BE186" s="274" t="str">
        <f>IF(BE185="","",VLOOKUP(BE185,'シフト記号表（従来型・ユニット型共通）'!$C$6:$L$47,10,FALSE))</f>
        <v/>
      </c>
      <c r="BF186" s="1350">
        <f>IF($BI$3="４週",SUM(AA186:BB186),IF($BI$3="暦月",SUM(AA186:BE186),""))</f>
        <v>0</v>
      </c>
      <c r="BG186" s="1351"/>
      <c r="BH186" s="1352">
        <f>IF($BI$3="４週",BF186/4,IF($BI$3="暦月",(BF186/($BI$8/7)),""))</f>
        <v>0</v>
      </c>
      <c r="BI186" s="1351"/>
      <c r="BJ186" s="1347"/>
      <c r="BK186" s="1348"/>
      <c r="BL186" s="1348"/>
      <c r="BM186" s="1348"/>
      <c r="BN186" s="1349"/>
    </row>
    <row r="187" spans="2:66" ht="20.25" customHeight="1">
      <c r="B187" s="1279">
        <f>B185+1</f>
        <v>86</v>
      </c>
      <c r="C187" s="1396"/>
      <c r="D187" s="1398"/>
      <c r="E187" s="1288"/>
      <c r="F187" s="1399"/>
      <c r="G187" s="1325"/>
      <c r="H187" s="1326"/>
      <c r="I187" s="285"/>
      <c r="J187" s="284"/>
      <c r="K187" s="285"/>
      <c r="L187" s="284"/>
      <c r="M187" s="1337"/>
      <c r="N187" s="1338"/>
      <c r="O187" s="1339"/>
      <c r="P187" s="1340"/>
      <c r="Q187" s="1340"/>
      <c r="R187" s="1326"/>
      <c r="S187" s="1307"/>
      <c r="T187" s="1308"/>
      <c r="U187" s="1308"/>
      <c r="V187" s="1308"/>
      <c r="W187" s="1309"/>
      <c r="X187" s="283" t="s">
        <v>1100</v>
      </c>
      <c r="Z187" s="282"/>
      <c r="AA187" s="267"/>
      <c r="AB187" s="266"/>
      <c r="AC187" s="266"/>
      <c r="AD187" s="266"/>
      <c r="AE187" s="266"/>
      <c r="AF187" s="266"/>
      <c r="AG187" s="268"/>
      <c r="AH187" s="267"/>
      <c r="AI187" s="266"/>
      <c r="AJ187" s="266"/>
      <c r="AK187" s="266"/>
      <c r="AL187" s="266"/>
      <c r="AM187" s="266"/>
      <c r="AN187" s="268"/>
      <c r="AO187" s="267"/>
      <c r="AP187" s="266"/>
      <c r="AQ187" s="266"/>
      <c r="AR187" s="266"/>
      <c r="AS187" s="266"/>
      <c r="AT187" s="266"/>
      <c r="AU187" s="268"/>
      <c r="AV187" s="267"/>
      <c r="AW187" s="266"/>
      <c r="AX187" s="266"/>
      <c r="AY187" s="266"/>
      <c r="AZ187" s="266"/>
      <c r="BA187" s="266"/>
      <c r="BB187" s="268"/>
      <c r="BC187" s="267"/>
      <c r="BD187" s="266"/>
      <c r="BE187" s="265"/>
      <c r="BF187" s="1314"/>
      <c r="BG187" s="1315"/>
      <c r="BH187" s="1316"/>
      <c r="BI187" s="1317"/>
      <c r="BJ187" s="1318"/>
      <c r="BK187" s="1319"/>
      <c r="BL187" s="1319"/>
      <c r="BM187" s="1319"/>
      <c r="BN187" s="1320"/>
    </row>
    <row r="188" spans="2:66" ht="20.25" customHeight="1">
      <c r="B188" s="1280"/>
      <c r="C188" s="1397"/>
      <c r="D188" s="1400"/>
      <c r="E188" s="1288"/>
      <c r="F188" s="1399"/>
      <c r="G188" s="1341"/>
      <c r="H188" s="1342"/>
      <c r="I188" s="281"/>
      <c r="J188" s="280">
        <f>G187</f>
        <v>0</v>
      </c>
      <c r="K188" s="281"/>
      <c r="L188" s="280">
        <f>M187</f>
        <v>0</v>
      </c>
      <c r="M188" s="1343"/>
      <c r="N188" s="1344"/>
      <c r="O188" s="1345"/>
      <c r="P188" s="1346"/>
      <c r="Q188" s="1346"/>
      <c r="R188" s="1342"/>
      <c r="S188" s="1307"/>
      <c r="T188" s="1308"/>
      <c r="U188" s="1308"/>
      <c r="V188" s="1308"/>
      <c r="W188" s="1309"/>
      <c r="X188" s="279" t="s">
        <v>1099</v>
      </c>
      <c r="Y188" s="278"/>
      <c r="Z188" s="277"/>
      <c r="AA188" s="275" t="str">
        <f>IF(AA187="","",VLOOKUP(AA187,'シフト記号表（従来型・ユニット型共通）'!$C$6:$L$47,10,FALSE))</f>
        <v/>
      </c>
      <c r="AB188" s="274" t="str">
        <f>IF(AB187="","",VLOOKUP(AB187,'シフト記号表（従来型・ユニット型共通）'!$C$6:$L$47,10,FALSE))</f>
        <v/>
      </c>
      <c r="AC188" s="274" t="str">
        <f>IF(AC187="","",VLOOKUP(AC187,'シフト記号表（従来型・ユニット型共通）'!$C$6:$L$47,10,FALSE))</f>
        <v/>
      </c>
      <c r="AD188" s="274" t="str">
        <f>IF(AD187="","",VLOOKUP(AD187,'シフト記号表（従来型・ユニット型共通）'!$C$6:$L$47,10,FALSE))</f>
        <v/>
      </c>
      <c r="AE188" s="274" t="str">
        <f>IF(AE187="","",VLOOKUP(AE187,'シフト記号表（従来型・ユニット型共通）'!$C$6:$L$47,10,FALSE))</f>
        <v/>
      </c>
      <c r="AF188" s="274" t="str">
        <f>IF(AF187="","",VLOOKUP(AF187,'シフト記号表（従来型・ユニット型共通）'!$C$6:$L$47,10,FALSE))</f>
        <v/>
      </c>
      <c r="AG188" s="276" t="str">
        <f>IF(AG187="","",VLOOKUP(AG187,'シフト記号表（従来型・ユニット型共通）'!$C$6:$L$47,10,FALSE))</f>
        <v/>
      </c>
      <c r="AH188" s="275" t="str">
        <f>IF(AH187="","",VLOOKUP(AH187,'シフト記号表（従来型・ユニット型共通）'!$C$6:$L$47,10,FALSE))</f>
        <v/>
      </c>
      <c r="AI188" s="274" t="str">
        <f>IF(AI187="","",VLOOKUP(AI187,'シフト記号表（従来型・ユニット型共通）'!$C$6:$L$47,10,FALSE))</f>
        <v/>
      </c>
      <c r="AJ188" s="274" t="str">
        <f>IF(AJ187="","",VLOOKUP(AJ187,'シフト記号表（従来型・ユニット型共通）'!$C$6:$L$47,10,FALSE))</f>
        <v/>
      </c>
      <c r="AK188" s="274" t="str">
        <f>IF(AK187="","",VLOOKUP(AK187,'シフト記号表（従来型・ユニット型共通）'!$C$6:$L$47,10,FALSE))</f>
        <v/>
      </c>
      <c r="AL188" s="274" t="str">
        <f>IF(AL187="","",VLOOKUP(AL187,'シフト記号表（従来型・ユニット型共通）'!$C$6:$L$47,10,FALSE))</f>
        <v/>
      </c>
      <c r="AM188" s="274" t="str">
        <f>IF(AM187="","",VLOOKUP(AM187,'シフト記号表（従来型・ユニット型共通）'!$C$6:$L$47,10,FALSE))</f>
        <v/>
      </c>
      <c r="AN188" s="276" t="str">
        <f>IF(AN187="","",VLOOKUP(AN187,'シフト記号表（従来型・ユニット型共通）'!$C$6:$L$47,10,FALSE))</f>
        <v/>
      </c>
      <c r="AO188" s="275" t="str">
        <f>IF(AO187="","",VLOOKUP(AO187,'シフト記号表（従来型・ユニット型共通）'!$C$6:$L$47,10,FALSE))</f>
        <v/>
      </c>
      <c r="AP188" s="274" t="str">
        <f>IF(AP187="","",VLOOKUP(AP187,'シフト記号表（従来型・ユニット型共通）'!$C$6:$L$47,10,FALSE))</f>
        <v/>
      </c>
      <c r="AQ188" s="274" t="str">
        <f>IF(AQ187="","",VLOOKUP(AQ187,'シフト記号表（従来型・ユニット型共通）'!$C$6:$L$47,10,FALSE))</f>
        <v/>
      </c>
      <c r="AR188" s="274" t="str">
        <f>IF(AR187="","",VLOOKUP(AR187,'シフト記号表（従来型・ユニット型共通）'!$C$6:$L$47,10,FALSE))</f>
        <v/>
      </c>
      <c r="AS188" s="274" t="str">
        <f>IF(AS187="","",VLOOKUP(AS187,'シフト記号表（従来型・ユニット型共通）'!$C$6:$L$47,10,FALSE))</f>
        <v/>
      </c>
      <c r="AT188" s="274" t="str">
        <f>IF(AT187="","",VLOOKUP(AT187,'シフト記号表（従来型・ユニット型共通）'!$C$6:$L$47,10,FALSE))</f>
        <v/>
      </c>
      <c r="AU188" s="276" t="str">
        <f>IF(AU187="","",VLOOKUP(AU187,'シフト記号表（従来型・ユニット型共通）'!$C$6:$L$47,10,FALSE))</f>
        <v/>
      </c>
      <c r="AV188" s="275" t="str">
        <f>IF(AV187="","",VLOOKUP(AV187,'シフト記号表（従来型・ユニット型共通）'!$C$6:$L$47,10,FALSE))</f>
        <v/>
      </c>
      <c r="AW188" s="274" t="str">
        <f>IF(AW187="","",VLOOKUP(AW187,'シフト記号表（従来型・ユニット型共通）'!$C$6:$L$47,10,FALSE))</f>
        <v/>
      </c>
      <c r="AX188" s="274" t="str">
        <f>IF(AX187="","",VLOOKUP(AX187,'シフト記号表（従来型・ユニット型共通）'!$C$6:$L$47,10,FALSE))</f>
        <v/>
      </c>
      <c r="AY188" s="274" t="str">
        <f>IF(AY187="","",VLOOKUP(AY187,'シフト記号表（従来型・ユニット型共通）'!$C$6:$L$47,10,FALSE))</f>
        <v/>
      </c>
      <c r="AZ188" s="274" t="str">
        <f>IF(AZ187="","",VLOOKUP(AZ187,'シフト記号表（従来型・ユニット型共通）'!$C$6:$L$47,10,FALSE))</f>
        <v/>
      </c>
      <c r="BA188" s="274" t="str">
        <f>IF(BA187="","",VLOOKUP(BA187,'シフト記号表（従来型・ユニット型共通）'!$C$6:$L$47,10,FALSE))</f>
        <v/>
      </c>
      <c r="BB188" s="276" t="str">
        <f>IF(BB187="","",VLOOKUP(BB187,'シフト記号表（従来型・ユニット型共通）'!$C$6:$L$47,10,FALSE))</f>
        <v/>
      </c>
      <c r="BC188" s="275" t="str">
        <f>IF(BC187="","",VLOOKUP(BC187,'シフト記号表（従来型・ユニット型共通）'!$C$6:$L$47,10,FALSE))</f>
        <v/>
      </c>
      <c r="BD188" s="274" t="str">
        <f>IF(BD187="","",VLOOKUP(BD187,'シフト記号表（従来型・ユニット型共通）'!$C$6:$L$47,10,FALSE))</f>
        <v/>
      </c>
      <c r="BE188" s="274" t="str">
        <f>IF(BE187="","",VLOOKUP(BE187,'シフト記号表（従来型・ユニット型共通）'!$C$6:$L$47,10,FALSE))</f>
        <v/>
      </c>
      <c r="BF188" s="1350">
        <f>IF($BI$3="４週",SUM(AA188:BB188),IF($BI$3="暦月",SUM(AA188:BE188),""))</f>
        <v>0</v>
      </c>
      <c r="BG188" s="1351"/>
      <c r="BH188" s="1352">
        <f>IF($BI$3="４週",BF188/4,IF($BI$3="暦月",(BF188/($BI$8/7)),""))</f>
        <v>0</v>
      </c>
      <c r="BI188" s="1351"/>
      <c r="BJ188" s="1347"/>
      <c r="BK188" s="1348"/>
      <c r="BL188" s="1348"/>
      <c r="BM188" s="1348"/>
      <c r="BN188" s="1349"/>
    </row>
    <row r="189" spans="2:66" ht="20.25" customHeight="1">
      <c r="B189" s="1279">
        <f>B187+1</f>
        <v>87</v>
      </c>
      <c r="C189" s="1396"/>
      <c r="D189" s="1398"/>
      <c r="E189" s="1288"/>
      <c r="F189" s="1399"/>
      <c r="G189" s="1325"/>
      <c r="H189" s="1326"/>
      <c r="I189" s="285"/>
      <c r="J189" s="284"/>
      <c r="K189" s="285"/>
      <c r="L189" s="284"/>
      <c r="M189" s="1337"/>
      <c r="N189" s="1338"/>
      <c r="O189" s="1339"/>
      <c r="P189" s="1340"/>
      <c r="Q189" s="1340"/>
      <c r="R189" s="1326"/>
      <c r="S189" s="1307"/>
      <c r="T189" s="1308"/>
      <c r="U189" s="1308"/>
      <c r="V189" s="1308"/>
      <c r="W189" s="1309"/>
      <c r="X189" s="283" t="s">
        <v>1100</v>
      </c>
      <c r="Z189" s="282"/>
      <c r="AA189" s="267"/>
      <c r="AB189" s="266"/>
      <c r="AC189" s="266"/>
      <c r="AD189" s="266"/>
      <c r="AE189" s="266"/>
      <c r="AF189" s="266"/>
      <c r="AG189" s="268"/>
      <c r="AH189" s="267"/>
      <c r="AI189" s="266"/>
      <c r="AJ189" s="266"/>
      <c r="AK189" s="266"/>
      <c r="AL189" s="266"/>
      <c r="AM189" s="266"/>
      <c r="AN189" s="268"/>
      <c r="AO189" s="267"/>
      <c r="AP189" s="266"/>
      <c r="AQ189" s="266"/>
      <c r="AR189" s="266"/>
      <c r="AS189" s="266"/>
      <c r="AT189" s="266"/>
      <c r="AU189" s="268"/>
      <c r="AV189" s="267"/>
      <c r="AW189" s="266"/>
      <c r="AX189" s="266"/>
      <c r="AY189" s="266"/>
      <c r="AZ189" s="266"/>
      <c r="BA189" s="266"/>
      <c r="BB189" s="268"/>
      <c r="BC189" s="267"/>
      <c r="BD189" s="266"/>
      <c r="BE189" s="265"/>
      <c r="BF189" s="1314"/>
      <c r="BG189" s="1315"/>
      <c r="BH189" s="1316"/>
      <c r="BI189" s="1317"/>
      <c r="BJ189" s="1318"/>
      <c r="BK189" s="1319"/>
      <c r="BL189" s="1319"/>
      <c r="BM189" s="1319"/>
      <c r="BN189" s="1320"/>
    </row>
    <row r="190" spans="2:66" ht="20.25" customHeight="1">
      <c r="B190" s="1280"/>
      <c r="C190" s="1397"/>
      <c r="D190" s="1400"/>
      <c r="E190" s="1288"/>
      <c r="F190" s="1399"/>
      <c r="G190" s="1341"/>
      <c r="H190" s="1342"/>
      <c r="I190" s="281"/>
      <c r="J190" s="280">
        <f>G189</f>
        <v>0</v>
      </c>
      <c r="K190" s="281"/>
      <c r="L190" s="280">
        <f>M189</f>
        <v>0</v>
      </c>
      <c r="M190" s="1343"/>
      <c r="N190" s="1344"/>
      <c r="O190" s="1345"/>
      <c r="P190" s="1346"/>
      <c r="Q190" s="1346"/>
      <c r="R190" s="1342"/>
      <c r="S190" s="1307"/>
      <c r="T190" s="1308"/>
      <c r="U190" s="1308"/>
      <c r="V190" s="1308"/>
      <c r="W190" s="1309"/>
      <c r="X190" s="279" t="s">
        <v>1099</v>
      </c>
      <c r="Y190" s="278"/>
      <c r="Z190" s="277"/>
      <c r="AA190" s="275" t="str">
        <f>IF(AA189="","",VLOOKUP(AA189,'シフト記号表（従来型・ユニット型共通）'!$C$6:$L$47,10,FALSE))</f>
        <v/>
      </c>
      <c r="AB190" s="274" t="str">
        <f>IF(AB189="","",VLOOKUP(AB189,'シフト記号表（従来型・ユニット型共通）'!$C$6:$L$47,10,FALSE))</f>
        <v/>
      </c>
      <c r="AC190" s="274" t="str">
        <f>IF(AC189="","",VLOOKUP(AC189,'シフト記号表（従来型・ユニット型共通）'!$C$6:$L$47,10,FALSE))</f>
        <v/>
      </c>
      <c r="AD190" s="274" t="str">
        <f>IF(AD189="","",VLOOKUP(AD189,'シフト記号表（従来型・ユニット型共通）'!$C$6:$L$47,10,FALSE))</f>
        <v/>
      </c>
      <c r="AE190" s="274" t="str">
        <f>IF(AE189="","",VLOOKUP(AE189,'シフト記号表（従来型・ユニット型共通）'!$C$6:$L$47,10,FALSE))</f>
        <v/>
      </c>
      <c r="AF190" s="274" t="str">
        <f>IF(AF189="","",VLOOKUP(AF189,'シフト記号表（従来型・ユニット型共通）'!$C$6:$L$47,10,FALSE))</f>
        <v/>
      </c>
      <c r="AG190" s="276" t="str">
        <f>IF(AG189="","",VLOOKUP(AG189,'シフト記号表（従来型・ユニット型共通）'!$C$6:$L$47,10,FALSE))</f>
        <v/>
      </c>
      <c r="AH190" s="275" t="str">
        <f>IF(AH189="","",VLOOKUP(AH189,'シフト記号表（従来型・ユニット型共通）'!$C$6:$L$47,10,FALSE))</f>
        <v/>
      </c>
      <c r="AI190" s="274" t="str">
        <f>IF(AI189="","",VLOOKUP(AI189,'シフト記号表（従来型・ユニット型共通）'!$C$6:$L$47,10,FALSE))</f>
        <v/>
      </c>
      <c r="AJ190" s="274" t="str">
        <f>IF(AJ189="","",VLOOKUP(AJ189,'シフト記号表（従来型・ユニット型共通）'!$C$6:$L$47,10,FALSE))</f>
        <v/>
      </c>
      <c r="AK190" s="274" t="str">
        <f>IF(AK189="","",VLOOKUP(AK189,'シフト記号表（従来型・ユニット型共通）'!$C$6:$L$47,10,FALSE))</f>
        <v/>
      </c>
      <c r="AL190" s="274" t="str">
        <f>IF(AL189="","",VLOOKUP(AL189,'シフト記号表（従来型・ユニット型共通）'!$C$6:$L$47,10,FALSE))</f>
        <v/>
      </c>
      <c r="AM190" s="274" t="str">
        <f>IF(AM189="","",VLOOKUP(AM189,'シフト記号表（従来型・ユニット型共通）'!$C$6:$L$47,10,FALSE))</f>
        <v/>
      </c>
      <c r="AN190" s="276" t="str">
        <f>IF(AN189="","",VLOOKUP(AN189,'シフト記号表（従来型・ユニット型共通）'!$C$6:$L$47,10,FALSE))</f>
        <v/>
      </c>
      <c r="AO190" s="275" t="str">
        <f>IF(AO189="","",VLOOKUP(AO189,'シフト記号表（従来型・ユニット型共通）'!$C$6:$L$47,10,FALSE))</f>
        <v/>
      </c>
      <c r="AP190" s="274" t="str">
        <f>IF(AP189="","",VLOOKUP(AP189,'シフト記号表（従来型・ユニット型共通）'!$C$6:$L$47,10,FALSE))</f>
        <v/>
      </c>
      <c r="AQ190" s="274" t="str">
        <f>IF(AQ189="","",VLOOKUP(AQ189,'シフト記号表（従来型・ユニット型共通）'!$C$6:$L$47,10,FALSE))</f>
        <v/>
      </c>
      <c r="AR190" s="274" t="str">
        <f>IF(AR189="","",VLOOKUP(AR189,'シフト記号表（従来型・ユニット型共通）'!$C$6:$L$47,10,FALSE))</f>
        <v/>
      </c>
      <c r="AS190" s="274" t="str">
        <f>IF(AS189="","",VLOOKUP(AS189,'シフト記号表（従来型・ユニット型共通）'!$C$6:$L$47,10,FALSE))</f>
        <v/>
      </c>
      <c r="AT190" s="274" t="str">
        <f>IF(AT189="","",VLOOKUP(AT189,'シフト記号表（従来型・ユニット型共通）'!$C$6:$L$47,10,FALSE))</f>
        <v/>
      </c>
      <c r="AU190" s="276" t="str">
        <f>IF(AU189="","",VLOOKUP(AU189,'シフト記号表（従来型・ユニット型共通）'!$C$6:$L$47,10,FALSE))</f>
        <v/>
      </c>
      <c r="AV190" s="275" t="str">
        <f>IF(AV189="","",VLOOKUP(AV189,'シフト記号表（従来型・ユニット型共通）'!$C$6:$L$47,10,FALSE))</f>
        <v/>
      </c>
      <c r="AW190" s="274" t="str">
        <f>IF(AW189="","",VLOOKUP(AW189,'シフト記号表（従来型・ユニット型共通）'!$C$6:$L$47,10,FALSE))</f>
        <v/>
      </c>
      <c r="AX190" s="274" t="str">
        <f>IF(AX189="","",VLOOKUP(AX189,'シフト記号表（従来型・ユニット型共通）'!$C$6:$L$47,10,FALSE))</f>
        <v/>
      </c>
      <c r="AY190" s="274" t="str">
        <f>IF(AY189="","",VLOOKUP(AY189,'シフト記号表（従来型・ユニット型共通）'!$C$6:$L$47,10,FALSE))</f>
        <v/>
      </c>
      <c r="AZ190" s="274" t="str">
        <f>IF(AZ189="","",VLOOKUP(AZ189,'シフト記号表（従来型・ユニット型共通）'!$C$6:$L$47,10,FALSE))</f>
        <v/>
      </c>
      <c r="BA190" s="274" t="str">
        <f>IF(BA189="","",VLOOKUP(BA189,'シフト記号表（従来型・ユニット型共通）'!$C$6:$L$47,10,FALSE))</f>
        <v/>
      </c>
      <c r="BB190" s="276" t="str">
        <f>IF(BB189="","",VLOOKUP(BB189,'シフト記号表（従来型・ユニット型共通）'!$C$6:$L$47,10,FALSE))</f>
        <v/>
      </c>
      <c r="BC190" s="275" t="str">
        <f>IF(BC189="","",VLOOKUP(BC189,'シフト記号表（従来型・ユニット型共通）'!$C$6:$L$47,10,FALSE))</f>
        <v/>
      </c>
      <c r="BD190" s="274" t="str">
        <f>IF(BD189="","",VLOOKUP(BD189,'シフト記号表（従来型・ユニット型共通）'!$C$6:$L$47,10,FALSE))</f>
        <v/>
      </c>
      <c r="BE190" s="274" t="str">
        <f>IF(BE189="","",VLOOKUP(BE189,'シフト記号表（従来型・ユニット型共通）'!$C$6:$L$47,10,FALSE))</f>
        <v/>
      </c>
      <c r="BF190" s="1350">
        <f>IF($BI$3="４週",SUM(AA190:BB190),IF($BI$3="暦月",SUM(AA190:BE190),""))</f>
        <v>0</v>
      </c>
      <c r="BG190" s="1351"/>
      <c r="BH190" s="1352">
        <f>IF($BI$3="４週",BF190/4,IF($BI$3="暦月",(BF190/($BI$8/7)),""))</f>
        <v>0</v>
      </c>
      <c r="BI190" s="1351"/>
      <c r="BJ190" s="1347"/>
      <c r="BK190" s="1348"/>
      <c r="BL190" s="1348"/>
      <c r="BM190" s="1348"/>
      <c r="BN190" s="1349"/>
    </row>
    <row r="191" spans="2:66" ht="20.25" customHeight="1">
      <c r="B191" s="1279">
        <f>B189+1</f>
        <v>88</v>
      </c>
      <c r="C191" s="1396"/>
      <c r="D191" s="1398"/>
      <c r="E191" s="1288"/>
      <c r="F191" s="1399"/>
      <c r="G191" s="1325"/>
      <c r="H191" s="1326"/>
      <c r="I191" s="285"/>
      <c r="J191" s="284"/>
      <c r="K191" s="285"/>
      <c r="L191" s="284"/>
      <c r="M191" s="1337"/>
      <c r="N191" s="1338"/>
      <c r="O191" s="1339"/>
      <c r="P191" s="1340"/>
      <c r="Q191" s="1340"/>
      <c r="R191" s="1326"/>
      <c r="S191" s="1307"/>
      <c r="T191" s="1308"/>
      <c r="U191" s="1308"/>
      <c r="V191" s="1308"/>
      <c r="W191" s="1309"/>
      <c r="X191" s="283" t="s">
        <v>1100</v>
      </c>
      <c r="Z191" s="282"/>
      <c r="AA191" s="267"/>
      <c r="AB191" s="266"/>
      <c r="AC191" s="266"/>
      <c r="AD191" s="266"/>
      <c r="AE191" s="266"/>
      <c r="AF191" s="266"/>
      <c r="AG191" s="268"/>
      <c r="AH191" s="267"/>
      <c r="AI191" s="266"/>
      <c r="AJ191" s="266"/>
      <c r="AK191" s="266"/>
      <c r="AL191" s="266"/>
      <c r="AM191" s="266"/>
      <c r="AN191" s="268"/>
      <c r="AO191" s="267"/>
      <c r="AP191" s="266"/>
      <c r="AQ191" s="266"/>
      <c r="AR191" s="266"/>
      <c r="AS191" s="266"/>
      <c r="AT191" s="266"/>
      <c r="AU191" s="268"/>
      <c r="AV191" s="267"/>
      <c r="AW191" s="266"/>
      <c r="AX191" s="266"/>
      <c r="AY191" s="266"/>
      <c r="AZ191" s="266"/>
      <c r="BA191" s="266"/>
      <c r="BB191" s="268"/>
      <c r="BC191" s="267"/>
      <c r="BD191" s="266"/>
      <c r="BE191" s="265"/>
      <c r="BF191" s="1314"/>
      <c r="BG191" s="1315"/>
      <c r="BH191" s="1316"/>
      <c r="BI191" s="1317"/>
      <c r="BJ191" s="1318"/>
      <c r="BK191" s="1319"/>
      <c r="BL191" s="1319"/>
      <c r="BM191" s="1319"/>
      <c r="BN191" s="1320"/>
    </row>
    <row r="192" spans="2:66" ht="20.25" customHeight="1">
      <c r="B192" s="1280"/>
      <c r="C192" s="1397"/>
      <c r="D192" s="1400"/>
      <c r="E192" s="1288"/>
      <c r="F192" s="1399"/>
      <c r="G192" s="1341"/>
      <c r="H192" s="1342"/>
      <c r="I192" s="281"/>
      <c r="J192" s="280">
        <f>G191</f>
        <v>0</v>
      </c>
      <c r="K192" s="281"/>
      <c r="L192" s="280">
        <f>M191</f>
        <v>0</v>
      </c>
      <c r="M192" s="1343"/>
      <c r="N192" s="1344"/>
      <c r="O192" s="1345"/>
      <c r="P192" s="1346"/>
      <c r="Q192" s="1346"/>
      <c r="R192" s="1342"/>
      <c r="S192" s="1307"/>
      <c r="T192" s="1308"/>
      <c r="U192" s="1308"/>
      <c r="V192" s="1308"/>
      <c r="W192" s="1309"/>
      <c r="X192" s="279" t="s">
        <v>1099</v>
      </c>
      <c r="Y192" s="278"/>
      <c r="Z192" s="277"/>
      <c r="AA192" s="275" t="str">
        <f>IF(AA191="","",VLOOKUP(AA191,'シフト記号表（従来型・ユニット型共通）'!$C$6:$L$47,10,FALSE))</f>
        <v/>
      </c>
      <c r="AB192" s="274" t="str">
        <f>IF(AB191="","",VLOOKUP(AB191,'シフト記号表（従来型・ユニット型共通）'!$C$6:$L$47,10,FALSE))</f>
        <v/>
      </c>
      <c r="AC192" s="274" t="str">
        <f>IF(AC191="","",VLOOKUP(AC191,'シフト記号表（従来型・ユニット型共通）'!$C$6:$L$47,10,FALSE))</f>
        <v/>
      </c>
      <c r="AD192" s="274" t="str">
        <f>IF(AD191="","",VLOOKUP(AD191,'シフト記号表（従来型・ユニット型共通）'!$C$6:$L$47,10,FALSE))</f>
        <v/>
      </c>
      <c r="AE192" s="274" t="str">
        <f>IF(AE191="","",VLOOKUP(AE191,'シフト記号表（従来型・ユニット型共通）'!$C$6:$L$47,10,FALSE))</f>
        <v/>
      </c>
      <c r="AF192" s="274" t="str">
        <f>IF(AF191="","",VLOOKUP(AF191,'シフト記号表（従来型・ユニット型共通）'!$C$6:$L$47,10,FALSE))</f>
        <v/>
      </c>
      <c r="AG192" s="276" t="str">
        <f>IF(AG191="","",VLOOKUP(AG191,'シフト記号表（従来型・ユニット型共通）'!$C$6:$L$47,10,FALSE))</f>
        <v/>
      </c>
      <c r="AH192" s="275" t="str">
        <f>IF(AH191="","",VLOOKUP(AH191,'シフト記号表（従来型・ユニット型共通）'!$C$6:$L$47,10,FALSE))</f>
        <v/>
      </c>
      <c r="AI192" s="274" t="str">
        <f>IF(AI191="","",VLOOKUP(AI191,'シフト記号表（従来型・ユニット型共通）'!$C$6:$L$47,10,FALSE))</f>
        <v/>
      </c>
      <c r="AJ192" s="274" t="str">
        <f>IF(AJ191="","",VLOOKUP(AJ191,'シフト記号表（従来型・ユニット型共通）'!$C$6:$L$47,10,FALSE))</f>
        <v/>
      </c>
      <c r="AK192" s="274" t="str">
        <f>IF(AK191="","",VLOOKUP(AK191,'シフト記号表（従来型・ユニット型共通）'!$C$6:$L$47,10,FALSE))</f>
        <v/>
      </c>
      <c r="AL192" s="274" t="str">
        <f>IF(AL191="","",VLOOKUP(AL191,'シフト記号表（従来型・ユニット型共通）'!$C$6:$L$47,10,FALSE))</f>
        <v/>
      </c>
      <c r="AM192" s="274" t="str">
        <f>IF(AM191="","",VLOOKUP(AM191,'シフト記号表（従来型・ユニット型共通）'!$C$6:$L$47,10,FALSE))</f>
        <v/>
      </c>
      <c r="AN192" s="276" t="str">
        <f>IF(AN191="","",VLOOKUP(AN191,'シフト記号表（従来型・ユニット型共通）'!$C$6:$L$47,10,FALSE))</f>
        <v/>
      </c>
      <c r="AO192" s="275" t="str">
        <f>IF(AO191="","",VLOOKUP(AO191,'シフト記号表（従来型・ユニット型共通）'!$C$6:$L$47,10,FALSE))</f>
        <v/>
      </c>
      <c r="AP192" s="274" t="str">
        <f>IF(AP191="","",VLOOKUP(AP191,'シフト記号表（従来型・ユニット型共通）'!$C$6:$L$47,10,FALSE))</f>
        <v/>
      </c>
      <c r="AQ192" s="274" t="str">
        <f>IF(AQ191="","",VLOOKUP(AQ191,'シフト記号表（従来型・ユニット型共通）'!$C$6:$L$47,10,FALSE))</f>
        <v/>
      </c>
      <c r="AR192" s="274" t="str">
        <f>IF(AR191="","",VLOOKUP(AR191,'シフト記号表（従来型・ユニット型共通）'!$C$6:$L$47,10,FALSE))</f>
        <v/>
      </c>
      <c r="AS192" s="274" t="str">
        <f>IF(AS191="","",VLOOKUP(AS191,'シフト記号表（従来型・ユニット型共通）'!$C$6:$L$47,10,FALSE))</f>
        <v/>
      </c>
      <c r="AT192" s="274" t="str">
        <f>IF(AT191="","",VLOOKUP(AT191,'シフト記号表（従来型・ユニット型共通）'!$C$6:$L$47,10,FALSE))</f>
        <v/>
      </c>
      <c r="AU192" s="276" t="str">
        <f>IF(AU191="","",VLOOKUP(AU191,'シフト記号表（従来型・ユニット型共通）'!$C$6:$L$47,10,FALSE))</f>
        <v/>
      </c>
      <c r="AV192" s="275" t="str">
        <f>IF(AV191="","",VLOOKUP(AV191,'シフト記号表（従来型・ユニット型共通）'!$C$6:$L$47,10,FALSE))</f>
        <v/>
      </c>
      <c r="AW192" s="274" t="str">
        <f>IF(AW191="","",VLOOKUP(AW191,'シフト記号表（従来型・ユニット型共通）'!$C$6:$L$47,10,FALSE))</f>
        <v/>
      </c>
      <c r="AX192" s="274" t="str">
        <f>IF(AX191="","",VLOOKUP(AX191,'シフト記号表（従来型・ユニット型共通）'!$C$6:$L$47,10,FALSE))</f>
        <v/>
      </c>
      <c r="AY192" s="274" t="str">
        <f>IF(AY191="","",VLOOKUP(AY191,'シフト記号表（従来型・ユニット型共通）'!$C$6:$L$47,10,FALSE))</f>
        <v/>
      </c>
      <c r="AZ192" s="274" t="str">
        <f>IF(AZ191="","",VLOOKUP(AZ191,'シフト記号表（従来型・ユニット型共通）'!$C$6:$L$47,10,FALSE))</f>
        <v/>
      </c>
      <c r="BA192" s="274" t="str">
        <f>IF(BA191="","",VLOOKUP(BA191,'シフト記号表（従来型・ユニット型共通）'!$C$6:$L$47,10,FALSE))</f>
        <v/>
      </c>
      <c r="BB192" s="276" t="str">
        <f>IF(BB191="","",VLOOKUP(BB191,'シフト記号表（従来型・ユニット型共通）'!$C$6:$L$47,10,FALSE))</f>
        <v/>
      </c>
      <c r="BC192" s="275" t="str">
        <f>IF(BC191="","",VLOOKUP(BC191,'シフト記号表（従来型・ユニット型共通）'!$C$6:$L$47,10,FALSE))</f>
        <v/>
      </c>
      <c r="BD192" s="274" t="str">
        <f>IF(BD191="","",VLOOKUP(BD191,'シフト記号表（従来型・ユニット型共通）'!$C$6:$L$47,10,FALSE))</f>
        <v/>
      </c>
      <c r="BE192" s="274" t="str">
        <f>IF(BE191="","",VLOOKUP(BE191,'シフト記号表（従来型・ユニット型共通）'!$C$6:$L$47,10,FALSE))</f>
        <v/>
      </c>
      <c r="BF192" s="1350">
        <f>IF($BI$3="４週",SUM(AA192:BB192),IF($BI$3="暦月",SUM(AA192:BE192),""))</f>
        <v>0</v>
      </c>
      <c r="BG192" s="1351"/>
      <c r="BH192" s="1352">
        <f>IF($BI$3="４週",BF192/4,IF($BI$3="暦月",(BF192/($BI$8/7)),""))</f>
        <v>0</v>
      </c>
      <c r="BI192" s="1351"/>
      <c r="BJ192" s="1347"/>
      <c r="BK192" s="1348"/>
      <c r="BL192" s="1348"/>
      <c r="BM192" s="1348"/>
      <c r="BN192" s="1349"/>
    </row>
    <row r="193" spans="2:66" ht="20.25" customHeight="1">
      <c r="B193" s="1279">
        <f>B191+1</f>
        <v>89</v>
      </c>
      <c r="C193" s="1396"/>
      <c r="D193" s="1398"/>
      <c r="E193" s="1288"/>
      <c r="F193" s="1399"/>
      <c r="G193" s="1325"/>
      <c r="H193" s="1326"/>
      <c r="I193" s="285"/>
      <c r="J193" s="284"/>
      <c r="K193" s="285"/>
      <c r="L193" s="284"/>
      <c r="M193" s="1337"/>
      <c r="N193" s="1338"/>
      <c r="O193" s="1339"/>
      <c r="P193" s="1340"/>
      <c r="Q193" s="1340"/>
      <c r="R193" s="1326"/>
      <c r="S193" s="1307"/>
      <c r="T193" s="1308"/>
      <c r="U193" s="1308"/>
      <c r="V193" s="1308"/>
      <c r="W193" s="1309"/>
      <c r="X193" s="283" t="s">
        <v>1100</v>
      </c>
      <c r="Z193" s="282"/>
      <c r="AA193" s="267"/>
      <c r="AB193" s="266"/>
      <c r="AC193" s="266"/>
      <c r="AD193" s="266"/>
      <c r="AE193" s="266"/>
      <c r="AF193" s="266"/>
      <c r="AG193" s="268"/>
      <c r="AH193" s="267"/>
      <c r="AI193" s="266"/>
      <c r="AJ193" s="266"/>
      <c r="AK193" s="266"/>
      <c r="AL193" s="266"/>
      <c r="AM193" s="266"/>
      <c r="AN193" s="268"/>
      <c r="AO193" s="267"/>
      <c r="AP193" s="266"/>
      <c r="AQ193" s="266"/>
      <c r="AR193" s="266"/>
      <c r="AS193" s="266"/>
      <c r="AT193" s="266"/>
      <c r="AU193" s="268"/>
      <c r="AV193" s="267"/>
      <c r="AW193" s="266"/>
      <c r="AX193" s="266"/>
      <c r="AY193" s="266"/>
      <c r="AZ193" s="266"/>
      <c r="BA193" s="266"/>
      <c r="BB193" s="268"/>
      <c r="BC193" s="267"/>
      <c r="BD193" s="266"/>
      <c r="BE193" s="265"/>
      <c r="BF193" s="1314"/>
      <c r="BG193" s="1315"/>
      <c r="BH193" s="1316"/>
      <c r="BI193" s="1317"/>
      <c r="BJ193" s="1318"/>
      <c r="BK193" s="1319"/>
      <c r="BL193" s="1319"/>
      <c r="BM193" s="1319"/>
      <c r="BN193" s="1320"/>
    </row>
    <row r="194" spans="2:66" ht="20.25" customHeight="1">
      <c r="B194" s="1280"/>
      <c r="C194" s="1397"/>
      <c r="D194" s="1400"/>
      <c r="E194" s="1288"/>
      <c r="F194" s="1399"/>
      <c r="G194" s="1341"/>
      <c r="H194" s="1342"/>
      <c r="I194" s="281"/>
      <c r="J194" s="280">
        <f>G193</f>
        <v>0</v>
      </c>
      <c r="K194" s="281"/>
      <c r="L194" s="280">
        <f>M193</f>
        <v>0</v>
      </c>
      <c r="M194" s="1343"/>
      <c r="N194" s="1344"/>
      <c r="O194" s="1345"/>
      <c r="P194" s="1346"/>
      <c r="Q194" s="1346"/>
      <c r="R194" s="1342"/>
      <c r="S194" s="1307"/>
      <c r="T194" s="1308"/>
      <c r="U194" s="1308"/>
      <c r="V194" s="1308"/>
      <c r="W194" s="1309"/>
      <c r="X194" s="279" t="s">
        <v>1099</v>
      </c>
      <c r="Y194" s="278"/>
      <c r="Z194" s="277"/>
      <c r="AA194" s="275" t="str">
        <f>IF(AA193="","",VLOOKUP(AA193,'シフト記号表（従来型・ユニット型共通）'!$C$6:$L$47,10,FALSE))</f>
        <v/>
      </c>
      <c r="AB194" s="274" t="str">
        <f>IF(AB193="","",VLOOKUP(AB193,'シフト記号表（従来型・ユニット型共通）'!$C$6:$L$47,10,FALSE))</f>
        <v/>
      </c>
      <c r="AC194" s="274" t="str">
        <f>IF(AC193="","",VLOOKUP(AC193,'シフト記号表（従来型・ユニット型共通）'!$C$6:$L$47,10,FALSE))</f>
        <v/>
      </c>
      <c r="AD194" s="274" t="str">
        <f>IF(AD193="","",VLOOKUP(AD193,'シフト記号表（従来型・ユニット型共通）'!$C$6:$L$47,10,FALSE))</f>
        <v/>
      </c>
      <c r="AE194" s="274" t="str">
        <f>IF(AE193="","",VLOOKUP(AE193,'シフト記号表（従来型・ユニット型共通）'!$C$6:$L$47,10,FALSE))</f>
        <v/>
      </c>
      <c r="AF194" s="274" t="str">
        <f>IF(AF193="","",VLOOKUP(AF193,'シフト記号表（従来型・ユニット型共通）'!$C$6:$L$47,10,FALSE))</f>
        <v/>
      </c>
      <c r="AG194" s="276" t="str">
        <f>IF(AG193="","",VLOOKUP(AG193,'シフト記号表（従来型・ユニット型共通）'!$C$6:$L$47,10,FALSE))</f>
        <v/>
      </c>
      <c r="AH194" s="275" t="str">
        <f>IF(AH193="","",VLOOKUP(AH193,'シフト記号表（従来型・ユニット型共通）'!$C$6:$L$47,10,FALSE))</f>
        <v/>
      </c>
      <c r="AI194" s="274" t="str">
        <f>IF(AI193="","",VLOOKUP(AI193,'シフト記号表（従来型・ユニット型共通）'!$C$6:$L$47,10,FALSE))</f>
        <v/>
      </c>
      <c r="AJ194" s="274" t="str">
        <f>IF(AJ193="","",VLOOKUP(AJ193,'シフト記号表（従来型・ユニット型共通）'!$C$6:$L$47,10,FALSE))</f>
        <v/>
      </c>
      <c r="AK194" s="274" t="str">
        <f>IF(AK193="","",VLOOKUP(AK193,'シフト記号表（従来型・ユニット型共通）'!$C$6:$L$47,10,FALSE))</f>
        <v/>
      </c>
      <c r="AL194" s="274" t="str">
        <f>IF(AL193="","",VLOOKUP(AL193,'シフト記号表（従来型・ユニット型共通）'!$C$6:$L$47,10,FALSE))</f>
        <v/>
      </c>
      <c r="AM194" s="274" t="str">
        <f>IF(AM193="","",VLOOKUP(AM193,'シフト記号表（従来型・ユニット型共通）'!$C$6:$L$47,10,FALSE))</f>
        <v/>
      </c>
      <c r="AN194" s="276" t="str">
        <f>IF(AN193="","",VLOOKUP(AN193,'シフト記号表（従来型・ユニット型共通）'!$C$6:$L$47,10,FALSE))</f>
        <v/>
      </c>
      <c r="AO194" s="275" t="str">
        <f>IF(AO193="","",VLOOKUP(AO193,'シフト記号表（従来型・ユニット型共通）'!$C$6:$L$47,10,FALSE))</f>
        <v/>
      </c>
      <c r="AP194" s="274" t="str">
        <f>IF(AP193="","",VLOOKUP(AP193,'シフト記号表（従来型・ユニット型共通）'!$C$6:$L$47,10,FALSE))</f>
        <v/>
      </c>
      <c r="AQ194" s="274" t="str">
        <f>IF(AQ193="","",VLOOKUP(AQ193,'シフト記号表（従来型・ユニット型共通）'!$C$6:$L$47,10,FALSE))</f>
        <v/>
      </c>
      <c r="AR194" s="274" t="str">
        <f>IF(AR193="","",VLOOKUP(AR193,'シフト記号表（従来型・ユニット型共通）'!$C$6:$L$47,10,FALSE))</f>
        <v/>
      </c>
      <c r="AS194" s="274" t="str">
        <f>IF(AS193="","",VLOOKUP(AS193,'シフト記号表（従来型・ユニット型共通）'!$C$6:$L$47,10,FALSE))</f>
        <v/>
      </c>
      <c r="AT194" s="274" t="str">
        <f>IF(AT193="","",VLOOKUP(AT193,'シフト記号表（従来型・ユニット型共通）'!$C$6:$L$47,10,FALSE))</f>
        <v/>
      </c>
      <c r="AU194" s="276" t="str">
        <f>IF(AU193="","",VLOOKUP(AU193,'シフト記号表（従来型・ユニット型共通）'!$C$6:$L$47,10,FALSE))</f>
        <v/>
      </c>
      <c r="AV194" s="275" t="str">
        <f>IF(AV193="","",VLOOKUP(AV193,'シフト記号表（従来型・ユニット型共通）'!$C$6:$L$47,10,FALSE))</f>
        <v/>
      </c>
      <c r="AW194" s="274" t="str">
        <f>IF(AW193="","",VLOOKUP(AW193,'シフト記号表（従来型・ユニット型共通）'!$C$6:$L$47,10,FALSE))</f>
        <v/>
      </c>
      <c r="AX194" s="274" t="str">
        <f>IF(AX193="","",VLOOKUP(AX193,'シフト記号表（従来型・ユニット型共通）'!$C$6:$L$47,10,FALSE))</f>
        <v/>
      </c>
      <c r="AY194" s="274" t="str">
        <f>IF(AY193="","",VLOOKUP(AY193,'シフト記号表（従来型・ユニット型共通）'!$C$6:$L$47,10,FALSE))</f>
        <v/>
      </c>
      <c r="AZ194" s="274" t="str">
        <f>IF(AZ193="","",VLOOKUP(AZ193,'シフト記号表（従来型・ユニット型共通）'!$C$6:$L$47,10,FALSE))</f>
        <v/>
      </c>
      <c r="BA194" s="274" t="str">
        <f>IF(BA193="","",VLOOKUP(BA193,'シフト記号表（従来型・ユニット型共通）'!$C$6:$L$47,10,FALSE))</f>
        <v/>
      </c>
      <c r="BB194" s="276" t="str">
        <f>IF(BB193="","",VLOOKUP(BB193,'シフト記号表（従来型・ユニット型共通）'!$C$6:$L$47,10,FALSE))</f>
        <v/>
      </c>
      <c r="BC194" s="275" t="str">
        <f>IF(BC193="","",VLOOKUP(BC193,'シフト記号表（従来型・ユニット型共通）'!$C$6:$L$47,10,FALSE))</f>
        <v/>
      </c>
      <c r="BD194" s="274" t="str">
        <f>IF(BD193="","",VLOOKUP(BD193,'シフト記号表（従来型・ユニット型共通）'!$C$6:$L$47,10,FALSE))</f>
        <v/>
      </c>
      <c r="BE194" s="274" t="str">
        <f>IF(BE193="","",VLOOKUP(BE193,'シフト記号表（従来型・ユニット型共通）'!$C$6:$L$47,10,FALSE))</f>
        <v/>
      </c>
      <c r="BF194" s="1350">
        <f>IF($BI$3="４週",SUM(AA194:BB194),IF($BI$3="暦月",SUM(AA194:BE194),""))</f>
        <v>0</v>
      </c>
      <c r="BG194" s="1351"/>
      <c r="BH194" s="1352">
        <f>IF($BI$3="４週",BF194/4,IF($BI$3="暦月",(BF194/($BI$8/7)),""))</f>
        <v>0</v>
      </c>
      <c r="BI194" s="1351"/>
      <c r="BJ194" s="1347"/>
      <c r="BK194" s="1348"/>
      <c r="BL194" s="1348"/>
      <c r="BM194" s="1348"/>
      <c r="BN194" s="1349"/>
    </row>
    <row r="195" spans="2:66" ht="20.25" customHeight="1">
      <c r="B195" s="1279">
        <f>B193+1</f>
        <v>90</v>
      </c>
      <c r="C195" s="1396"/>
      <c r="D195" s="1398"/>
      <c r="E195" s="1288"/>
      <c r="F195" s="1399"/>
      <c r="G195" s="1325"/>
      <c r="H195" s="1326"/>
      <c r="I195" s="285"/>
      <c r="J195" s="284"/>
      <c r="K195" s="285"/>
      <c r="L195" s="284"/>
      <c r="M195" s="1337"/>
      <c r="N195" s="1338"/>
      <c r="O195" s="1339"/>
      <c r="P195" s="1340"/>
      <c r="Q195" s="1340"/>
      <c r="R195" s="1326"/>
      <c r="S195" s="1307"/>
      <c r="T195" s="1308"/>
      <c r="U195" s="1308"/>
      <c r="V195" s="1308"/>
      <c r="W195" s="1309"/>
      <c r="X195" s="283" t="s">
        <v>1100</v>
      </c>
      <c r="Z195" s="282"/>
      <c r="AA195" s="267"/>
      <c r="AB195" s="266"/>
      <c r="AC195" s="266"/>
      <c r="AD195" s="266"/>
      <c r="AE195" s="266"/>
      <c r="AF195" s="266"/>
      <c r="AG195" s="268"/>
      <c r="AH195" s="267"/>
      <c r="AI195" s="266"/>
      <c r="AJ195" s="266"/>
      <c r="AK195" s="266"/>
      <c r="AL195" s="266"/>
      <c r="AM195" s="266"/>
      <c r="AN195" s="268"/>
      <c r="AO195" s="267"/>
      <c r="AP195" s="266"/>
      <c r="AQ195" s="266"/>
      <c r="AR195" s="266"/>
      <c r="AS195" s="266"/>
      <c r="AT195" s="266"/>
      <c r="AU195" s="268"/>
      <c r="AV195" s="267"/>
      <c r="AW195" s="266"/>
      <c r="AX195" s="266"/>
      <c r="AY195" s="266"/>
      <c r="AZ195" s="266"/>
      <c r="BA195" s="266"/>
      <c r="BB195" s="268"/>
      <c r="BC195" s="267"/>
      <c r="BD195" s="266"/>
      <c r="BE195" s="265"/>
      <c r="BF195" s="1314"/>
      <c r="BG195" s="1315"/>
      <c r="BH195" s="1316"/>
      <c r="BI195" s="1317"/>
      <c r="BJ195" s="1318"/>
      <c r="BK195" s="1319"/>
      <c r="BL195" s="1319"/>
      <c r="BM195" s="1319"/>
      <c r="BN195" s="1320"/>
    </row>
    <row r="196" spans="2:66" ht="20.25" customHeight="1">
      <c r="B196" s="1280"/>
      <c r="C196" s="1397"/>
      <c r="D196" s="1400"/>
      <c r="E196" s="1288"/>
      <c r="F196" s="1399"/>
      <c r="G196" s="1341"/>
      <c r="H196" s="1342"/>
      <c r="I196" s="281"/>
      <c r="J196" s="280">
        <f>G195</f>
        <v>0</v>
      </c>
      <c r="K196" s="281"/>
      <c r="L196" s="280">
        <f>M195</f>
        <v>0</v>
      </c>
      <c r="M196" s="1343"/>
      <c r="N196" s="1344"/>
      <c r="O196" s="1345"/>
      <c r="P196" s="1346"/>
      <c r="Q196" s="1346"/>
      <c r="R196" s="1342"/>
      <c r="S196" s="1307"/>
      <c r="T196" s="1308"/>
      <c r="U196" s="1308"/>
      <c r="V196" s="1308"/>
      <c r="W196" s="1309"/>
      <c r="X196" s="279" t="s">
        <v>1099</v>
      </c>
      <c r="Y196" s="278"/>
      <c r="Z196" s="277"/>
      <c r="AA196" s="275" t="str">
        <f>IF(AA195="","",VLOOKUP(AA195,'シフト記号表（従来型・ユニット型共通）'!$C$6:$L$47,10,FALSE))</f>
        <v/>
      </c>
      <c r="AB196" s="274" t="str">
        <f>IF(AB195="","",VLOOKUP(AB195,'シフト記号表（従来型・ユニット型共通）'!$C$6:$L$47,10,FALSE))</f>
        <v/>
      </c>
      <c r="AC196" s="274" t="str">
        <f>IF(AC195="","",VLOOKUP(AC195,'シフト記号表（従来型・ユニット型共通）'!$C$6:$L$47,10,FALSE))</f>
        <v/>
      </c>
      <c r="AD196" s="274" t="str">
        <f>IF(AD195="","",VLOOKUP(AD195,'シフト記号表（従来型・ユニット型共通）'!$C$6:$L$47,10,FALSE))</f>
        <v/>
      </c>
      <c r="AE196" s="274" t="str">
        <f>IF(AE195="","",VLOOKUP(AE195,'シフト記号表（従来型・ユニット型共通）'!$C$6:$L$47,10,FALSE))</f>
        <v/>
      </c>
      <c r="AF196" s="274" t="str">
        <f>IF(AF195="","",VLOOKUP(AF195,'シフト記号表（従来型・ユニット型共通）'!$C$6:$L$47,10,FALSE))</f>
        <v/>
      </c>
      <c r="AG196" s="276" t="str">
        <f>IF(AG195="","",VLOOKUP(AG195,'シフト記号表（従来型・ユニット型共通）'!$C$6:$L$47,10,FALSE))</f>
        <v/>
      </c>
      <c r="AH196" s="275" t="str">
        <f>IF(AH195="","",VLOOKUP(AH195,'シフト記号表（従来型・ユニット型共通）'!$C$6:$L$47,10,FALSE))</f>
        <v/>
      </c>
      <c r="AI196" s="274" t="str">
        <f>IF(AI195="","",VLOOKUP(AI195,'シフト記号表（従来型・ユニット型共通）'!$C$6:$L$47,10,FALSE))</f>
        <v/>
      </c>
      <c r="AJ196" s="274" t="str">
        <f>IF(AJ195="","",VLOOKUP(AJ195,'シフト記号表（従来型・ユニット型共通）'!$C$6:$L$47,10,FALSE))</f>
        <v/>
      </c>
      <c r="AK196" s="274" t="str">
        <f>IF(AK195="","",VLOOKUP(AK195,'シフト記号表（従来型・ユニット型共通）'!$C$6:$L$47,10,FALSE))</f>
        <v/>
      </c>
      <c r="AL196" s="274" t="str">
        <f>IF(AL195="","",VLOOKUP(AL195,'シフト記号表（従来型・ユニット型共通）'!$C$6:$L$47,10,FALSE))</f>
        <v/>
      </c>
      <c r="AM196" s="274" t="str">
        <f>IF(AM195="","",VLOOKUP(AM195,'シフト記号表（従来型・ユニット型共通）'!$C$6:$L$47,10,FALSE))</f>
        <v/>
      </c>
      <c r="AN196" s="276" t="str">
        <f>IF(AN195="","",VLOOKUP(AN195,'シフト記号表（従来型・ユニット型共通）'!$C$6:$L$47,10,FALSE))</f>
        <v/>
      </c>
      <c r="AO196" s="275" t="str">
        <f>IF(AO195="","",VLOOKUP(AO195,'シフト記号表（従来型・ユニット型共通）'!$C$6:$L$47,10,FALSE))</f>
        <v/>
      </c>
      <c r="AP196" s="274" t="str">
        <f>IF(AP195="","",VLOOKUP(AP195,'シフト記号表（従来型・ユニット型共通）'!$C$6:$L$47,10,FALSE))</f>
        <v/>
      </c>
      <c r="AQ196" s="274" t="str">
        <f>IF(AQ195="","",VLOOKUP(AQ195,'シフト記号表（従来型・ユニット型共通）'!$C$6:$L$47,10,FALSE))</f>
        <v/>
      </c>
      <c r="AR196" s="274" t="str">
        <f>IF(AR195="","",VLOOKUP(AR195,'シフト記号表（従来型・ユニット型共通）'!$C$6:$L$47,10,FALSE))</f>
        <v/>
      </c>
      <c r="AS196" s="274" t="str">
        <f>IF(AS195="","",VLOOKUP(AS195,'シフト記号表（従来型・ユニット型共通）'!$C$6:$L$47,10,FALSE))</f>
        <v/>
      </c>
      <c r="AT196" s="274" t="str">
        <f>IF(AT195="","",VLOOKUP(AT195,'シフト記号表（従来型・ユニット型共通）'!$C$6:$L$47,10,FALSE))</f>
        <v/>
      </c>
      <c r="AU196" s="276" t="str">
        <f>IF(AU195="","",VLOOKUP(AU195,'シフト記号表（従来型・ユニット型共通）'!$C$6:$L$47,10,FALSE))</f>
        <v/>
      </c>
      <c r="AV196" s="275" t="str">
        <f>IF(AV195="","",VLOOKUP(AV195,'シフト記号表（従来型・ユニット型共通）'!$C$6:$L$47,10,FALSE))</f>
        <v/>
      </c>
      <c r="AW196" s="274" t="str">
        <f>IF(AW195="","",VLOOKUP(AW195,'シフト記号表（従来型・ユニット型共通）'!$C$6:$L$47,10,FALSE))</f>
        <v/>
      </c>
      <c r="AX196" s="274" t="str">
        <f>IF(AX195="","",VLOOKUP(AX195,'シフト記号表（従来型・ユニット型共通）'!$C$6:$L$47,10,FALSE))</f>
        <v/>
      </c>
      <c r="AY196" s="274" t="str">
        <f>IF(AY195="","",VLOOKUP(AY195,'シフト記号表（従来型・ユニット型共通）'!$C$6:$L$47,10,FALSE))</f>
        <v/>
      </c>
      <c r="AZ196" s="274" t="str">
        <f>IF(AZ195="","",VLOOKUP(AZ195,'シフト記号表（従来型・ユニット型共通）'!$C$6:$L$47,10,FALSE))</f>
        <v/>
      </c>
      <c r="BA196" s="274" t="str">
        <f>IF(BA195="","",VLOOKUP(BA195,'シフト記号表（従来型・ユニット型共通）'!$C$6:$L$47,10,FALSE))</f>
        <v/>
      </c>
      <c r="BB196" s="276" t="str">
        <f>IF(BB195="","",VLOOKUP(BB195,'シフト記号表（従来型・ユニット型共通）'!$C$6:$L$47,10,FALSE))</f>
        <v/>
      </c>
      <c r="BC196" s="275" t="str">
        <f>IF(BC195="","",VLOOKUP(BC195,'シフト記号表（従来型・ユニット型共通）'!$C$6:$L$47,10,FALSE))</f>
        <v/>
      </c>
      <c r="BD196" s="274" t="str">
        <f>IF(BD195="","",VLOOKUP(BD195,'シフト記号表（従来型・ユニット型共通）'!$C$6:$L$47,10,FALSE))</f>
        <v/>
      </c>
      <c r="BE196" s="274" t="str">
        <f>IF(BE195="","",VLOOKUP(BE195,'シフト記号表（従来型・ユニット型共通）'!$C$6:$L$47,10,FALSE))</f>
        <v/>
      </c>
      <c r="BF196" s="1350">
        <f>IF($BI$3="４週",SUM(AA196:BB196),IF($BI$3="暦月",SUM(AA196:BE196),""))</f>
        <v>0</v>
      </c>
      <c r="BG196" s="1351"/>
      <c r="BH196" s="1352">
        <f>IF($BI$3="４週",BF196/4,IF($BI$3="暦月",(BF196/($BI$8/7)),""))</f>
        <v>0</v>
      </c>
      <c r="BI196" s="1351"/>
      <c r="BJ196" s="1347"/>
      <c r="BK196" s="1348"/>
      <c r="BL196" s="1348"/>
      <c r="BM196" s="1348"/>
      <c r="BN196" s="1349"/>
    </row>
    <row r="197" spans="2:66" ht="20.25" customHeight="1">
      <c r="B197" s="1279">
        <f>B195+1</f>
        <v>91</v>
      </c>
      <c r="C197" s="1396"/>
      <c r="D197" s="1398"/>
      <c r="E197" s="1288"/>
      <c r="F197" s="1399"/>
      <c r="G197" s="1325"/>
      <c r="H197" s="1326"/>
      <c r="I197" s="285"/>
      <c r="J197" s="284"/>
      <c r="K197" s="285"/>
      <c r="L197" s="284"/>
      <c r="M197" s="1337"/>
      <c r="N197" s="1338"/>
      <c r="O197" s="1339"/>
      <c r="P197" s="1340"/>
      <c r="Q197" s="1340"/>
      <c r="R197" s="1326"/>
      <c r="S197" s="1307"/>
      <c r="T197" s="1308"/>
      <c r="U197" s="1308"/>
      <c r="V197" s="1308"/>
      <c r="W197" s="1309"/>
      <c r="X197" s="283" t="s">
        <v>1100</v>
      </c>
      <c r="Z197" s="282"/>
      <c r="AA197" s="267"/>
      <c r="AB197" s="266"/>
      <c r="AC197" s="266"/>
      <c r="AD197" s="266"/>
      <c r="AE197" s="266"/>
      <c r="AF197" s="266"/>
      <c r="AG197" s="268"/>
      <c r="AH197" s="267"/>
      <c r="AI197" s="266"/>
      <c r="AJ197" s="266"/>
      <c r="AK197" s="266"/>
      <c r="AL197" s="266"/>
      <c r="AM197" s="266"/>
      <c r="AN197" s="268"/>
      <c r="AO197" s="267"/>
      <c r="AP197" s="266"/>
      <c r="AQ197" s="266"/>
      <c r="AR197" s="266"/>
      <c r="AS197" s="266"/>
      <c r="AT197" s="266"/>
      <c r="AU197" s="268"/>
      <c r="AV197" s="267"/>
      <c r="AW197" s="266"/>
      <c r="AX197" s="266"/>
      <c r="AY197" s="266"/>
      <c r="AZ197" s="266"/>
      <c r="BA197" s="266"/>
      <c r="BB197" s="268"/>
      <c r="BC197" s="267"/>
      <c r="BD197" s="266"/>
      <c r="BE197" s="265"/>
      <c r="BF197" s="1314"/>
      <c r="BG197" s="1315"/>
      <c r="BH197" s="1316"/>
      <c r="BI197" s="1317"/>
      <c r="BJ197" s="1318"/>
      <c r="BK197" s="1319"/>
      <c r="BL197" s="1319"/>
      <c r="BM197" s="1319"/>
      <c r="BN197" s="1320"/>
    </row>
    <row r="198" spans="2:66" ht="20.25" customHeight="1">
      <c r="B198" s="1280"/>
      <c r="C198" s="1397"/>
      <c r="D198" s="1400"/>
      <c r="E198" s="1288"/>
      <c r="F198" s="1399"/>
      <c r="G198" s="1341"/>
      <c r="H198" s="1342"/>
      <c r="I198" s="281"/>
      <c r="J198" s="280">
        <f>G197</f>
        <v>0</v>
      </c>
      <c r="K198" s="281"/>
      <c r="L198" s="280">
        <f>M197</f>
        <v>0</v>
      </c>
      <c r="M198" s="1343"/>
      <c r="N198" s="1344"/>
      <c r="O198" s="1345"/>
      <c r="P198" s="1346"/>
      <c r="Q198" s="1346"/>
      <c r="R198" s="1342"/>
      <c r="S198" s="1307"/>
      <c r="T198" s="1308"/>
      <c r="U198" s="1308"/>
      <c r="V198" s="1308"/>
      <c r="W198" s="1309"/>
      <c r="X198" s="279" t="s">
        <v>1099</v>
      </c>
      <c r="Y198" s="278"/>
      <c r="Z198" s="277"/>
      <c r="AA198" s="275" t="str">
        <f>IF(AA197="","",VLOOKUP(AA197,'シフト記号表（従来型・ユニット型共通）'!$C$6:$L$47,10,FALSE))</f>
        <v/>
      </c>
      <c r="AB198" s="274" t="str">
        <f>IF(AB197="","",VLOOKUP(AB197,'シフト記号表（従来型・ユニット型共通）'!$C$6:$L$47,10,FALSE))</f>
        <v/>
      </c>
      <c r="AC198" s="274" t="str">
        <f>IF(AC197="","",VLOOKUP(AC197,'シフト記号表（従来型・ユニット型共通）'!$C$6:$L$47,10,FALSE))</f>
        <v/>
      </c>
      <c r="AD198" s="274" t="str">
        <f>IF(AD197="","",VLOOKUP(AD197,'シフト記号表（従来型・ユニット型共通）'!$C$6:$L$47,10,FALSE))</f>
        <v/>
      </c>
      <c r="AE198" s="274" t="str">
        <f>IF(AE197="","",VLOOKUP(AE197,'シフト記号表（従来型・ユニット型共通）'!$C$6:$L$47,10,FALSE))</f>
        <v/>
      </c>
      <c r="AF198" s="274" t="str">
        <f>IF(AF197="","",VLOOKUP(AF197,'シフト記号表（従来型・ユニット型共通）'!$C$6:$L$47,10,FALSE))</f>
        <v/>
      </c>
      <c r="AG198" s="276" t="str">
        <f>IF(AG197="","",VLOOKUP(AG197,'シフト記号表（従来型・ユニット型共通）'!$C$6:$L$47,10,FALSE))</f>
        <v/>
      </c>
      <c r="AH198" s="275" t="str">
        <f>IF(AH197="","",VLOOKUP(AH197,'シフト記号表（従来型・ユニット型共通）'!$C$6:$L$47,10,FALSE))</f>
        <v/>
      </c>
      <c r="AI198" s="274" t="str">
        <f>IF(AI197="","",VLOOKUP(AI197,'シフト記号表（従来型・ユニット型共通）'!$C$6:$L$47,10,FALSE))</f>
        <v/>
      </c>
      <c r="AJ198" s="274" t="str">
        <f>IF(AJ197="","",VLOOKUP(AJ197,'シフト記号表（従来型・ユニット型共通）'!$C$6:$L$47,10,FALSE))</f>
        <v/>
      </c>
      <c r="AK198" s="274" t="str">
        <f>IF(AK197="","",VLOOKUP(AK197,'シフト記号表（従来型・ユニット型共通）'!$C$6:$L$47,10,FALSE))</f>
        <v/>
      </c>
      <c r="AL198" s="274" t="str">
        <f>IF(AL197="","",VLOOKUP(AL197,'シフト記号表（従来型・ユニット型共通）'!$C$6:$L$47,10,FALSE))</f>
        <v/>
      </c>
      <c r="AM198" s="274" t="str">
        <f>IF(AM197="","",VLOOKUP(AM197,'シフト記号表（従来型・ユニット型共通）'!$C$6:$L$47,10,FALSE))</f>
        <v/>
      </c>
      <c r="AN198" s="276" t="str">
        <f>IF(AN197="","",VLOOKUP(AN197,'シフト記号表（従来型・ユニット型共通）'!$C$6:$L$47,10,FALSE))</f>
        <v/>
      </c>
      <c r="AO198" s="275" t="str">
        <f>IF(AO197="","",VLOOKUP(AO197,'シフト記号表（従来型・ユニット型共通）'!$C$6:$L$47,10,FALSE))</f>
        <v/>
      </c>
      <c r="AP198" s="274" t="str">
        <f>IF(AP197="","",VLOOKUP(AP197,'シフト記号表（従来型・ユニット型共通）'!$C$6:$L$47,10,FALSE))</f>
        <v/>
      </c>
      <c r="AQ198" s="274" t="str">
        <f>IF(AQ197="","",VLOOKUP(AQ197,'シフト記号表（従来型・ユニット型共通）'!$C$6:$L$47,10,FALSE))</f>
        <v/>
      </c>
      <c r="AR198" s="274" t="str">
        <f>IF(AR197="","",VLOOKUP(AR197,'シフト記号表（従来型・ユニット型共通）'!$C$6:$L$47,10,FALSE))</f>
        <v/>
      </c>
      <c r="AS198" s="274" t="str">
        <f>IF(AS197="","",VLOOKUP(AS197,'シフト記号表（従来型・ユニット型共通）'!$C$6:$L$47,10,FALSE))</f>
        <v/>
      </c>
      <c r="AT198" s="274" t="str">
        <f>IF(AT197="","",VLOOKUP(AT197,'シフト記号表（従来型・ユニット型共通）'!$C$6:$L$47,10,FALSE))</f>
        <v/>
      </c>
      <c r="AU198" s="276" t="str">
        <f>IF(AU197="","",VLOOKUP(AU197,'シフト記号表（従来型・ユニット型共通）'!$C$6:$L$47,10,FALSE))</f>
        <v/>
      </c>
      <c r="AV198" s="275" t="str">
        <f>IF(AV197="","",VLOOKUP(AV197,'シフト記号表（従来型・ユニット型共通）'!$C$6:$L$47,10,FALSE))</f>
        <v/>
      </c>
      <c r="AW198" s="274" t="str">
        <f>IF(AW197="","",VLOOKUP(AW197,'シフト記号表（従来型・ユニット型共通）'!$C$6:$L$47,10,FALSE))</f>
        <v/>
      </c>
      <c r="AX198" s="274" t="str">
        <f>IF(AX197="","",VLOOKUP(AX197,'シフト記号表（従来型・ユニット型共通）'!$C$6:$L$47,10,FALSE))</f>
        <v/>
      </c>
      <c r="AY198" s="274" t="str">
        <f>IF(AY197="","",VLOOKUP(AY197,'シフト記号表（従来型・ユニット型共通）'!$C$6:$L$47,10,FALSE))</f>
        <v/>
      </c>
      <c r="AZ198" s="274" t="str">
        <f>IF(AZ197="","",VLOOKUP(AZ197,'シフト記号表（従来型・ユニット型共通）'!$C$6:$L$47,10,FALSE))</f>
        <v/>
      </c>
      <c r="BA198" s="274" t="str">
        <f>IF(BA197="","",VLOOKUP(BA197,'シフト記号表（従来型・ユニット型共通）'!$C$6:$L$47,10,FALSE))</f>
        <v/>
      </c>
      <c r="BB198" s="276" t="str">
        <f>IF(BB197="","",VLOOKUP(BB197,'シフト記号表（従来型・ユニット型共通）'!$C$6:$L$47,10,FALSE))</f>
        <v/>
      </c>
      <c r="BC198" s="275" t="str">
        <f>IF(BC197="","",VLOOKUP(BC197,'シフト記号表（従来型・ユニット型共通）'!$C$6:$L$47,10,FALSE))</f>
        <v/>
      </c>
      <c r="BD198" s="274" t="str">
        <f>IF(BD197="","",VLOOKUP(BD197,'シフト記号表（従来型・ユニット型共通）'!$C$6:$L$47,10,FALSE))</f>
        <v/>
      </c>
      <c r="BE198" s="274" t="str">
        <f>IF(BE197="","",VLOOKUP(BE197,'シフト記号表（従来型・ユニット型共通）'!$C$6:$L$47,10,FALSE))</f>
        <v/>
      </c>
      <c r="BF198" s="1350">
        <f>IF($BI$3="４週",SUM(AA198:BB198),IF($BI$3="暦月",SUM(AA198:BE198),""))</f>
        <v>0</v>
      </c>
      <c r="BG198" s="1351"/>
      <c r="BH198" s="1352">
        <f>IF($BI$3="４週",BF198/4,IF($BI$3="暦月",(BF198/($BI$8/7)),""))</f>
        <v>0</v>
      </c>
      <c r="BI198" s="1351"/>
      <c r="BJ198" s="1347"/>
      <c r="BK198" s="1348"/>
      <c r="BL198" s="1348"/>
      <c r="BM198" s="1348"/>
      <c r="BN198" s="1349"/>
    </row>
    <row r="199" spans="2:66" ht="20.25" customHeight="1">
      <c r="B199" s="1279">
        <f>B197+1</f>
        <v>92</v>
      </c>
      <c r="C199" s="1396"/>
      <c r="D199" s="1398"/>
      <c r="E199" s="1288"/>
      <c r="F199" s="1399"/>
      <c r="G199" s="1325"/>
      <c r="H199" s="1326"/>
      <c r="I199" s="285"/>
      <c r="J199" s="284"/>
      <c r="K199" s="285"/>
      <c r="L199" s="284"/>
      <c r="M199" s="1337"/>
      <c r="N199" s="1338"/>
      <c r="O199" s="1339"/>
      <c r="P199" s="1340"/>
      <c r="Q199" s="1340"/>
      <c r="R199" s="1326"/>
      <c r="S199" s="1307"/>
      <c r="T199" s="1308"/>
      <c r="U199" s="1308"/>
      <c r="V199" s="1308"/>
      <c r="W199" s="1309"/>
      <c r="X199" s="283" t="s">
        <v>1100</v>
      </c>
      <c r="Z199" s="282"/>
      <c r="AA199" s="267"/>
      <c r="AB199" s="266"/>
      <c r="AC199" s="266"/>
      <c r="AD199" s="266"/>
      <c r="AE199" s="266"/>
      <c r="AF199" s="266"/>
      <c r="AG199" s="268"/>
      <c r="AH199" s="267"/>
      <c r="AI199" s="266"/>
      <c r="AJ199" s="266"/>
      <c r="AK199" s="266"/>
      <c r="AL199" s="266"/>
      <c r="AM199" s="266"/>
      <c r="AN199" s="268"/>
      <c r="AO199" s="267"/>
      <c r="AP199" s="266"/>
      <c r="AQ199" s="266"/>
      <c r="AR199" s="266"/>
      <c r="AS199" s="266"/>
      <c r="AT199" s="266"/>
      <c r="AU199" s="268"/>
      <c r="AV199" s="267"/>
      <c r="AW199" s="266"/>
      <c r="AX199" s="266"/>
      <c r="AY199" s="266"/>
      <c r="AZ199" s="266"/>
      <c r="BA199" s="266"/>
      <c r="BB199" s="268"/>
      <c r="BC199" s="267"/>
      <c r="BD199" s="266"/>
      <c r="BE199" s="265"/>
      <c r="BF199" s="1314"/>
      <c r="BG199" s="1315"/>
      <c r="BH199" s="1316"/>
      <c r="BI199" s="1317"/>
      <c r="BJ199" s="1318"/>
      <c r="BK199" s="1319"/>
      <c r="BL199" s="1319"/>
      <c r="BM199" s="1319"/>
      <c r="BN199" s="1320"/>
    </row>
    <row r="200" spans="2:66" ht="20.25" customHeight="1">
      <c r="B200" s="1280"/>
      <c r="C200" s="1397"/>
      <c r="D200" s="1400"/>
      <c r="E200" s="1288"/>
      <c r="F200" s="1399"/>
      <c r="G200" s="1341"/>
      <c r="H200" s="1342"/>
      <c r="I200" s="281"/>
      <c r="J200" s="280">
        <f>G199</f>
        <v>0</v>
      </c>
      <c r="K200" s="281"/>
      <c r="L200" s="280">
        <f>M199</f>
        <v>0</v>
      </c>
      <c r="M200" s="1343"/>
      <c r="N200" s="1344"/>
      <c r="O200" s="1345"/>
      <c r="P200" s="1346"/>
      <c r="Q200" s="1346"/>
      <c r="R200" s="1342"/>
      <c r="S200" s="1307"/>
      <c r="T200" s="1308"/>
      <c r="U200" s="1308"/>
      <c r="V200" s="1308"/>
      <c r="W200" s="1309"/>
      <c r="X200" s="279" t="s">
        <v>1099</v>
      </c>
      <c r="Y200" s="278"/>
      <c r="Z200" s="277"/>
      <c r="AA200" s="275" t="str">
        <f>IF(AA199="","",VLOOKUP(AA199,'シフト記号表（従来型・ユニット型共通）'!$C$6:$L$47,10,FALSE))</f>
        <v/>
      </c>
      <c r="AB200" s="274" t="str">
        <f>IF(AB199="","",VLOOKUP(AB199,'シフト記号表（従来型・ユニット型共通）'!$C$6:$L$47,10,FALSE))</f>
        <v/>
      </c>
      <c r="AC200" s="274" t="str">
        <f>IF(AC199="","",VLOOKUP(AC199,'シフト記号表（従来型・ユニット型共通）'!$C$6:$L$47,10,FALSE))</f>
        <v/>
      </c>
      <c r="AD200" s="274" t="str">
        <f>IF(AD199="","",VLOOKUP(AD199,'シフト記号表（従来型・ユニット型共通）'!$C$6:$L$47,10,FALSE))</f>
        <v/>
      </c>
      <c r="AE200" s="274" t="str">
        <f>IF(AE199="","",VLOOKUP(AE199,'シフト記号表（従来型・ユニット型共通）'!$C$6:$L$47,10,FALSE))</f>
        <v/>
      </c>
      <c r="AF200" s="274" t="str">
        <f>IF(AF199="","",VLOOKUP(AF199,'シフト記号表（従来型・ユニット型共通）'!$C$6:$L$47,10,FALSE))</f>
        <v/>
      </c>
      <c r="AG200" s="276" t="str">
        <f>IF(AG199="","",VLOOKUP(AG199,'シフト記号表（従来型・ユニット型共通）'!$C$6:$L$47,10,FALSE))</f>
        <v/>
      </c>
      <c r="AH200" s="275" t="str">
        <f>IF(AH199="","",VLOOKUP(AH199,'シフト記号表（従来型・ユニット型共通）'!$C$6:$L$47,10,FALSE))</f>
        <v/>
      </c>
      <c r="AI200" s="274" t="str">
        <f>IF(AI199="","",VLOOKUP(AI199,'シフト記号表（従来型・ユニット型共通）'!$C$6:$L$47,10,FALSE))</f>
        <v/>
      </c>
      <c r="AJ200" s="274" t="str">
        <f>IF(AJ199="","",VLOOKUP(AJ199,'シフト記号表（従来型・ユニット型共通）'!$C$6:$L$47,10,FALSE))</f>
        <v/>
      </c>
      <c r="AK200" s="274" t="str">
        <f>IF(AK199="","",VLOOKUP(AK199,'シフト記号表（従来型・ユニット型共通）'!$C$6:$L$47,10,FALSE))</f>
        <v/>
      </c>
      <c r="AL200" s="274" t="str">
        <f>IF(AL199="","",VLOOKUP(AL199,'シフト記号表（従来型・ユニット型共通）'!$C$6:$L$47,10,FALSE))</f>
        <v/>
      </c>
      <c r="AM200" s="274" t="str">
        <f>IF(AM199="","",VLOOKUP(AM199,'シフト記号表（従来型・ユニット型共通）'!$C$6:$L$47,10,FALSE))</f>
        <v/>
      </c>
      <c r="AN200" s="276" t="str">
        <f>IF(AN199="","",VLOOKUP(AN199,'シフト記号表（従来型・ユニット型共通）'!$C$6:$L$47,10,FALSE))</f>
        <v/>
      </c>
      <c r="AO200" s="275" t="str">
        <f>IF(AO199="","",VLOOKUP(AO199,'シフト記号表（従来型・ユニット型共通）'!$C$6:$L$47,10,FALSE))</f>
        <v/>
      </c>
      <c r="AP200" s="274" t="str">
        <f>IF(AP199="","",VLOOKUP(AP199,'シフト記号表（従来型・ユニット型共通）'!$C$6:$L$47,10,FALSE))</f>
        <v/>
      </c>
      <c r="AQ200" s="274" t="str">
        <f>IF(AQ199="","",VLOOKUP(AQ199,'シフト記号表（従来型・ユニット型共通）'!$C$6:$L$47,10,FALSE))</f>
        <v/>
      </c>
      <c r="AR200" s="274" t="str">
        <f>IF(AR199="","",VLOOKUP(AR199,'シフト記号表（従来型・ユニット型共通）'!$C$6:$L$47,10,FALSE))</f>
        <v/>
      </c>
      <c r="AS200" s="274" t="str">
        <f>IF(AS199="","",VLOOKUP(AS199,'シフト記号表（従来型・ユニット型共通）'!$C$6:$L$47,10,FALSE))</f>
        <v/>
      </c>
      <c r="AT200" s="274" t="str">
        <f>IF(AT199="","",VLOOKUP(AT199,'シフト記号表（従来型・ユニット型共通）'!$C$6:$L$47,10,FALSE))</f>
        <v/>
      </c>
      <c r="AU200" s="276" t="str">
        <f>IF(AU199="","",VLOOKUP(AU199,'シフト記号表（従来型・ユニット型共通）'!$C$6:$L$47,10,FALSE))</f>
        <v/>
      </c>
      <c r="AV200" s="275" t="str">
        <f>IF(AV199="","",VLOOKUP(AV199,'シフト記号表（従来型・ユニット型共通）'!$C$6:$L$47,10,FALSE))</f>
        <v/>
      </c>
      <c r="AW200" s="274" t="str">
        <f>IF(AW199="","",VLOOKUP(AW199,'シフト記号表（従来型・ユニット型共通）'!$C$6:$L$47,10,FALSE))</f>
        <v/>
      </c>
      <c r="AX200" s="274" t="str">
        <f>IF(AX199="","",VLOOKUP(AX199,'シフト記号表（従来型・ユニット型共通）'!$C$6:$L$47,10,FALSE))</f>
        <v/>
      </c>
      <c r="AY200" s="274" t="str">
        <f>IF(AY199="","",VLOOKUP(AY199,'シフト記号表（従来型・ユニット型共通）'!$C$6:$L$47,10,FALSE))</f>
        <v/>
      </c>
      <c r="AZ200" s="274" t="str">
        <f>IF(AZ199="","",VLOOKUP(AZ199,'シフト記号表（従来型・ユニット型共通）'!$C$6:$L$47,10,FALSE))</f>
        <v/>
      </c>
      <c r="BA200" s="274" t="str">
        <f>IF(BA199="","",VLOOKUP(BA199,'シフト記号表（従来型・ユニット型共通）'!$C$6:$L$47,10,FALSE))</f>
        <v/>
      </c>
      <c r="BB200" s="276" t="str">
        <f>IF(BB199="","",VLOOKUP(BB199,'シフト記号表（従来型・ユニット型共通）'!$C$6:$L$47,10,FALSE))</f>
        <v/>
      </c>
      <c r="BC200" s="275" t="str">
        <f>IF(BC199="","",VLOOKUP(BC199,'シフト記号表（従来型・ユニット型共通）'!$C$6:$L$47,10,FALSE))</f>
        <v/>
      </c>
      <c r="BD200" s="274" t="str">
        <f>IF(BD199="","",VLOOKUP(BD199,'シフト記号表（従来型・ユニット型共通）'!$C$6:$L$47,10,FALSE))</f>
        <v/>
      </c>
      <c r="BE200" s="274" t="str">
        <f>IF(BE199="","",VLOOKUP(BE199,'シフト記号表（従来型・ユニット型共通）'!$C$6:$L$47,10,FALSE))</f>
        <v/>
      </c>
      <c r="BF200" s="1350">
        <f>IF($BI$3="４週",SUM(AA200:BB200),IF($BI$3="暦月",SUM(AA200:BE200),""))</f>
        <v>0</v>
      </c>
      <c r="BG200" s="1351"/>
      <c r="BH200" s="1352">
        <f>IF($BI$3="４週",BF200/4,IF($BI$3="暦月",(BF200/($BI$8/7)),""))</f>
        <v>0</v>
      </c>
      <c r="BI200" s="1351"/>
      <c r="BJ200" s="1347"/>
      <c r="BK200" s="1348"/>
      <c r="BL200" s="1348"/>
      <c r="BM200" s="1348"/>
      <c r="BN200" s="1349"/>
    </row>
    <row r="201" spans="2:66" ht="20.25" customHeight="1">
      <c r="B201" s="1279">
        <f>B199+1</f>
        <v>93</v>
      </c>
      <c r="C201" s="1396"/>
      <c r="D201" s="1398"/>
      <c r="E201" s="1288"/>
      <c r="F201" s="1399"/>
      <c r="G201" s="1325"/>
      <c r="H201" s="1326"/>
      <c r="I201" s="285"/>
      <c r="J201" s="284"/>
      <c r="K201" s="285"/>
      <c r="L201" s="284"/>
      <c r="M201" s="1337"/>
      <c r="N201" s="1338"/>
      <c r="O201" s="1339"/>
      <c r="P201" s="1340"/>
      <c r="Q201" s="1340"/>
      <c r="R201" s="1326"/>
      <c r="S201" s="1307"/>
      <c r="T201" s="1308"/>
      <c r="U201" s="1308"/>
      <c r="V201" s="1308"/>
      <c r="W201" s="1309"/>
      <c r="X201" s="283" t="s">
        <v>1100</v>
      </c>
      <c r="Z201" s="282"/>
      <c r="AA201" s="267"/>
      <c r="AB201" s="266"/>
      <c r="AC201" s="266"/>
      <c r="AD201" s="266"/>
      <c r="AE201" s="266"/>
      <c r="AF201" s="266"/>
      <c r="AG201" s="268"/>
      <c r="AH201" s="267"/>
      <c r="AI201" s="266"/>
      <c r="AJ201" s="266"/>
      <c r="AK201" s="266"/>
      <c r="AL201" s="266"/>
      <c r="AM201" s="266"/>
      <c r="AN201" s="268"/>
      <c r="AO201" s="267"/>
      <c r="AP201" s="266"/>
      <c r="AQ201" s="266"/>
      <c r="AR201" s="266"/>
      <c r="AS201" s="266"/>
      <c r="AT201" s="266"/>
      <c r="AU201" s="268"/>
      <c r="AV201" s="267"/>
      <c r="AW201" s="266"/>
      <c r="AX201" s="266"/>
      <c r="AY201" s="266"/>
      <c r="AZ201" s="266"/>
      <c r="BA201" s="266"/>
      <c r="BB201" s="268"/>
      <c r="BC201" s="267"/>
      <c r="BD201" s="266"/>
      <c r="BE201" s="265"/>
      <c r="BF201" s="1314"/>
      <c r="BG201" s="1315"/>
      <c r="BH201" s="1316"/>
      <c r="BI201" s="1317"/>
      <c r="BJ201" s="1318"/>
      <c r="BK201" s="1319"/>
      <c r="BL201" s="1319"/>
      <c r="BM201" s="1319"/>
      <c r="BN201" s="1320"/>
    </row>
    <row r="202" spans="2:66" ht="20.25" customHeight="1">
      <c r="B202" s="1280"/>
      <c r="C202" s="1397"/>
      <c r="D202" s="1400"/>
      <c r="E202" s="1288"/>
      <c r="F202" s="1399"/>
      <c r="G202" s="1341"/>
      <c r="H202" s="1342"/>
      <c r="I202" s="281"/>
      <c r="J202" s="280">
        <f>G201</f>
        <v>0</v>
      </c>
      <c r="K202" s="281"/>
      <c r="L202" s="280">
        <f>M201</f>
        <v>0</v>
      </c>
      <c r="M202" s="1343"/>
      <c r="N202" s="1344"/>
      <c r="O202" s="1345"/>
      <c r="P202" s="1346"/>
      <c r="Q202" s="1346"/>
      <c r="R202" s="1342"/>
      <c r="S202" s="1307"/>
      <c r="T202" s="1308"/>
      <c r="U202" s="1308"/>
      <c r="V202" s="1308"/>
      <c r="W202" s="1309"/>
      <c r="X202" s="279" t="s">
        <v>1099</v>
      </c>
      <c r="Y202" s="278"/>
      <c r="Z202" s="277"/>
      <c r="AA202" s="275" t="str">
        <f>IF(AA201="","",VLOOKUP(AA201,'シフト記号表（従来型・ユニット型共通）'!$C$6:$L$47,10,FALSE))</f>
        <v/>
      </c>
      <c r="AB202" s="274" t="str">
        <f>IF(AB201="","",VLOOKUP(AB201,'シフト記号表（従来型・ユニット型共通）'!$C$6:$L$47,10,FALSE))</f>
        <v/>
      </c>
      <c r="AC202" s="274" t="str">
        <f>IF(AC201="","",VLOOKUP(AC201,'シフト記号表（従来型・ユニット型共通）'!$C$6:$L$47,10,FALSE))</f>
        <v/>
      </c>
      <c r="AD202" s="274" t="str">
        <f>IF(AD201="","",VLOOKUP(AD201,'シフト記号表（従来型・ユニット型共通）'!$C$6:$L$47,10,FALSE))</f>
        <v/>
      </c>
      <c r="AE202" s="274" t="str">
        <f>IF(AE201="","",VLOOKUP(AE201,'シフト記号表（従来型・ユニット型共通）'!$C$6:$L$47,10,FALSE))</f>
        <v/>
      </c>
      <c r="AF202" s="274" t="str">
        <f>IF(AF201="","",VLOOKUP(AF201,'シフト記号表（従来型・ユニット型共通）'!$C$6:$L$47,10,FALSE))</f>
        <v/>
      </c>
      <c r="AG202" s="276" t="str">
        <f>IF(AG201="","",VLOOKUP(AG201,'シフト記号表（従来型・ユニット型共通）'!$C$6:$L$47,10,FALSE))</f>
        <v/>
      </c>
      <c r="AH202" s="275" t="str">
        <f>IF(AH201="","",VLOOKUP(AH201,'シフト記号表（従来型・ユニット型共通）'!$C$6:$L$47,10,FALSE))</f>
        <v/>
      </c>
      <c r="AI202" s="274" t="str">
        <f>IF(AI201="","",VLOOKUP(AI201,'シフト記号表（従来型・ユニット型共通）'!$C$6:$L$47,10,FALSE))</f>
        <v/>
      </c>
      <c r="AJ202" s="274" t="str">
        <f>IF(AJ201="","",VLOOKUP(AJ201,'シフト記号表（従来型・ユニット型共通）'!$C$6:$L$47,10,FALSE))</f>
        <v/>
      </c>
      <c r="AK202" s="274" t="str">
        <f>IF(AK201="","",VLOOKUP(AK201,'シフト記号表（従来型・ユニット型共通）'!$C$6:$L$47,10,FALSE))</f>
        <v/>
      </c>
      <c r="AL202" s="274" t="str">
        <f>IF(AL201="","",VLOOKUP(AL201,'シフト記号表（従来型・ユニット型共通）'!$C$6:$L$47,10,FALSE))</f>
        <v/>
      </c>
      <c r="AM202" s="274" t="str">
        <f>IF(AM201="","",VLOOKUP(AM201,'シフト記号表（従来型・ユニット型共通）'!$C$6:$L$47,10,FALSE))</f>
        <v/>
      </c>
      <c r="AN202" s="276" t="str">
        <f>IF(AN201="","",VLOOKUP(AN201,'シフト記号表（従来型・ユニット型共通）'!$C$6:$L$47,10,FALSE))</f>
        <v/>
      </c>
      <c r="AO202" s="275" t="str">
        <f>IF(AO201="","",VLOOKUP(AO201,'シフト記号表（従来型・ユニット型共通）'!$C$6:$L$47,10,FALSE))</f>
        <v/>
      </c>
      <c r="AP202" s="274" t="str">
        <f>IF(AP201="","",VLOOKUP(AP201,'シフト記号表（従来型・ユニット型共通）'!$C$6:$L$47,10,FALSE))</f>
        <v/>
      </c>
      <c r="AQ202" s="274" t="str">
        <f>IF(AQ201="","",VLOOKUP(AQ201,'シフト記号表（従来型・ユニット型共通）'!$C$6:$L$47,10,FALSE))</f>
        <v/>
      </c>
      <c r="AR202" s="274" t="str">
        <f>IF(AR201="","",VLOOKUP(AR201,'シフト記号表（従来型・ユニット型共通）'!$C$6:$L$47,10,FALSE))</f>
        <v/>
      </c>
      <c r="AS202" s="274" t="str">
        <f>IF(AS201="","",VLOOKUP(AS201,'シフト記号表（従来型・ユニット型共通）'!$C$6:$L$47,10,FALSE))</f>
        <v/>
      </c>
      <c r="AT202" s="274" t="str">
        <f>IF(AT201="","",VLOOKUP(AT201,'シフト記号表（従来型・ユニット型共通）'!$C$6:$L$47,10,FALSE))</f>
        <v/>
      </c>
      <c r="AU202" s="276" t="str">
        <f>IF(AU201="","",VLOOKUP(AU201,'シフト記号表（従来型・ユニット型共通）'!$C$6:$L$47,10,FALSE))</f>
        <v/>
      </c>
      <c r="AV202" s="275" t="str">
        <f>IF(AV201="","",VLOOKUP(AV201,'シフト記号表（従来型・ユニット型共通）'!$C$6:$L$47,10,FALSE))</f>
        <v/>
      </c>
      <c r="AW202" s="274" t="str">
        <f>IF(AW201="","",VLOOKUP(AW201,'シフト記号表（従来型・ユニット型共通）'!$C$6:$L$47,10,FALSE))</f>
        <v/>
      </c>
      <c r="AX202" s="274" t="str">
        <f>IF(AX201="","",VLOOKUP(AX201,'シフト記号表（従来型・ユニット型共通）'!$C$6:$L$47,10,FALSE))</f>
        <v/>
      </c>
      <c r="AY202" s="274" t="str">
        <f>IF(AY201="","",VLOOKUP(AY201,'シフト記号表（従来型・ユニット型共通）'!$C$6:$L$47,10,FALSE))</f>
        <v/>
      </c>
      <c r="AZ202" s="274" t="str">
        <f>IF(AZ201="","",VLOOKUP(AZ201,'シフト記号表（従来型・ユニット型共通）'!$C$6:$L$47,10,FALSE))</f>
        <v/>
      </c>
      <c r="BA202" s="274" t="str">
        <f>IF(BA201="","",VLOOKUP(BA201,'シフト記号表（従来型・ユニット型共通）'!$C$6:$L$47,10,FALSE))</f>
        <v/>
      </c>
      <c r="BB202" s="276" t="str">
        <f>IF(BB201="","",VLOOKUP(BB201,'シフト記号表（従来型・ユニット型共通）'!$C$6:$L$47,10,FALSE))</f>
        <v/>
      </c>
      <c r="BC202" s="275" t="str">
        <f>IF(BC201="","",VLOOKUP(BC201,'シフト記号表（従来型・ユニット型共通）'!$C$6:$L$47,10,FALSE))</f>
        <v/>
      </c>
      <c r="BD202" s="274" t="str">
        <f>IF(BD201="","",VLOOKUP(BD201,'シフト記号表（従来型・ユニット型共通）'!$C$6:$L$47,10,FALSE))</f>
        <v/>
      </c>
      <c r="BE202" s="274" t="str">
        <f>IF(BE201="","",VLOOKUP(BE201,'シフト記号表（従来型・ユニット型共通）'!$C$6:$L$47,10,FALSE))</f>
        <v/>
      </c>
      <c r="BF202" s="1350">
        <f>IF($BI$3="４週",SUM(AA202:BB202),IF($BI$3="暦月",SUM(AA202:BE202),""))</f>
        <v>0</v>
      </c>
      <c r="BG202" s="1351"/>
      <c r="BH202" s="1352">
        <f>IF($BI$3="４週",BF202/4,IF($BI$3="暦月",(BF202/($BI$8/7)),""))</f>
        <v>0</v>
      </c>
      <c r="BI202" s="1351"/>
      <c r="BJ202" s="1347"/>
      <c r="BK202" s="1348"/>
      <c r="BL202" s="1348"/>
      <c r="BM202" s="1348"/>
      <c r="BN202" s="1349"/>
    </row>
    <row r="203" spans="2:66" ht="20.25" customHeight="1">
      <c r="B203" s="1279">
        <f>B201+1</f>
        <v>94</v>
      </c>
      <c r="C203" s="1396"/>
      <c r="D203" s="1398"/>
      <c r="E203" s="1288"/>
      <c r="F203" s="1399"/>
      <c r="G203" s="1325"/>
      <c r="H203" s="1326"/>
      <c r="I203" s="285"/>
      <c r="J203" s="284"/>
      <c r="K203" s="285"/>
      <c r="L203" s="284"/>
      <c r="M203" s="1337"/>
      <c r="N203" s="1338"/>
      <c r="O203" s="1339"/>
      <c r="P203" s="1340"/>
      <c r="Q203" s="1340"/>
      <c r="R203" s="1326"/>
      <c r="S203" s="1307"/>
      <c r="T203" s="1308"/>
      <c r="U203" s="1308"/>
      <c r="V203" s="1308"/>
      <c r="W203" s="1309"/>
      <c r="X203" s="283" t="s">
        <v>1100</v>
      </c>
      <c r="Z203" s="282"/>
      <c r="AA203" s="267"/>
      <c r="AB203" s="266"/>
      <c r="AC203" s="266"/>
      <c r="AD203" s="266"/>
      <c r="AE203" s="266"/>
      <c r="AF203" s="266"/>
      <c r="AG203" s="268"/>
      <c r="AH203" s="267"/>
      <c r="AI203" s="266"/>
      <c r="AJ203" s="266"/>
      <c r="AK203" s="266"/>
      <c r="AL203" s="266"/>
      <c r="AM203" s="266"/>
      <c r="AN203" s="268"/>
      <c r="AO203" s="267"/>
      <c r="AP203" s="266"/>
      <c r="AQ203" s="266"/>
      <c r="AR203" s="266"/>
      <c r="AS203" s="266"/>
      <c r="AT203" s="266"/>
      <c r="AU203" s="268"/>
      <c r="AV203" s="267"/>
      <c r="AW203" s="266"/>
      <c r="AX203" s="266"/>
      <c r="AY203" s="266"/>
      <c r="AZ203" s="266"/>
      <c r="BA203" s="266"/>
      <c r="BB203" s="268"/>
      <c r="BC203" s="267"/>
      <c r="BD203" s="266"/>
      <c r="BE203" s="265"/>
      <c r="BF203" s="1314"/>
      <c r="BG203" s="1315"/>
      <c r="BH203" s="1316"/>
      <c r="BI203" s="1317"/>
      <c r="BJ203" s="1318"/>
      <c r="BK203" s="1319"/>
      <c r="BL203" s="1319"/>
      <c r="BM203" s="1319"/>
      <c r="BN203" s="1320"/>
    </row>
    <row r="204" spans="2:66" ht="20.25" customHeight="1">
      <c r="B204" s="1280"/>
      <c r="C204" s="1397"/>
      <c r="D204" s="1400"/>
      <c r="E204" s="1288"/>
      <c r="F204" s="1399"/>
      <c r="G204" s="1341"/>
      <c r="H204" s="1342"/>
      <c r="I204" s="281"/>
      <c r="J204" s="280">
        <f>G203</f>
        <v>0</v>
      </c>
      <c r="K204" s="281"/>
      <c r="L204" s="280">
        <f>M203</f>
        <v>0</v>
      </c>
      <c r="M204" s="1343"/>
      <c r="N204" s="1344"/>
      <c r="O204" s="1345"/>
      <c r="P204" s="1346"/>
      <c r="Q204" s="1346"/>
      <c r="R204" s="1342"/>
      <c r="S204" s="1307"/>
      <c r="T204" s="1308"/>
      <c r="U204" s="1308"/>
      <c r="V204" s="1308"/>
      <c r="W204" s="1309"/>
      <c r="X204" s="279" t="s">
        <v>1099</v>
      </c>
      <c r="Y204" s="278"/>
      <c r="Z204" s="277"/>
      <c r="AA204" s="275" t="str">
        <f>IF(AA203="","",VLOOKUP(AA203,'シフト記号表（従来型・ユニット型共通）'!$C$6:$L$47,10,FALSE))</f>
        <v/>
      </c>
      <c r="AB204" s="274" t="str">
        <f>IF(AB203="","",VLOOKUP(AB203,'シフト記号表（従来型・ユニット型共通）'!$C$6:$L$47,10,FALSE))</f>
        <v/>
      </c>
      <c r="AC204" s="274" t="str">
        <f>IF(AC203="","",VLOOKUP(AC203,'シフト記号表（従来型・ユニット型共通）'!$C$6:$L$47,10,FALSE))</f>
        <v/>
      </c>
      <c r="AD204" s="274" t="str">
        <f>IF(AD203="","",VLOOKUP(AD203,'シフト記号表（従来型・ユニット型共通）'!$C$6:$L$47,10,FALSE))</f>
        <v/>
      </c>
      <c r="AE204" s="274" t="str">
        <f>IF(AE203="","",VLOOKUP(AE203,'シフト記号表（従来型・ユニット型共通）'!$C$6:$L$47,10,FALSE))</f>
        <v/>
      </c>
      <c r="AF204" s="274" t="str">
        <f>IF(AF203="","",VLOOKUP(AF203,'シフト記号表（従来型・ユニット型共通）'!$C$6:$L$47,10,FALSE))</f>
        <v/>
      </c>
      <c r="AG204" s="276" t="str">
        <f>IF(AG203="","",VLOOKUP(AG203,'シフト記号表（従来型・ユニット型共通）'!$C$6:$L$47,10,FALSE))</f>
        <v/>
      </c>
      <c r="AH204" s="275" t="str">
        <f>IF(AH203="","",VLOOKUP(AH203,'シフト記号表（従来型・ユニット型共通）'!$C$6:$L$47,10,FALSE))</f>
        <v/>
      </c>
      <c r="AI204" s="274" t="str">
        <f>IF(AI203="","",VLOOKUP(AI203,'シフト記号表（従来型・ユニット型共通）'!$C$6:$L$47,10,FALSE))</f>
        <v/>
      </c>
      <c r="AJ204" s="274" t="str">
        <f>IF(AJ203="","",VLOOKUP(AJ203,'シフト記号表（従来型・ユニット型共通）'!$C$6:$L$47,10,FALSE))</f>
        <v/>
      </c>
      <c r="AK204" s="274" t="str">
        <f>IF(AK203="","",VLOOKUP(AK203,'シフト記号表（従来型・ユニット型共通）'!$C$6:$L$47,10,FALSE))</f>
        <v/>
      </c>
      <c r="AL204" s="274" t="str">
        <f>IF(AL203="","",VLOOKUP(AL203,'シフト記号表（従来型・ユニット型共通）'!$C$6:$L$47,10,FALSE))</f>
        <v/>
      </c>
      <c r="AM204" s="274" t="str">
        <f>IF(AM203="","",VLOOKUP(AM203,'シフト記号表（従来型・ユニット型共通）'!$C$6:$L$47,10,FALSE))</f>
        <v/>
      </c>
      <c r="AN204" s="276" t="str">
        <f>IF(AN203="","",VLOOKUP(AN203,'シフト記号表（従来型・ユニット型共通）'!$C$6:$L$47,10,FALSE))</f>
        <v/>
      </c>
      <c r="AO204" s="275" t="str">
        <f>IF(AO203="","",VLOOKUP(AO203,'シフト記号表（従来型・ユニット型共通）'!$C$6:$L$47,10,FALSE))</f>
        <v/>
      </c>
      <c r="AP204" s="274" t="str">
        <f>IF(AP203="","",VLOOKUP(AP203,'シフト記号表（従来型・ユニット型共通）'!$C$6:$L$47,10,FALSE))</f>
        <v/>
      </c>
      <c r="AQ204" s="274" t="str">
        <f>IF(AQ203="","",VLOOKUP(AQ203,'シフト記号表（従来型・ユニット型共通）'!$C$6:$L$47,10,FALSE))</f>
        <v/>
      </c>
      <c r="AR204" s="274" t="str">
        <f>IF(AR203="","",VLOOKUP(AR203,'シフト記号表（従来型・ユニット型共通）'!$C$6:$L$47,10,FALSE))</f>
        <v/>
      </c>
      <c r="AS204" s="274" t="str">
        <f>IF(AS203="","",VLOOKUP(AS203,'シフト記号表（従来型・ユニット型共通）'!$C$6:$L$47,10,FALSE))</f>
        <v/>
      </c>
      <c r="AT204" s="274" t="str">
        <f>IF(AT203="","",VLOOKUP(AT203,'シフト記号表（従来型・ユニット型共通）'!$C$6:$L$47,10,FALSE))</f>
        <v/>
      </c>
      <c r="AU204" s="276" t="str">
        <f>IF(AU203="","",VLOOKUP(AU203,'シフト記号表（従来型・ユニット型共通）'!$C$6:$L$47,10,FALSE))</f>
        <v/>
      </c>
      <c r="AV204" s="275" t="str">
        <f>IF(AV203="","",VLOOKUP(AV203,'シフト記号表（従来型・ユニット型共通）'!$C$6:$L$47,10,FALSE))</f>
        <v/>
      </c>
      <c r="AW204" s="274" t="str">
        <f>IF(AW203="","",VLOOKUP(AW203,'シフト記号表（従来型・ユニット型共通）'!$C$6:$L$47,10,FALSE))</f>
        <v/>
      </c>
      <c r="AX204" s="274" t="str">
        <f>IF(AX203="","",VLOOKUP(AX203,'シフト記号表（従来型・ユニット型共通）'!$C$6:$L$47,10,FALSE))</f>
        <v/>
      </c>
      <c r="AY204" s="274" t="str">
        <f>IF(AY203="","",VLOOKUP(AY203,'シフト記号表（従来型・ユニット型共通）'!$C$6:$L$47,10,FALSE))</f>
        <v/>
      </c>
      <c r="AZ204" s="274" t="str">
        <f>IF(AZ203="","",VLOOKUP(AZ203,'シフト記号表（従来型・ユニット型共通）'!$C$6:$L$47,10,FALSE))</f>
        <v/>
      </c>
      <c r="BA204" s="274" t="str">
        <f>IF(BA203="","",VLOOKUP(BA203,'シフト記号表（従来型・ユニット型共通）'!$C$6:$L$47,10,FALSE))</f>
        <v/>
      </c>
      <c r="BB204" s="276" t="str">
        <f>IF(BB203="","",VLOOKUP(BB203,'シフト記号表（従来型・ユニット型共通）'!$C$6:$L$47,10,FALSE))</f>
        <v/>
      </c>
      <c r="BC204" s="275" t="str">
        <f>IF(BC203="","",VLOOKUP(BC203,'シフト記号表（従来型・ユニット型共通）'!$C$6:$L$47,10,FALSE))</f>
        <v/>
      </c>
      <c r="BD204" s="274" t="str">
        <f>IF(BD203="","",VLOOKUP(BD203,'シフト記号表（従来型・ユニット型共通）'!$C$6:$L$47,10,FALSE))</f>
        <v/>
      </c>
      <c r="BE204" s="274" t="str">
        <f>IF(BE203="","",VLOOKUP(BE203,'シフト記号表（従来型・ユニット型共通）'!$C$6:$L$47,10,FALSE))</f>
        <v/>
      </c>
      <c r="BF204" s="1350">
        <f>IF($BI$3="４週",SUM(AA204:BB204),IF($BI$3="暦月",SUM(AA204:BE204),""))</f>
        <v>0</v>
      </c>
      <c r="BG204" s="1351"/>
      <c r="BH204" s="1352">
        <f>IF($BI$3="４週",BF204/4,IF($BI$3="暦月",(BF204/($BI$8/7)),""))</f>
        <v>0</v>
      </c>
      <c r="BI204" s="1351"/>
      <c r="BJ204" s="1347"/>
      <c r="BK204" s="1348"/>
      <c r="BL204" s="1348"/>
      <c r="BM204" s="1348"/>
      <c r="BN204" s="1349"/>
    </row>
    <row r="205" spans="2:66" ht="20.25" customHeight="1">
      <c r="B205" s="1279">
        <f>B203+1</f>
        <v>95</v>
      </c>
      <c r="C205" s="1396"/>
      <c r="D205" s="1398"/>
      <c r="E205" s="1288"/>
      <c r="F205" s="1399"/>
      <c r="G205" s="1325"/>
      <c r="H205" s="1326"/>
      <c r="I205" s="285"/>
      <c r="J205" s="284"/>
      <c r="K205" s="285"/>
      <c r="L205" s="284"/>
      <c r="M205" s="1337"/>
      <c r="N205" s="1338"/>
      <c r="O205" s="1339"/>
      <c r="P205" s="1340"/>
      <c r="Q205" s="1340"/>
      <c r="R205" s="1326"/>
      <c r="S205" s="1307"/>
      <c r="T205" s="1308"/>
      <c r="U205" s="1308"/>
      <c r="V205" s="1308"/>
      <c r="W205" s="1309"/>
      <c r="X205" s="283" t="s">
        <v>1100</v>
      </c>
      <c r="Z205" s="282"/>
      <c r="AA205" s="267"/>
      <c r="AB205" s="266"/>
      <c r="AC205" s="266"/>
      <c r="AD205" s="266"/>
      <c r="AE205" s="266"/>
      <c r="AF205" s="266"/>
      <c r="AG205" s="268"/>
      <c r="AH205" s="267"/>
      <c r="AI205" s="266"/>
      <c r="AJ205" s="266"/>
      <c r="AK205" s="266"/>
      <c r="AL205" s="266"/>
      <c r="AM205" s="266"/>
      <c r="AN205" s="268"/>
      <c r="AO205" s="267"/>
      <c r="AP205" s="266"/>
      <c r="AQ205" s="266"/>
      <c r="AR205" s="266"/>
      <c r="AS205" s="266"/>
      <c r="AT205" s="266"/>
      <c r="AU205" s="268"/>
      <c r="AV205" s="267"/>
      <c r="AW205" s="266"/>
      <c r="AX205" s="266"/>
      <c r="AY205" s="266"/>
      <c r="AZ205" s="266"/>
      <c r="BA205" s="266"/>
      <c r="BB205" s="268"/>
      <c r="BC205" s="267"/>
      <c r="BD205" s="266"/>
      <c r="BE205" s="265"/>
      <c r="BF205" s="1314"/>
      <c r="BG205" s="1315"/>
      <c r="BH205" s="1316"/>
      <c r="BI205" s="1317"/>
      <c r="BJ205" s="1318"/>
      <c r="BK205" s="1319"/>
      <c r="BL205" s="1319"/>
      <c r="BM205" s="1319"/>
      <c r="BN205" s="1320"/>
    </row>
    <row r="206" spans="2:66" ht="20.25" customHeight="1">
      <c r="B206" s="1280"/>
      <c r="C206" s="1397"/>
      <c r="D206" s="1400"/>
      <c r="E206" s="1288"/>
      <c r="F206" s="1399"/>
      <c r="G206" s="1341"/>
      <c r="H206" s="1342"/>
      <c r="I206" s="281"/>
      <c r="J206" s="280">
        <f>G205</f>
        <v>0</v>
      </c>
      <c r="K206" s="281"/>
      <c r="L206" s="280">
        <f>M205</f>
        <v>0</v>
      </c>
      <c r="M206" s="1343"/>
      <c r="N206" s="1344"/>
      <c r="O206" s="1345"/>
      <c r="P206" s="1346"/>
      <c r="Q206" s="1346"/>
      <c r="R206" s="1342"/>
      <c r="S206" s="1307"/>
      <c r="T206" s="1308"/>
      <c r="U206" s="1308"/>
      <c r="V206" s="1308"/>
      <c r="W206" s="1309"/>
      <c r="X206" s="279" t="s">
        <v>1099</v>
      </c>
      <c r="Y206" s="278"/>
      <c r="Z206" s="277"/>
      <c r="AA206" s="275" t="str">
        <f>IF(AA205="","",VLOOKUP(AA205,'シフト記号表（従来型・ユニット型共通）'!$C$6:$L$47,10,FALSE))</f>
        <v/>
      </c>
      <c r="AB206" s="274" t="str">
        <f>IF(AB205="","",VLOOKUP(AB205,'シフト記号表（従来型・ユニット型共通）'!$C$6:$L$47,10,FALSE))</f>
        <v/>
      </c>
      <c r="AC206" s="274" t="str">
        <f>IF(AC205="","",VLOOKUP(AC205,'シフト記号表（従来型・ユニット型共通）'!$C$6:$L$47,10,FALSE))</f>
        <v/>
      </c>
      <c r="AD206" s="274" t="str">
        <f>IF(AD205="","",VLOOKUP(AD205,'シフト記号表（従来型・ユニット型共通）'!$C$6:$L$47,10,FALSE))</f>
        <v/>
      </c>
      <c r="AE206" s="274" t="str">
        <f>IF(AE205="","",VLOOKUP(AE205,'シフト記号表（従来型・ユニット型共通）'!$C$6:$L$47,10,FALSE))</f>
        <v/>
      </c>
      <c r="AF206" s="274" t="str">
        <f>IF(AF205="","",VLOOKUP(AF205,'シフト記号表（従来型・ユニット型共通）'!$C$6:$L$47,10,FALSE))</f>
        <v/>
      </c>
      <c r="AG206" s="276" t="str">
        <f>IF(AG205="","",VLOOKUP(AG205,'シフト記号表（従来型・ユニット型共通）'!$C$6:$L$47,10,FALSE))</f>
        <v/>
      </c>
      <c r="AH206" s="275" t="str">
        <f>IF(AH205="","",VLOOKUP(AH205,'シフト記号表（従来型・ユニット型共通）'!$C$6:$L$47,10,FALSE))</f>
        <v/>
      </c>
      <c r="AI206" s="274" t="str">
        <f>IF(AI205="","",VLOOKUP(AI205,'シフト記号表（従来型・ユニット型共通）'!$C$6:$L$47,10,FALSE))</f>
        <v/>
      </c>
      <c r="AJ206" s="274" t="str">
        <f>IF(AJ205="","",VLOOKUP(AJ205,'シフト記号表（従来型・ユニット型共通）'!$C$6:$L$47,10,FALSE))</f>
        <v/>
      </c>
      <c r="AK206" s="274" t="str">
        <f>IF(AK205="","",VLOOKUP(AK205,'シフト記号表（従来型・ユニット型共通）'!$C$6:$L$47,10,FALSE))</f>
        <v/>
      </c>
      <c r="AL206" s="274" t="str">
        <f>IF(AL205="","",VLOOKUP(AL205,'シフト記号表（従来型・ユニット型共通）'!$C$6:$L$47,10,FALSE))</f>
        <v/>
      </c>
      <c r="AM206" s="274" t="str">
        <f>IF(AM205="","",VLOOKUP(AM205,'シフト記号表（従来型・ユニット型共通）'!$C$6:$L$47,10,FALSE))</f>
        <v/>
      </c>
      <c r="AN206" s="276" t="str">
        <f>IF(AN205="","",VLOOKUP(AN205,'シフト記号表（従来型・ユニット型共通）'!$C$6:$L$47,10,FALSE))</f>
        <v/>
      </c>
      <c r="AO206" s="275" t="str">
        <f>IF(AO205="","",VLOOKUP(AO205,'シフト記号表（従来型・ユニット型共通）'!$C$6:$L$47,10,FALSE))</f>
        <v/>
      </c>
      <c r="AP206" s="274" t="str">
        <f>IF(AP205="","",VLOOKUP(AP205,'シフト記号表（従来型・ユニット型共通）'!$C$6:$L$47,10,FALSE))</f>
        <v/>
      </c>
      <c r="AQ206" s="274" t="str">
        <f>IF(AQ205="","",VLOOKUP(AQ205,'シフト記号表（従来型・ユニット型共通）'!$C$6:$L$47,10,FALSE))</f>
        <v/>
      </c>
      <c r="AR206" s="274" t="str">
        <f>IF(AR205="","",VLOOKUP(AR205,'シフト記号表（従来型・ユニット型共通）'!$C$6:$L$47,10,FALSE))</f>
        <v/>
      </c>
      <c r="AS206" s="274" t="str">
        <f>IF(AS205="","",VLOOKUP(AS205,'シフト記号表（従来型・ユニット型共通）'!$C$6:$L$47,10,FALSE))</f>
        <v/>
      </c>
      <c r="AT206" s="274" t="str">
        <f>IF(AT205="","",VLOOKUP(AT205,'シフト記号表（従来型・ユニット型共通）'!$C$6:$L$47,10,FALSE))</f>
        <v/>
      </c>
      <c r="AU206" s="276" t="str">
        <f>IF(AU205="","",VLOOKUP(AU205,'シフト記号表（従来型・ユニット型共通）'!$C$6:$L$47,10,FALSE))</f>
        <v/>
      </c>
      <c r="AV206" s="275" t="str">
        <f>IF(AV205="","",VLOOKUP(AV205,'シフト記号表（従来型・ユニット型共通）'!$C$6:$L$47,10,FALSE))</f>
        <v/>
      </c>
      <c r="AW206" s="274" t="str">
        <f>IF(AW205="","",VLOOKUP(AW205,'シフト記号表（従来型・ユニット型共通）'!$C$6:$L$47,10,FALSE))</f>
        <v/>
      </c>
      <c r="AX206" s="274" t="str">
        <f>IF(AX205="","",VLOOKUP(AX205,'シフト記号表（従来型・ユニット型共通）'!$C$6:$L$47,10,FALSE))</f>
        <v/>
      </c>
      <c r="AY206" s="274" t="str">
        <f>IF(AY205="","",VLOOKUP(AY205,'シフト記号表（従来型・ユニット型共通）'!$C$6:$L$47,10,FALSE))</f>
        <v/>
      </c>
      <c r="AZ206" s="274" t="str">
        <f>IF(AZ205="","",VLOOKUP(AZ205,'シフト記号表（従来型・ユニット型共通）'!$C$6:$L$47,10,FALSE))</f>
        <v/>
      </c>
      <c r="BA206" s="274" t="str">
        <f>IF(BA205="","",VLOOKUP(BA205,'シフト記号表（従来型・ユニット型共通）'!$C$6:$L$47,10,FALSE))</f>
        <v/>
      </c>
      <c r="BB206" s="276" t="str">
        <f>IF(BB205="","",VLOOKUP(BB205,'シフト記号表（従来型・ユニット型共通）'!$C$6:$L$47,10,FALSE))</f>
        <v/>
      </c>
      <c r="BC206" s="275" t="str">
        <f>IF(BC205="","",VLOOKUP(BC205,'シフト記号表（従来型・ユニット型共通）'!$C$6:$L$47,10,FALSE))</f>
        <v/>
      </c>
      <c r="BD206" s="274" t="str">
        <f>IF(BD205="","",VLOOKUP(BD205,'シフト記号表（従来型・ユニット型共通）'!$C$6:$L$47,10,FALSE))</f>
        <v/>
      </c>
      <c r="BE206" s="274" t="str">
        <f>IF(BE205="","",VLOOKUP(BE205,'シフト記号表（従来型・ユニット型共通）'!$C$6:$L$47,10,FALSE))</f>
        <v/>
      </c>
      <c r="BF206" s="1350">
        <f>IF($BI$3="４週",SUM(AA206:BB206),IF($BI$3="暦月",SUM(AA206:BE206),""))</f>
        <v>0</v>
      </c>
      <c r="BG206" s="1351"/>
      <c r="BH206" s="1352">
        <f>IF($BI$3="４週",BF206/4,IF($BI$3="暦月",(BF206/($BI$8/7)),""))</f>
        <v>0</v>
      </c>
      <c r="BI206" s="1351"/>
      <c r="BJ206" s="1347"/>
      <c r="BK206" s="1348"/>
      <c r="BL206" s="1348"/>
      <c r="BM206" s="1348"/>
      <c r="BN206" s="1349"/>
    </row>
    <row r="207" spans="2:66" ht="20.25" customHeight="1">
      <c r="B207" s="1279">
        <f>B205+1</f>
        <v>96</v>
      </c>
      <c r="C207" s="1396"/>
      <c r="D207" s="1398"/>
      <c r="E207" s="1288"/>
      <c r="F207" s="1399"/>
      <c r="G207" s="1325"/>
      <c r="H207" s="1326"/>
      <c r="I207" s="285"/>
      <c r="J207" s="284"/>
      <c r="K207" s="285"/>
      <c r="L207" s="284"/>
      <c r="M207" s="1337"/>
      <c r="N207" s="1338"/>
      <c r="O207" s="1339"/>
      <c r="P207" s="1340"/>
      <c r="Q207" s="1340"/>
      <c r="R207" s="1326"/>
      <c r="S207" s="1307"/>
      <c r="T207" s="1308"/>
      <c r="U207" s="1308"/>
      <c r="V207" s="1308"/>
      <c r="W207" s="1309"/>
      <c r="X207" s="283" t="s">
        <v>1100</v>
      </c>
      <c r="Z207" s="282"/>
      <c r="AA207" s="267"/>
      <c r="AB207" s="266"/>
      <c r="AC207" s="266"/>
      <c r="AD207" s="266"/>
      <c r="AE207" s="266"/>
      <c r="AF207" s="266"/>
      <c r="AG207" s="268"/>
      <c r="AH207" s="267"/>
      <c r="AI207" s="266"/>
      <c r="AJ207" s="266"/>
      <c r="AK207" s="266"/>
      <c r="AL207" s="266"/>
      <c r="AM207" s="266"/>
      <c r="AN207" s="268"/>
      <c r="AO207" s="267"/>
      <c r="AP207" s="266"/>
      <c r="AQ207" s="266"/>
      <c r="AR207" s="266"/>
      <c r="AS207" s="266"/>
      <c r="AT207" s="266"/>
      <c r="AU207" s="268"/>
      <c r="AV207" s="267"/>
      <c r="AW207" s="266"/>
      <c r="AX207" s="266"/>
      <c r="AY207" s="266"/>
      <c r="AZ207" s="266"/>
      <c r="BA207" s="266"/>
      <c r="BB207" s="268"/>
      <c r="BC207" s="267"/>
      <c r="BD207" s="266"/>
      <c r="BE207" s="265"/>
      <c r="BF207" s="1314"/>
      <c r="BG207" s="1315"/>
      <c r="BH207" s="1316"/>
      <c r="BI207" s="1317"/>
      <c r="BJ207" s="1318"/>
      <c r="BK207" s="1319"/>
      <c r="BL207" s="1319"/>
      <c r="BM207" s="1319"/>
      <c r="BN207" s="1320"/>
    </row>
    <row r="208" spans="2:66" ht="20.25" customHeight="1">
      <c r="B208" s="1280"/>
      <c r="C208" s="1397"/>
      <c r="D208" s="1400"/>
      <c r="E208" s="1288"/>
      <c r="F208" s="1399"/>
      <c r="G208" s="1341"/>
      <c r="H208" s="1342"/>
      <c r="I208" s="281"/>
      <c r="J208" s="280">
        <f>G207</f>
        <v>0</v>
      </c>
      <c r="K208" s="281"/>
      <c r="L208" s="280">
        <f>M207</f>
        <v>0</v>
      </c>
      <c r="M208" s="1343"/>
      <c r="N208" s="1344"/>
      <c r="O208" s="1345"/>
      <c r="P208" s="1346"/>
      <c r="Q208" s="1346"/>
      <c r="R208" s="1342"/>
      <c r="S208" s="1307"/>
      <c r="T208" s="1308"/>
      <c r="U208" s="1308"/>
      <c r="V208" s="1308"/>
      <c r="W208" s="1309"/>
      <c r="X208" s="279" t="s">
        <v>1099</v>
      </c>
      <c r="Y208" s="278"/>
      <c r="Z208" s="277"/>
      <c r="AA208" s="275" t="str">
        <f>IF(AA207="","",VLOOKUP(AA207,'シフト記号表（従来型・ユニット型共通）'!$C$6:$L$47,10,FALSE))</f>
        <v/>
      </c>
      <c r="AB208" s="274" t="str">
        <f>IF(AB207="","",VLOOKUP(AB207,'シフト記号表（従来型・ユニット型共通）'!$C$6:$L$47,10,FALSE))</f>
        <v/>
      </c>
      <c r="AC208" s="274" t="str">
        <f>IF(AC207="","",VLOOKUP(AC207,'シフト記号表（従来型・ユニット型共通）'!$C$6:$L$47,10,FALSE))</f>
        <v/>
      </c>
      <c r="AD208" s="274" t="str">
        <f>IF(AD207="","",VLOOKUP(AD207,'シフト記号表（従来型・ユニット型共通）'!$C$6:$L$47,10,FALSE))</f>
        <v/>
      </c>
      <c r="AE208" s="274" t="str">
        <f>IF(AE207="","",VLOOKUP(AE207,'シフト記号表（従来型・ユニット型共通）'!$C$6:$L$47,10,FALSE))</f>
        <v/>
      </c>
      <c r="AF208" s="274" t="str">
        <f>IF(AF207="","",VLOOKUP(AF207,'シフト記号表（従来型・ユニット型共通）'!$C$6:$L$47,10,FALSE))</f>
        <v/>
      </c>
      <c r="AG208" s="276" t="str">
        <f>IF(AG207="","",VLOOKUP(AG207,'シフト記号表（従来型・ユニット型共通）'!$C$6:$L$47,10,FALSE))</f>
        <v/>
      </c>
      <c r="AH208" s="275" t="str">
        <f>IF(AH207="","",VLOOKUP(AH207,'シフト記号表（従来型・ユニット型共通）'!$C$6:$L$47,10,FALSE))</f>
        <v/>
      </c>
      <c r="AI208" s="274" t="str">
        <f>IF(AI207="","",VLOOKUP(AI207,'シフト記号表（従来型・ユニット型共通）'!$C$6:$L$47,10,FALSE))</f>
        <v/>
      </c>
      <c r="AJ208" s="274" t="str">
        <f>IF(AJ207="","",VLOOKUP(AJ207,'シフト記号表（従来型・ユニット型共通）'!$C$6:$L$47,10,FALSE))</f>
        <v/>
      </c>
      <c r="AK208" s="274" t="str">
        <f>IF(AK207="","",VLOOKUP(AK207,'シフト記号表（従来型・ユニット型共通）'!$C$6:$L$47,10,FALSE))</f>
        <v/>
      </c>
      <c r="AL208" s="274" t="str">
        <f>IF(AL207="","",VLOOKUP(AL207,'シフト記号表（従来型・ユニット型共通）'!$C$6:$L$47,10,FALSE))</f>
        <v/>
      </c>
      <c r="AM208" s="274" t="str">
        <f>IF(AM207="","",VLOOKUP(AM207,'シフト記号表（従来型・ユニット型共通）'!$C$6:$L$47,10,FALSE))</f>
        <v/>
      </c>
      <c r="AN208" s="276" t="str">
        <f>IF(AN207="","",VLOOKUP(AN207,'シフト記号表（従来型・ユニット型共通）'!$C$6:$L$47,10,FALSE))</f>
        <v/>
      </c>
      <c r="AO208" s="275" t="str">
        <f>IF(AO207="","",VLOOKUP(AO207,'シフト記号表（従来型・ユニット型共通）'!$C$6:$L$47,10,FALSE))</f>
        <v/>
      </c>
      <c r="AP208" s="274" t="str">
        <f>IF(AP207="","",VLOOKUP(AP207,'シフト記号表（従来型・ユニット型共通）'!$C$6:$L$47,10,FALSE))</f>
        <v/>
      </c>
      <c r="AQ208" s="274" t="str">
        <f>IF(AQ207="","",VLOOKUP(AQ207,'シフト記号表（従来型・ユニット型共通）'!$C$6:$L$47,10,FALSE))</f>
        <v/>
      </c>
      <c r="AR208" s="274" t="str">
        <f>IF(AR207="","",VLOOKUP(AR207,'シフト記号表（従来型・ユニット型共通）'!$C$6:$L$47,10,FALSE))</f>
        <v/>
      </c>
      <c r="AS208" s="274" t="str">
        <f>IF(AS207="","",VLOOKUP(AS207,'シフト記号表（従来型・ユニット型共通）'!$C$6:$L$47,10,FALSE))</f>
        <v/>
      </c>
      <c r="AT208" s="274" t="str">
        <f>IF(AT207="","",VLOOKUP(AT207,'シフト記号表（従来型・ユニット型共通）'!$C$6:$L$47,10,FALSE))</f>
        <v/>
      </c>
      <c r="AU208" s="276" t="str">
        <f>IF(AU207="","",VLOOKUP(AU207,'シフト記号表（従来型・ユニット型共通）'!$C$6:$L$47,10,FALSE))</f>
        <v/>
      </c>
      <c r="AV208" s="275" t="str">
        <f>IF(AV207="","",VLOOKUP(AV207,'シフト記号表（従来型・ユニット型共通）'!$C$6:$L$47,10,FALSE))</f>
        <v/>
      </c>
      <c r="AW208" s="274" t="str">
        <f>IF(AW207="","",VLOOKUP(AW207,'シフト記号表（従来型・ユニット型共通）'!$C$6:$L$47,10,FALSE))</f>
        <v/>
      </c>
      <c r="AX208" s="274" t="str">
        <f>IF(AX207="","",VLOOKUP(AX207,'シフト記号表（従来型・ユニット型共通）'!$C$6:$L$47,10,FALSE))</f>
        <v/>
      </c>
      <c r="AY208" s="274" t="str">
        <f>IF(AY207="","",VLOOKUP(AY207,'シフト記号表（従来型・ユニット型共通）'!$C$6:$L$47,10,FALSE))</f>
        <v/>
      </c>
      <c r="AZ208" s="274" t="str">
        <f>IF(AZ207="","",VLOOKUP(AZ207,'シフト記号表（従来型・ユニット型共通）'!$C$6:$L$47,10,FALSE))</f>
        <v/>
      </c>
      <c r="BA208" s="274" t="str">
        <f>IF(BA207="","",VLOOKUP(BA207,'シフト記号表（従来型・ユニット型共通）'!$C$6:$L$47,10,FALSE))</f>
        <v/>
      </c>
      <c r="BB208" s="276" t="str">
        <f>IF(BB207="","",VLOOKUP(BB207,'シフト記号表（従来型・ユニット型共通）'!$C$6:$L$47,10,FALSE))</f>
        <v/>
      </c>
      <c r="BC208" s="275" t="str">
        <f>IF(BC207="","",VLOOKUP(BC207,'シフト記号表（従来型・ユニット型共通）'!$C$6:$L$47,10,FALSE))</f>
        <v/>
      </c>
      <c r="BD208" s="274" t="str">
        <f>IF(BD207="","",VLOOKUP(BD207,'シフト記号表（従来型・ユニット型共通）'!$C$6:$L$47,10,FALSE))</f>
        <v/>
      </c>
      <c r="BE208" s="274" t="str">
        <f>IF(BE207="","",VLOOKUP(BE207,'シフト記号表（従来型・ユニット型共通）'!$C$6:$L$47,10,FALSE))</f>
        <v/>
      </c>
      <c r="BF208" s="1350">
        <f>IF($BI$3="４週",SUM(AA208:BB208),IF($BI$3="暦月",SUM(AA208:BE208),""))</f>
        <v>0</v>
      </c>
      <c r="BG208" s="1351"/>
      <c r="BH208" s="1352">
        <f>IF($BI$3="４週",BF208/4,IF($BI$3="暦月",(BF208/($BI$8/7)),""))</f>
        <v>0</v>
      </c>
      <c r="BI208" s="1351"/>
      <c r="BJ208" s="1347"/>
      <c r="BK208" s="1348"/>
      <c r="BL208" s="1348"/>
      <c r="BM208" s="1348"/>
      <c r="BN208" s="1349"/>
    </row>
    <row r="209" spans="2:66" ht="20.25" customHeight="1">
      <c r="B209" s="1279">
        <f>B207+1</f>
        <v>97</v>
      </c>
      <c r="C209" s="1396"/>
      <c r="D209" s="1398"/>
      <c r="E209" s="1288"/>
      <c r="F209" s="1399"/>
      <c r="G209" s="1325"/>
      <c r="H209" s="1326"/>
      <c r="I209" s="285"/>
      <c r="J209" s="284"/>
      <c r="K209" s="285"/>
      <c r="L209" s="284"/>
      <c r="M209" s="1337"/>
      <c r="N209" s="1338"/>
      <c r="O209" s="1339"/>
      <c r="P209" s="1340"/>
      <c r="Q209" s="1340"/>
      <c r="R209" s="1326"/>
      <c r="S209" s="1307"/>
      <c r="T209" s="1308"/>
      <c r="U209" s="1308"/>
      <c r="V209" s="1308"/>
      <c r="W209" s="1309"/>
      <c r="X209" s="283" t="s">
        <v>1100</v>
      </c>
      <c r="Z209" s="282"/>
      <c r="AA209" s="267"/>
      <c r="AB209" s="266"/>
      <c r="AC209" s="266"/>
      <c r="AD209" s="266"/>
      <c r="AE209" s="266"/>
      <c r="AF209" s="266"/>
      <c r="AG209" s="268"/>
      <c r="AH209" s="267"/>
      <c r="AI209" s="266"/>
      <c r="AJ209" s="266"/>
      <c r="AK209" s="266"/>
      <c r="AL209" s="266"/>
      <c r="AM209" s="266"/>
      <c r="AN209" s="268"/>
      <c r="AO209" s="267"/>
      <c r="AP209" s="266"/>
      <c r="AQ209" s="266"/>
      <c r="AR209" s="266"/>
      <c r="AS209" s="266"/>
      <c r="AT209" s="266"/>
      <c r="AU209" s="268"/>
      <c r="AV209" s="267"/>
      <c r="AW209" s="266"/>
      <c r="AX209" s="266"/>
      <c r="AY209" s="266"/>
      <c r="AZ209" s="266"/>
      <c r="BA209" s="266"/>
      <c r="BB209" s="268"/>
      <c r="BC209" s="267"/>
      <c r="BD209" s="266"/>
      <c r="BE209" s="265"/>
      <c r="BF209" s="1314"/>
      <c r="BG209" s="1315"/>
      <c r="BH209" s="1316"/>
      <c r="BI209" s="1317"/>
      <c r="BJ209" s="1318"/>
      <c r="BK209" s="1319"/>
      <c r="BL209" s="1319"/>
      <c r="BM209" s="1319"/>
      <c r="BN209" s="1320"/>
    </row>
    <row r="210" spans="2:66" ht="20.25" customHeight="1">
      <c r="B210" s="1280"/>
      <c r="C210" s="1397"/>
      <c r="D210" s="1400"/>
      <c r="E210" s="1288"/>
      <c r="F210" s="1399"/>
      <c r="G210" s="1341"/>
      <c r="H210" s="1342"/>
      <c r="I210" s="281"/>
      <c r="J210" s="280">
        <f>G209</f>
        <v>0</v>
      </c>
      <c r="K210" s="281"/>
      <c r="L210" s="280">
        <f>M209</f>
        <v>0</v>
      </c>
      <c r="M210" s="1343"/>
      <c r="N210" s="1344"/>
      <c r="O210" s="1345"/>
      <c r="P210" s="1346"/>
      <c r="Q210" s="1346"/>
      <c r="R210" s="1342"/>
      <c r="S210" s="1307"/>
      <c r="T210" s="1308"/>
      <c r="U210" s="1308"/>
      <c r="V210" s="1308"/>
      <c r="W210" s="1309"/>
      <c r="X210" s="279" t="s">
        <v>1099</v>
      </c>
      <c r="Y210" s="278"/>
      <c r="Z210" s="277"/>
      <c r="AA210" s="275" t="str">
        <f>IF(AA209="","",VLOOKUP(AA209,'シフト記号表（従来型・ユニット型共通）'!$C$6:$L$47,10,FALSE))</f>
        <v/>
      </c>
      <c r="AB210" s="274" t="str">
        <f>IF(AB209="","",VLOOKUP(AB209,'シフト記号表（従来型・ユニット型共通）'!$C$6:$L$47,10,FALSE))</f>
        <v/>
      </c>
      <c r="AC210" s="274" t="str">
        <f>IF(AC209="","",VLOOKUP(AC209,'シフト記号表（従来型・ユニット型共通）'!$C$6:$L$47,10,FALSE))</f>
        <v/>
      </c>
      <c r="AD210" s="274" t="str">
        <f>IF(AD209="","",VLOOKUP(AD209,'シフト記号表（従来型・ユニット型共通）'!$C$6:$L$47,10,FALSE))</f>
        <v/>
      </c>
      <c r="AE210" s="274" t="str">
        <f>IF(AE209="","",VLOOKUP(AE209,'シフト記号表（従来型・ユニット型共通）'!$C$6:$L$47,10,FALSE))</f>
        <v/>
      </c>
      <c r="AF210" s="274" t="str">
        <f>IF(AF209="","",VLOOKUP(AF209,'シフト記号表（従来型・ユニット型共通）'!$C$6:$L$47,10,FALSE))</f>
        <v/>
      </c>
      <c r="AG210" s="276" t="str">
        <f>IF(AG209="","",VLOOKUP(AG209,'シフト記号表（従来型・ユニット型共通）'!$C$6:$L$47,10,FALSE))</f>
        <v/>
      </c>
      <c r="AH210" s="275" t="str">
        <f>IF(AH209="","",VLOOKUP(AH209,'シフト記号表（従来型・ユニット型共通）'!$C$6:$L$47,10,FALSE))</f>
        <v/>
      </c>
      <c r="AI210" s="274" t="str">
        <f>IF(AI209="","",VLOOKUP(AI209,'シフト記号表（従来型・ユニット型共通）'!$C$6:$L$47,10,FALSE))</f>
        <v/>
      </c>
      <c r="AJ210" s="274" t="str">
        <f>IF(AJ209="","",VLOOKUP(AJ209,'シフト記号表（従来型・ユニット型共通）'!$C$6:$L$47,10,FALSE))</f>
        <v/>
      </c>
      <c r="AK210" s="274" t="str">
        <f>IF(AK209="","",VLOOKUP(AK209,'シフト記号表（従来型・ユニット型共通）'!$C$6:$L$47,10,FALSE))</f>
        <v/>
      </c>
      <c r="AL210" s="274" t="str">
        <f>IF(AL209="","",VLOOKUP(AL209,'シフト記号表（従来型・ユニット型共通）'!$C$6:$L$47,10,FALSE))</f>
        <v/>
      </c>
      <c r="AM210" s="274" t="str">
        <f>IF(AM209="","",VLOOKUP(AM209,'シフト記号表（従来型・ユニット型共通）'!$C$6:$L$47,10,FALSE))</f>
        <v/>
      </c>
      <c r="AN210" s="276" t="str">
        <f>IF(AN209="","",VLOOKUP(AN209,'シフト記号表（従来型・ユニット型共通）'!$C$6:$L$47,10,FALSE))</f>
        <v/>
      </c>
      <c r="AO210" s="275" t="str">
        <f>IF(AO209="","",VLOOKUP(AO209,'シフト記号表（従来型・ユニット型共通）'!$C$6:$L$47,10,FALSE))</f>
        <v/>
      </c>
      <c r="AP210" s="274" t="str">
        <f>IF(AP209="","",VLOOKUP(AP209,'シフト記号表（従来型・ユニット型共通）'!$C$6:$L$47,10,FALSE))</f>
        <v/>
      </c>
      <c r="AQ210" s="274" t="str">
        <f>IF(AQ209="","",VLOOKUP(AQ209,'シフト記号表（従来型・ユニット型共通）'!$C$6:$L$47,10,FALSE))</f>
        <v/>
      </c>
      <c r="AR210" s="274" t="str">
        <f>IF(AR209="","",VLOOKUP(AR209,'シフト記号表（従来型・ユニット型共通）'!$C$6:$L$47,10,FALSE))</f>
        <v/>
      </c>
      <c r="AS210" s="274" t="str">
        <f>IF(AS209="","",VLOOKUP(AS209,'シフト記号表（従来型・ユニット型共通）'!$C$6:$L$47,10,FALSE))</f>
        <v/>
      </c>
      <c r="AT210" s="274" t="str">
        <f>IF(AT209="","",VLOOKUP(AT209,'シフト記号表（従来型・ユニット型共通）'!$C$6:$L$47,10,FALSE))</f>
        <v/>
      </c>
      <c r="AU210" s="276" t="str">
        <f>IF(AU209="","",VLOOKUP(AU209,'シフト記号表（従来型・ユニット型共通）'!$C$6:$L$47,10,FALSE))</f>
        <v/>
      </c>
      <c r="AV210" s="275" t="str">
        <f>IF(AV209="","",VLOOKUP(AV209,'シフト記号表（従来型・ユニット型共通）'!$C$6:$L$47,10,FALSE))</f>
        <v/>
      </c>
      <c r="AW210" s="274" t="str">
        <f>IF(AW209="","",VLOOKUP(AW209,'シフト記号表（従来型・ユニット型共通）'!$C$6:$L$47,10,FALSE))</f>
        <v/>
      </c>
      <c r="AX210" s="274" t="str">
        <f>IF(AX209="","",VLOOKUP(AX209,'シフト記号表（従来型・ユニット型共通）'!$C$6:$L$47,10,FALSE))</f>
        <v/>
      </c>
      <c r="AY210" s="274" t="str">
        <f>IF(AY209="","",VLOOKUP(AY209,'シフト記号表（従来型・ユニット型共通）'!$C$6:$L$47,10,FALSE))</f>
        <v/>
      </c>
      <c r="AZ210" s="274" t="str">
        <f>IF(AZ209="","",VLOOKUP(AZ209,'シフト記号表（従来型・ユニット型共通）'!$C$6:$L$47,10,FALSE))</f>
        <v/>
      </c>
      <c r="BA210" s="274" t="str">
        <f>IF(BA209="","",VLOOKUP(BA209,'シフト記号表（従来型・ユニット型共通）'!$C$6:$L$47,10,FALSE))</f>
        <v/>
      </c>
      <c r="BB210" s="276" t="str">
        <f>IF(BB209="","",VLOOKUP(BB209,'シフト記号表（従来型・ユニット型共通）'!$C$6:$L$47,10,FALSE))</f>
        <v/>
      </c>
      <c r="BC210" s="275" t="str">
        <f>IF(BC209="","",VLOOKUP(BC209,'シフト記号表（従来型・ユニット型共通）'!$C$6:$L$47,10,FALSE))</f>
        <v/>
      </c>
      <c r="BD210" s="274" t="str">
        <f>IF(BD209="","",VLOOKUP(BD209,'シフト記号表（従来型・ユニット型共通）'!$C$6:$L$47,10,FALSE))</f>
        <v/>
      </c>
      <c r="BE210" s="274" t="str">
        <f>IF(BE209="","",VLOOKUP(BE209,'シフト記号表（従来型・ユニット型共通）'!$C$6:$L$47,10,FALSE))</f>
        <v/>
      </c>
      <c r="BF210" s="1350">
        <f>IF($BI$3="４週",SUM(AA210:BB210),IF($BI$3="暦月",SUM(AA210:BE210),""))</f>
        <v>0</v>
      </c>
      <c r="BG210" s="1351"/>
      <c r="BH210" s="1352">
        <f>IF($BI$3="４週",BF210/4,IF($BI$3="暦月",(BF210/($BI$8/7)),""))</f>
        <v>0</v>
      </c>
      <c r="BI210" s="1351"/>
      <c r="BJ210" s="1347"/>
      <c r="BK210" s="1348"/>
      <c r="BL210" s="1348"/>
      <c r="BM210" s="1348"/>
      <c r="BN210" s="1349"/>
    </row>
    <row r="211" spans="2:66" ht="20.25" customHeight="1">
      <c r="B211" s="1279">
        <f>B209+1</f>
        <v>98</v>
      </c>
      <c r="C211" s="1396"/>
      <c r="D211" s="1398"/>
      <c r="E211" s="1288"/>
      <c r="F211" s="1399"/>
      <c r="G211" s="1325"/>
      <c r="H211" s="1326"/>
      <c r="I211" s="285"/>
      <c r="J211" s="284"/>
      <c r="K211" s="285"/>
      <c r="L211" s="284"/>
      <c r="M211" s="1337"/>
      <c r="N211" s="1338"/>
      <c r="O211" s="1339"/>
      <c r="P211" s="1340"/>
      <c r="Q211" s="1340"/>
      <c r="R211" s="1326"/>
      <c r="S211" s="1307"/>
      <c r="T211" s="1308"/>
      <c r="U211" s="1308"/>
      <c r="V211" s="1308"/>
      <c r="W211" s="1309"/>
      <c r="X211" s="283" t="s">
        <v>1100</v>
      </c>
      <c r="Z211" s="282"/>
      <c r="AA211" s="267"/>
      <c r="AB211" s="266"/>
      <c r="AC211" s="266"/>
      <c r="AD211" s="266"/>
      <c r="AE211" s="266"/>
      <c r="AF211" s="266"/>
      <c r="AG211" s="268"/>
      <c r="AH211" s="267"/>
      <c r="AI211" s="266"/>
      <c r="AJ211" s="266"/>
      <c r="AK211" s="266"/>
      <c r="AL211" s="266"/>
      <c r="AM211" s="266"/>
      <c r="AN211" s="268"/>
      <c r="AO211" s="267"/>
      <c r="AP211" s="266"/>
      <c r="AQ211" s="266"/>
      <c r="AR211" s="266"/>
      <c r="AS211" s="266"/>
      <c r="AT211" s="266"/>
      <c r="AU211" s="268"/>
      <c r="AV211" s="267"/>
      <c r="AW211" s="266"/>
      <c r="AX211" s="266"/>
      <c r="AY211" s="266"/>
      <c r="AZ211" s="266"/>
      <c r="BA211" s="266"/>
      <c r="BB211" s="268"/>
      <c r="BC211" s="267"/>
      <c r="BD211" s="266"/>
      <c r="BE211" s="265"/>
      <c r="BF211" s="1314"/>
      <c r="BG211" s="1315"/>
      <c r="BH211" s="1316"/>
      <c r="BI211" s="1317"/>
      <c r="BJ211" s="1318"/>
      <c r="BK211" s="1319"/>
      <c r="BL211" s="1319"/>
      <c r="BM211" s="1319"/>
      <c r="BN211" s="1320"/>
    </row>
    <row r="212" spans="2:66" ht="20.25" customHeight="1">
      <c r="B212" s="1280"/>
      <c r="C212" s="1397"/>
      <c r="D212" s="1400"/>
      <c r="E212" s="1288"/>
      <c r="F212" s="1399"/>
      <c r="G212" s="1341"/>
      <c r="H212" s="1342"/>
      <c r="I212" s="281"/>
      <c r="J212" s="280">
        <f>G211</f>
        <v>0</v>
      </c>
      <c r="K212" s="281"/>
      <c r="L212" s="280">
        <f>M211</f>
        <v>0</v>
      </c>
      <c r="M212" s="1343"/>
      <c r="N212" s="1344"/>
      <c r="O212" s="1345"/>
      <c r="P212" s="1346"/>
      <c r="Q212" s="1346"/>
      <c r="R212" s="1342"/>
      <c r="S212" s="1307"/>
      <c r="T212" s="1308"/>
      <c r="U212" s="1308"/>
      <c r="V212" s="1308"/>
      <c r="W212" s="1309"/>
      <c r="X212" s="279" t="s">
        <v>1099</v>
      </c>
      <c r="Y212" s="278"/>
      <c r="Z212" s="277"/>
      <c r="AA212" s="275" t="str">
        <f>IF(AA211="","",VLOOKUP(AA211,'シフト記号表（従来型・ユニット型共通）'!$C$6:$L$47,10,FALSE))</f>
        <v/>
      </c>
      <c r="AB212" s="274" t="str">
        <f>IF(AB211="","",VLOOKUP(AB211,'シフト記号表（従来型・ユニット型共通）'!$C$6:$L$47,10,FALSE))</f>
        <v/>
      </c>
      <c r="AC212" s="274" t="str">
        <f>IF(AC211="","",VLOOKUP(AC211,'シフト記号表（従来型・ユニット型共通）'!$C$6:$L$47,10,FALSE))</f>
        <v/>
      </c>
      <c r="AD212" s="274" t="str">
        <f>IF(AD211="","",VLOOKUP(AD211,'シフト記号表（従来型・ユニット型共通）'!$C$6:$L$47,10,FALSE))</f>
        <v/>
      </c>
      <c r="AE212" s="274" t="str">
        <f>IF(AE211="","",VLOOKUP(AE211,'シフト記号表（従来型・ユニット型共通）'!$C$6:$L$47,10,FALSE))</f>
        <v/>
      </c>
      <c r="AF212" s="274" t="str">
        <f>IF(AF211="","",VLOOKUP(AF211,'シフト記号表（従来型・ユニット型共通）'!$C$6:$L$47,10,FALSE))</f>
        <v/>
      </c>
      <c r="AG212" s="276" t="str">
        <f>IF(AG211="","",VLOOKUP(AG211,'シフト記号表（従来型・ユニット型共通）'!$C$6:$L$47,10,FALSE))</f>
        <v/>
      </c>
      <c r="AH212" s="275" t="str">
        <f>IF(AH211="","",VLOOKUP(AH211,'シフト記号表（従来型・ユニット型共通）'!$C$6:$L$47,10,FALSE))</f>
        <v/>
      </c>
      <c r="AI212" s="274" t="str">
        <f>IF(AI211="","",VLOOKUP(AI211,'シフト記号表（従来型・ユニット型共通）'!$C$6:$L$47,10,FALSE))</f>
        <v/>
      </c>
      <c r="AJ212" s="274" t="str">
        <f>IF(AJ211="","",VLOOKUP(AJ211,'シフト記号表（従来型・ユニット型共通）'!$C$6:$L$47,10,FALSE))</f>
        <v/>
      </c>
      <c r="AK212" s="274" t="str">
        <f>IF(AK211="","",VLOOKUP(AK211,'シフト記号表（従来型・ユニット型共通）'!$C$6:$L$47,10,FALSE))</f>
        <v/>
      </c>
      <c r="AL212" s="274" t="str">
        <f>IF(AL211="","",VLOOKUP(AL211,'シフト記号表（従来型・ユニット型共通）'!$C$6:$L$47,10,FALSE))</f>
        <v/>
      </c>
      <c r="AM212" s="274" t="str">
        <f>IF(AM211="","",VLOOKUP(AM211,'シフト記号表（従来型・ユニット型共通）'!$C$6:$L$47,10,FALSE))</f>
        <v/>
      </c>
      <c r="AN212" s="276" t="str">
        <f>IF(AN211="","",VLOOKUP(AN211,'シフト記号表（従来型・ユニット型共通）'!$C$6:$L$47,10,FALSE))</f>
        <v/>
      </c>
      <c r="AO212" s="275" t="str">
        <f>IF(AO211="","",VLOOKUP(AO211,'シフト記号表（従来型・ユニット型共通）'!$C$6:$L$47,10,FALSE))</f>
        <v/>
      </c>
      <c r="AP212" s="274" t="str">
        <f>IF(AP211="","",VLOOKUP(AP211,'シフト記号表（従来型・ユニット型共通）'!$C$6:$L$47,10,FALSE))</f>
        <v/>
      </c>
      <c r="AQ212" s="274" t="str">
        <f>IF(AQ211="","",VLOOKUP(AQ211,'シフト記号表（従来型・ユニット型共通）'!$C$6:$L$47,10,FALSE))</f>
        <v/>
      </c>
      <c r="AR212" s="274" t="str">
        <f>IF(AR211="","",VLOOKUP(AR211,'シフト記号表（従来型・ユニット型共通）'!$C$6:$L$47,10,FALSE))</f>
        <v/>
      </c>
      <c r="AS212" s="274" t="str">
        <f>IF(AS211="","",VLOOKUP(AS211,'シフト記号表（従来型・ユニット型共通）'!$C$6:$L$47,10,FALSE))</f>
        <v/>
      </c>
      <c r="AT212" s="274" t="str">
        <f>IF(AT211="","",VLOOKUP(AT211,'シフト記号表（従来型・ユニット型共通）'!$C$6:$L$47,10,FALSE))</f>
        <v/>
      </c>
      <c r="AU212" s="276" t="str">
        <f>IF(AU211="","",VLOOKUP(AU211,'シフト記号表（従来型・ユニット型共通）'!$C$6:$L$47,10,FALSE))</f>
        <v/>
      </c>
      <c r="AV212" s="275" t="str">
        <f>IF(AV211="","",VLOOKUP(AV211,'シフト記号表（従来型・ユニット型共通）'!$C$6:$L$47,10,FALSE))</f>
        <v/>
      </c>
      <c r="AW212" s="274" t="str">
        <f>IF(AW211="","",VLOOKUP(AW211,'シフト記号表（従来型・ユニット型共通）'!$C$6:$L$47,10,FALSE))</f>
        <v/>
      </c>
      <c r="AX212" s="274" t="str">
        <f>IF(AX211="","",VLOOKUP(AX211,'シフト記号表（従来型・ユニット型共通）'!$C$6:$L$47,10,FALSE))</f>
        <v/>
      </c>
      <c r="AY212" s="274" t="str">
        <f>IF(AY211="","",VLOOKUP(AY211,'シフト記号表（従来型・ユニット型共通）'!$C$6:$L$47,10,FALSE))</f>
        <v/>
      </c>
      <c r="AZ212" s="274" t="str">
        <f>IF(AZ211="","",VLOOKUP(AZ211,'シフト記号表（従来型・ユニット型共通）'!$C$6:$L$47,10,FALSE))</f>
        <v/>
      </c>
      <c r="BA212" s="274" t="str">
        <f>IF(BA211="","",VLOOKUP(BA211,'シフト記号表（従来型・ユニット型共通）'!$C$6:$L$47,10,FALSE))</f>
        <v/>
      </c>
      <c r="BB212" s="276" t="str">
        <f>IF(BB211="","",VLOOKUP(BB211,'シフト記号表（従来型・ユニット型共通）'!$C$6:$L$47,10,FALSE))</f>
        <v/>
      </c>
      <c r="BC212" s="275" t="str">
        <f>IF(BC211="","",VLOOKUP(BC211,'シフト記号表（従来型・ユニット型共通）'!$C$6:$L$47,10,FALSE))</f>
        <v/>
      </c>
      <c r="BD212" s="274" t="str">
        <f>IF(BD211="","",VLOOKUP(BD211,'シフト記号表（従来型・ユニット型共通）'!$C$6:$L$47,10,FALSE))</f>
        <v/>
      </c>
      <c r="BE212" s="274" t="str">
        <f>IF(BE211="","",VLOOKUP(BE211,'シフト記号表（従来型・ユニット型共通）'!$C$6:$L$47,10,FALSE))</f>
        <v/>
      </c>
      <c r="BF212" s="1350">
        <f>IF($BI$3="４週",SUM(AA212:BB212),IF($BI$3="暦月",SUM(AA212:BE212),""))</f>
        <v>0</v>
      </c>
      <c r="BG212" s="1351"/>
      <c r="BH212" s="1352">
        <f>IF($BI$3="４週",BF212/4,IF($BI$3="暦月",(BF212/($BI$8/7)),""))</f>
        <v>0</v>
      </c>
      <c r="BI212" s="1351"/>
      <c r="BJ212" s="1347"/>
      <c r="BK212" s="1348"/>
      <c r="BL212" s="1348"/>
      <c r="BM212" s="1348"/>
      <c r="BN212" s="1349"/>
    </row>
    <row r="213" spans="2:66" ht="20.25" customHeight="1">
      <c r="B213" s="1279">
        <f>B211+1</f>
        <v>99</v>
      </c>
      <c r="C213" s="1396"/>
      <c r="D213" s="1398"/>
      <c r="E213" s="1288"/>
      <c r="F213" s="1399"/>
      <c r="G213" s="1325"/>
      <c r="H213" s="1326"/>
      <c r="I213" s="285"/>
      <c r="J213" s="284"/>
      <c r="K213" s="285"/>
      <c r="L213" s="284"/>
      <c r="M213" s="1337"/>
      <c r="N213" s="1338"/>
      <c r="O213" s="1339"/>
      <c r="P213" s="1340"/>
      <c r="Q213" s="1340"/>
      <c r="R213" s="1326"/>
      <c r="S213" s="1307"/>
      <c r="T213" s="1308"/>
      <c r="U213" s="1308"/>
      <c r="V213" s="1308"/>
      <c r="W213" s="1309"/>
      <c r="X213" s="283" t="s">
        <v>1100</v>
      </c>
      <c r="Z213" s="282"/>
      <c r="AA213" s="267"/>
      <c r="AB213" s="266"/>
      <c r="AC213" s="266"/>
      <c r="AD213" s="266"/>
      <c r="AE213" s="266"/>
      <c r="AF213" s="266"/>
      <c r="AG213" s="268"/>
      <c r="AH213" s="267"/>
      <c r="AI213" s="266"/>
      <c r="AJ213" s="266"/>
      <c r="AK213" s="266"/>
      <c r="AL213" s="266"/>
      <c r="AM213" s="266"/>
      <c r="AN213" s="268"/>
      <c r="AO213" s="267"/>
      <c r="AP213" s="266"/>
      <c r="AQ213" s="266"/>
      <c r="AR213" s="266"/>
      <c r="AS213" s="266"/>
      <c r="AT213" s="266"/>
      <c r="AU213" s="268"/>
      <c r="AV213" s="267"/>
      <c r="AW213" s="266"/>
      <c r="AX213" s="266"/>
      <c r="AY213" s="266"/>
      <c r="AZ213" s="266"/>
      <c r="BA213" s="266"/>
      <c r="BB213" s="268"/>
      <c r="BC213" s="267"/>
      <c r="BD213" s="266"/>
      <c r="BE213" s="265"/>
      <c r="BF213" s="1314"/>
      <c r="BG213" s="1315"/>
      <c r="BH213" s="1316"/>
      <c r="BI213" s="1317"/>
      <c r="BJ213" s="1318"/>
      <c r="BK213" s="1319"/>
      <c r="BL213" s="1319"/>
      <c r="BM213" s="1319"/>
      <c r="BN213" s="1320"/>
    </row>
    <row r="214" spans="2:66" ht="20.25" customHeight="1">
      <c r="B214" s="1280"/>
      <c r="C214" s="1397"/>
      <c r="D214" s="1400"/>
      <c r="E214" s="1288"/>
      <c r="F214" s="1399"/>
      <c r="G214" s="1341"/>
      <c r="H214" s="1342"/>
      <c r="I214" s="281"/>
      <c r="J214" s="280">
        <f>G213</f>
        <v>0</v>
      </c>
      <c r="K214" s="281"/>
      <c r="L214" s="280">
        <f>M213</f>
        <v>0</v>
      </c>
      <c r="M214" s="1343"/>
      <c r="N214" s="1344"/>
      <c r="O214" s="1345"/>
      <c r="P214" s="1346"/>
      <c r="Q214" s="1346"/>
      <c r="R214" s="1342"/>
      <c r="S214" s="1307"/>
      <c r="T214" s="1308"/>
      <c r="U214" s="1308"/>
      <c r="V214" s="1308"/>
      <c r="W214" s="1309"/>
      <c r="X214" s="279" t="s">
        <v>1099</v>
      </c>
      <c r="Y214" s="278"/>
      <c r="Z214" s="277"/>
      <c r="AA214" s="275" t="str">
        <f>IF(AA213="","",VLOOKUP(AA213,'シフト記号表（従来型・ユニット型共通）'!$C$6:$L$47,10,FALSE))</f>
        <v/>
      </c>
      <c r="AB214" s="274" t="str">
        <f>IF(AB213="","",VLOOKUP(AB213,'シフト記号表（従来型・ユニット型共通）'!$C$6:$L$47,10,FALSE))</f>
        <v/>
      </c>
      <c r="AC214" s="274" t="str">
        <f>IF(AC213="","",VLOOKUP(AC213,'シフト記号表（従来型・ユニット型共通）'!$C$6:$L$47,10,FALSE))</f>
        <v/>
      </c>
      <c r="AD214" s="274" t="str">
        <f>IF(AD213="","",VLOOKUP(AD213,'シフト記号表（従来型・ユニット型共通）'!$C$6:$L$47,10,FALSE))</f>
        <v/>
      </c>
      <c r="AE214" s="274" t="str">
        <f>IF(AE213="","",VLOOKUP(AE213,'シフト記号表（従来型・ユニット型共通）'!$C$6:$L$47,10,FALSE))</f>
        <v/>
      </c>
      <c r="AF214" s="274" t="str">
        <f>IF(AF213="","",VLOOKUP(AF213,'シフト記号表（従来型・ユニット型共通）'!$C$6:$L$47,10,FALSE))</f>
        <v/>
      </c>
      <c r="AG214" s="276" t="str">
        <f>IF(AG213="","",VLOOKUP(AG213,'シフト記号表（従来型・ユニット型共通）'!$C$6:$L$47,10,FALSE))</f>
        <v/>
      </c>
      <c r="AH214" s="275" t="str">
        <f>IF(AH213="","",VLOOKUP(AH213,'シフト記号表（従来型・ユニット型共通）'!$C$6:$L$47,10,FALSE))</f>
        <v/>
      </c>
      <c r="AI214" s="274" t="str">
        <f>IF(AI213="","",VLOOKUP(AI213,'シフト記号表（従来型・ユニット型共通）'!$C$6:$L$47,10,FALSE))</f>
        <v/>
      </c>
      <c r="AJ214" s="274" t="str">
        <f>IF(AJ213="","",VLOOKUP(AJ213,'シフト記号表（従来型・ユニット型共通）'!$C$6:$L$47,10,FALSE))</f>
        <v/>
      </c>
      <c r="AK214" s="274" t="str">
        <f>IF(AK213="","",VLOOKUP(AK213,'シフト記号表（従来型・ユニット型共通）'!$C$6:$L$47,10,FALSE))</f>
        <v/>
      </c>
      <c r="AL214" s="274" t="str">
        <f>IF(AL213="","",VLOOKUP(AL213,'シフト記号表（従来型・ユニット型共通）'!$C$6:$L$47,10,FALSE))</f>
        <v/>
      </c>
      <c r="AM214" s="274" t="str">
        <f>IF(AM213="","",VLOOKUP(AM213,'シフト記号表（従来型・ユニット型共通）'!$C$6:$L$47,10,FALSE))</f>
        <v/>
      </c>
      <c r="AN214" s="276" t="str">
        <f>IF(AN213="","",VLOOKUP(AN213,'シフト記号表（従来型・ユニット型共通）'!$C$6:$L$47,10,FALSE))</f>
        <v/>
      </c>
      <c r="AO214" s="275" t="str">
        <f>IF(AO213="","",VLOOKUP(AO213,'シフト記号表（従来型・ユニット型共通）'!$C$6:$L$47,10,FALSE))</f>
        <v/>
      </c>
      <c r="AP214" s="274" t="str">
        <f>IF(AP213="","",VLOOKUP(AP213,'シフト記号表（従来型・ユニット型共通）'!$C$6:$L$47,10,FALSE))</f>
        <v/>
      </c>
      <c r="AQ214" s="274" t="str">
        <f>IF(AQ213="","",VLOOKUP(AQ213,'シフト記号表（従来型・ユニット型共通）'!$C$6:$L$47,10,FALSE))</f>
        <v/>
      </c>
      <c r="AR214" s="274" t="str">
        <f>IF(AR213="","",VLOOKUP(AR213,'シフト記号表（従来型・ユニット型共通）'!$C$6:$L$47,10,FALSE))</f>
        <v/>
      </c>
      <c r="AS214" s="274" t="str">
        <f>IF(AS213="","",VLOOKUP(AS213,'シフト記号表（従来型・ユニット型共通）'!$C$6:$L$47,10,FALSE))</f>
        <v/>
      </c>
      <c r="AT214" s="274" t="str">
        <f>IF(AT213="","",VLOOKUP(AT213,'シフト記号表（従来型・ユニット型共通）'!$C$6:$L$47,10,FALSE))</f>
        <v/>
      </c>
      <c r="AU214" s="276" t="str">
        <f>IF(AU213="","",VLOOKUP(AU213,'シフト記号表（従来型・ユニット型共通）'!$C$6:$L$47,10,FALSE))</f>
        <v/>
      </c>
      <c r="AV214" s="275" t="str">
        <f>IF(AV213="","",VLOOKUP(AV213,'シフト記号表（従来型・ユニット型共通）'!$C$6:$L$47,10,FALSE))</f>
        <v/>
      </c>
      <c r="AW214" s="274" t="str">
        <f>IF(AW213="","",VLOOKUP(AW213,'シフト記号表（従来型・ユニット型共通）'!$C$6:$L$47,10,FALSE))</f>
        <v/>
      </c>
      <c r="AX214" s="274" t="str">
        <f>IF(AX213="","",VLOOKUP(AX213,'シフト記号表（従来型・ユニット型共通）'!$C$6:$L$47,10,FALSE))</f>
        <v/>
      </c>
      <c r="AY214" s="274" t="str">
        <f>IF(AY213="","",VLOOKUP(AY213,'シフト記号表（従来型・ユニット型共通）'!$C$6:$L$47,10,FALSE))</f>
        <v/>
      </c>
      <c r="AZ214" s="274" t="str">
        <f>IF(AZ213="","",VLOOKUP(AZ213,'シフト記号表（従来型・ユニット型共通）'!$C$6:$L$47,10,FALSE))</f>
        <v/>
      </c>
      <c r="BA214" s="274" t="str">
        <f>IF(BA213="","",VLOOKUP(BA213,'シフト記号表（従来型・ユニット型共通）'!$C$6:$L$47,10,FALSE))</f>
        <v/>
      </c>
      <c r="BB214" s="276" t="str">
        <f>IF(BB213="","",VLOOKUP(BB213,'シフト記号表（従来型・ユニット型共通）'!$C$6:$L$47,10,FALSE))</f>
        <v/>
      </c>
      <c r="BC214" s="275" t="str">
        <f>IF(BC213="","",VLOOKUP(BC213,'シフト記号表（従来型・ユニット型共通）'!$C$6:$L$47,10,FALSE))</f>
        <v/>
      </c>
      <c r="BD214" s="274" t="str">
        <f>IF(BD213="","",VLOOKUP(BD213,'シフト記号表（従来型・ユニット型共通）'!$C$6:$L$47,10,FALSE))</f>
        <v/>
      </c>
      <c r="BE214" s="274" t="str">
        <f>IF(BE213="","",VLOOKUP(BE213,'シフト記号表（従来型・ユニット型共通）'!$C$6:$L$47,10,FALSE))</f>
        <v/>
      </c>
      <c r="BF214" s="1350">
        <f>IF($BI$3="４週",SUM(AA214:BB214),IF($BI$3="暦月",SUM(AA214:BE214),""))</f>
        <v>0</v>
      </c>
      <c r="BG214" s="1351"/>
      <c r="BH214" s="1352">
        <f>IF($BI$3="４週",BF214/4,IF($BI$3="暦月",(BF214/($BI$8/7)),""))</f>
        <v>0</v>
      </c>
      <c r="BI214" s="1351"/>
      <c r="BJ214" s="1347"/>
      <c r="BK214" s="1348"/>
      <c r="BL214" s="1348"/>
      <c r="BM214" s="1348"/>
      <c r="BN214" s="1349"/>
    </row>
    <row r="215" spans="2:66" ht="20.25" customHeight="1">
      <c r="B215" s="1279">
        <f>B213+1</f>
        <v>100</v>
      </c>
      <c r="C215" s="1396"/>
      <c r="D215" s="1398"/>
      <c r="E215" s="1288"/>
      <c r="F215" s="1399"/>
      <c r="G215" s="1325"/>
      <c r="H215" s="1326"/>
      <c r="I215" s="273"/>
      <c r="J215" s="272"/>
      <c r="K215" s="273"/>
      <c r="L215" s="272"/>
      <c r="M215" s="1337"/>
      <c r="N215" s="1338"/>
      <c r="O215" s="1339"/>
      <c r="P215" s="1340"/>
      <c r="Q215" s="1340"/>
      <c r="R215" s="1326"/>
      <c r="S215" s="1307"/>
      <c r="T215" s="1308"/>
      <c r="U215" s="1308"/>
      <c r="V215" s="1308"/>
      <c r="W215" s="1309"/>
      <c r="X215" s="288" t="s">
        <v>1100</v>
      </c>
      <c r="Y215" s="287"/>
      <c r="Z215" s="286"/>
      <c r="AA215" s="267"/>
      <c r="AB215" s="266"/>
      <c r="AC215" s="266"/>
      <c r="AD215" s="266"/>
      <c r="AE215" s="266"/>
      <c r="AF215" s="266"/>
      <c r="AG215" s="268"/>
      <c r="AH215" s="267"/>
      <c r="AI215" s="266"/>
      <c r="AJ215" s="266"/>
      <c r="AK215" s="266"/>
      <c r="AL215" s="266"/>
      <c r="AM215" s="266"/>
      <c r="AN215" s="268"/>
      <c r="AO215" s="267"/>
      <c r="AP215" s="266"/>
      <c r="AQ215" s="266"/>
      <c r="AR215" s="266"/>
      <c r="AS215" s="266"/>
      <c r="AT215" s="266"/>
      <c r="AU215" s="268"/>
      <c r="AV215" s="267"/>
      <c r="AW215" s="266"/>
      <c r="AX215" s="266"/>
      <c r="AY215" s="266"/>
      <c r="AZ215" s="266"/>
      <c r="BA215" s="266"/>
      <c r="BB215" s="268"/>
      <c r="BC215" s="267"/>
      <c r="BD215" s="266"/>
      <c r="BE215" s="265"/>
      <c r="BF215" s="1314"/>
      <c r="BG215" s="1315"/>
      <c r="BH215" s="1316"/>
      <c r="BI215" s="1317"/>
      <c r="BJ215" s="1318"/>
      <c r="BK215" s="1319"/>
      <c r="BL215" s="1319"/>
      <c r="BM215" s="1319"/>
      <c r="BN215" s="1320"/>
    </row>
    <row r="216" spans="2:66" ht="20.25" customHeight="1" thickBot="1">
      <c r="B216" s="1353"/>
      <c r="C216" s="1401"/>
      <c r="D216" s="1402"/>
      <c r="E216" s="1403"/>
      <c r="F216" s="1404"/>
      <c r="G216" s="1354"/>
      <c r="H216" s="1355"/>
      <c r="I216" s="264"/>
      <c r="J216" s="263">
        <f>G215</f>
        <v>0</v>
      </c>
      <c r="K216" s="264"/>
      <c r="L216" s="263">
        <f>M215</f>
        <v>0</v>
      </c>
      <c r="M216" s="1356"/>
      <c r="N216" s="1357"/>
      <c r="O216" s="1358"/>
      <c r="P216" s="1359"/>
      <c r="Q216" s="1359"/>
      <c r="R216" s="1355"/>
      <c r="S216" s="1364"/>
      <c r="T216" s="1365"/>
      <c r="U216" s="1365"/>
      <c r="V216" s="1365"/>
      <c r="W216" s="1366"/>
      <c r="X216" s="262" t="s">
        <v>1099</v>
      </c>
      <c r="Y216" s="261"/>
      <c r="Z216" s="260"/>
      <c r="AA216" s="258" t="str">
        <f>IF(AA215="","",VLOOKUP(AA215,'シフト記号表（従来型・ユニット型共通）'!$C$6:$L$47,10,FALSE))</f>
        <v/>
      </c>
      <c r="AB216" s="257" t="str">
        <f>IF(AB215="","",VLOOKUP(AB215,'シフト記号表（従来型・ユニット型共通）'!$C$6:$L$47,10,FALSE))</f>
        <v/>
      </c>
      <c r="AC216" s="257" t="str">
        <f>IF(AC215="","",VLOOKUP(AC215,'シフト記号表（従来型・ユニット型共通）'!$C$6:$L$47,10,FALSE))</f>
        <v/>
      </c>
      <c r="AD216" s="257" t="str">
        <f>IF(AD215="","",VLOOKUP(AD215,'シフト記号表（従来型・ユニット型共通）'!$C$6:$L$47,10,FALSE))</f>
        <v/>
      </c>
      <c r="AE216" s="257" t="str">
        <f>IF(AE215="","",VLOOKUP(AE215,'シフト記号表（従来型・ユニット型共通）'!$C$6:$L$47,10,FALSE))</f>
        <v/>
      </c>
      <c r="AF216" s="257" t="str">
        <f>IF(AF215="","",VLOOKUP(AF215,'シフト記号表（従来型・ユニット型共通）'!$C$6:$L$47,10,FALSE))</f>
        <v/>
      </c>
      <c r="AG216" s="259" t="str">
        <f>IF(AG215="","",VLOOKUP(AG215,'シフト記号表（従来型・ユニット型共通）'!$C$6:$L$47,10,FALSE))</f>
        <v/>
      </c>
      <c r="AH216" s="258" t="str">
        <f>IF(AH215="","",VLOOKUP(AH215,'シフト記号表（従来型・ユニット型共通）'!$C$6:$L$47,10,FALSE))</f>
        <v/>
      </c>
      <c r="AI216" s="257" t="str">
        <f>IF(AI215="","",VLOOKUP(AI215,'シフト記号表（従来型・ユニット型共通）'!$C$6:$L$47,10,FALSE))</f>
        <v/>
      </c>
      <c r="AJ216" s="257" t="str">
        <f>IF(AJ215="","",VLOOKUP(AJ215,'シフト記号表（従来型・ユニット型共通）'!$C$6:$L$47,10,FALSE))</f>
        <v/>
      </c>
      <c r="AK216" s="257" t="str">
        <f>IF(AK215="","",VLOOKUP(AK215,'シフト記号表（従来型・ユニット型共通）'!$C$6:$L$47,10,FALSE))</f>
        <v/>
      </c>
      <c r="AL216" s="257" t="str">
        <f>IF(AL215="","",VLOOKUP(AL215,'シフト記号表（従来型・ユニット型共通）'!$C$6:$L$47,10,FALSE))</f>
        <v/>
      </c>
      <c r="AM216" s="257" t="str">
        <f>IF(AM215="","",VLOOKUP(AM215,'シフト記号表（従来型・ユニット型共通）'!$C$6:$L$47,10,FALSE))</f>
        <v/>
      </c>
      <c r="AN216" s="259" t="str">
        <f>IF(AN215="","",VLOOKUP(AN215,'シフト記号表（従来型・ユニット型共通）'!$C$6:$L$47,10,FALSE))</f>
        <v/>
      </c>
      <c r="AO216" s="258" t="str">
        <f>IF(AO215="","",VLOOKUP(AO215,'シフト記号表（従来型・ユニット型共通）'!$C$6:$L$47,10,FALSE))</f>
        <v/>
      </c>
      <c r="AP216" s="257" t="str">
        <f>IF(AP215="","",VLOOKUP(AP215,'シフト記号表（従来型・ユニット型共通）'!$C$6:$L$47,10,FALSE))</f>
        <v/>
      </c>
      <c r="AQ216" s="257" t="str">
        <f>IF(AQ215="","",VLOOKUP(AQ215,'シフト記号表（従来型・ユニット型共通）'!$C$6:$L$47,10,FALSE))</f>
        <v/>
      </c>
      <c r="AR216" s="257" t="str">
        <f>IF(AR215="","",VLOOKUP(AR215,'シフト記号表（従来型・ユニット型共通）'!$C$6:$L$47,10,FALSE))</f>
        <v/>
      </c>
      <c r="AS216" s="257" t="str">
        <f>IF(AS215="","",VLOOKUP(AS215,'シフト記号表（従来型・ユニット型共通）'!$C$6:$L$47,10,FALSE))</f>
        <v/>
      </c>
      <c r="AT216" s="257" t="str">
        <f>IF(AT215="","",VLOOKUP(AT215,'シフト記号表（従来型・ユニット型共通）'!$C$6:$L$47,10,FALSE))</f>
        <v/>
      </c>
      <c r="AU216" s="259" t="str">
        <f>IF(AU215="","",VLOOKUP(AU215,'シフト記号表（従来型・ユニット型共通）'!$C$6:$L$47,10,FALSE))</f>
        <v/>
      </c>
      <c r="AV216" s="258" t="str">
        <f>IF(AV215="","",VLOOKUP(AV215,'シフト記号表（従来型・ユニット型共通）'!$C$6:$L$47,10,FALSE))</f>
        <v/>
      </c>
      <c r="AW216" s="257" t="str">
        <f>IF(AW215="","",VLOOKUP(AW215,'シフト記号表（従来型・ユニット型共通）'!$C$6:$L$47,10,FALSE))</f>
        <v/>
      </c>
      <c r="AX216" s="257" t="str">
        <f>IF(AX215="","",VLOOKUP(AX215,'シフト記号表（従来型・ユニット型共通）'!$C$6:$L$47,10,FALSE))</f>
        <v/>
      </c>
      <c r="AY216" s="257" t="str">
        <f>IF(AY215="","",VLOOKUP(AY215,'シフト記号表（従来型・ユニット型共通）'!$C$6:$L$47,10,FALSE))</f>
        <v/>
      </c>
      <c r="AZ216" s="257" t="str">
        <f>IF(AZ215="","",VLOOKUP(AZ215,'シフト記号表（従来型・ユニット型共通）'!$C$6:$L$47,10,FALSE))</f>
        <v/>
      </c>
      <c r="BA216" s="257" t="str">
        <f>IF(BA215="","",VLOOKUP(BA215,'シフト記号表（従来型・ユニット型共通）'!$C$6:$L$47,10,FALSE))</f>
        <v/>
      </c>
      <c r="BB216" s="259" t="str">
        <f>IF(BB215="","",VLOOKUP(BB215,'シフト記号表（従来型・ユニット型共通）'!$C$6:$L$47,10,FALSE))</f>
        <v/>
      </c>
      <c r="BC216" s="258" t="str">
        <f>IF(BC215="","",VLOOKUP(BC215,'シフト記号表（従来型・ユニット型共通）'!$C$6:$L$47,10,FALSE))</f>
        <v/>
      </c>
      <c r="BD216" s="257" t="str">
        <f>IF(BD215="","",VLOOKUP(BD215,'シフト記号表（従来型・ユニット型共通）'!$C$6:$L$47,10,FALSE))</f>
        <v/>
      </c>
      <c r="BE216" s="257" t="str">
        <f>IF(BE215="","",VLOOKUP(BE215,'シフト記号表（従来型・ユニット型共通）'!$C$6:$L$47,10,FALSE))</f>
        <v/>
      </c>
      <c r="BF216" s="1370">
        <f>IF($BI$3="４週",SUM(AA216:BB216),IF($BI$3="暦月",SUM(AA216:BE216),""))</f>
        <v>0</v>
      </c>
      <c r="BG216" s="1371"/>
      <c r="BH216" s="1382">
        <f>IF($BI$3="４週",BF216/4,IF($BI$3="暦月",(BF216/($BI$8/7)),""))</f>
        <v>0</v>
      </c>
      <c r="BI216" s="1371"/>
      <c r="BJ216" s="1367"/>
      <c r="BK216" s="1368"/>
      <c r="BL216" s="1368"/>
      <c r="BM216" s="1368"/>
      <c r="BN216" s="1369"/>
    </row>
    <row r="217" spans="2:66" ht="20.25" customHeight="1">
      <c r="B217" s="244"/>
      <c r="C217" s="244"/>
      <c r="D217" s="244"/>
      <c r="E217" s="244"/>
      <c r="F217" s="244"/>
      <c r="G217" s="243"/>
      <c r="H217" s="243"/>
      <c r="I217" s="243"/>
      <c r="J217" s="243"/>
      <c r="K217" s="243"/>
      <c r="L217" s="243"/>
      <c r="M217" s="255"/>
      <c r="N217" s="255"/>
      <c r="O217" s="243"/>
      <c r="P217" s="243"/>
      <c r="Q217" s="243"/>
      <c r="R217" s="243"/>
      <c r="S217" s="238"/>
      <c r="T217" s="238"/>
      <c r="U217" s="238"/>
      <c r="V217" s="254"/>
      <c r="W217" s="254"/>
      <c r="X217" s="254"/>
      <c r="Y217" s="253"/>
      <c r="Z217" s="252"/>
      <c r="AA217" s="251"/>
      <c r="AB217" s="251"/>
      <c r="AC217" s="251"/>
      <c r="AD217" s="251"/>
      <c r="AE217" s="251"/>
      <c r="AF217" s="251"/>
      <c r="AG217" s="251"/>
      <c r="AH217" s="251"/>
      <c r="AI217" s="251"/>
      <c r="AJ217" s="251"/>
      <c r="AK217" s="251"/>
      <c r="AL217" s="251"/>
      <c r="AM217" s="251"/>
      <c r="AN217" s="251"/>
      <c r="AO217" s="251"/>
      <c r="AP217" s="251"/>
      <c r="AQ217" s="251"/>
      <c r="AR217" s="251"/>
      <c r="AS217" s="251"/>
      <c r="AT217" s="251"/>
      <c r="AU217" s="251"/>
      <c r="AV217" s="251"/>
      <c r="AW217" s="251"/>
      <c r="AX217" s="251"/>
      <c r="AY217" s="251"/>
      <c r="AZ217" s="251"/>
      <c r="BA217" s="251"/>
      <c r="BB217" s="251"/>
      <c r="BC217" s="251"/>
      <c r="BD217" s="251"/>
      <c r="BE217" s="251"/>
      <c r="BF217" s="251"/>
      <c r="BG217" s="251"/>
      <c r="BH217" s="239"/>
      <c r="BI217" s="239"/>
      <c r="BJ217" s="238"/>
      <c r="BK217" s="238"/>
      <c r="BL217" s="238"/>
      <c r="BM217" s="238"/>
      <c r="BN217" s="238"/>
    </row>
    <row r="218" spans="2:66" ht="20.25" customHeight="1">
      <c r="B218" s="244"/>
      <c r="C218" s="244"/>
      <c r="D218" s="244"/>
      <c r="E218" s="244"/>
      <c r="F218" s="244"/>
      <c r="G218" s="243"/>
      <c r="H218" s="243"/>
      <c r="I218" s="243"/>
      <c r="J218" s="243"/>
      <c r="K218" s="243"/>
      <c r="L218" s="243"/>
      <c r="M218" s="242"/>
      <c r="N218" s="233" t="s">
        <v>1098</v>
      </c>
      <c r="O218" s="233"/>
      <c r="P218" s="233"/>
      <c r="Q218" s="233"/>
      <c r="R218" s="233"/>
      <c r="S218" s="233"/>
      <c r="T218" s="233"/>
      <c r="U218" s="233"/>
      <c r="V218" s="233"/>
      <c r="W218" s="233"/>
      <c r="X218" s="237"/>
      <c r="Y218" s="233"/>
      <c r="Z218" s="233"/>
      <c r="AA218" s="233"/>
      <c r="AB218" s="233"/>
      <c r="AC218" s="233"/>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0"/>
      <c r="BI218" s="239"/>
      <c r="BJ218" s="238"/>
      <c r="BK218" s="238"/>
      <c r="BL218" s="238"/>
      <c r="BM218" s="238"/>
      <c r="BN218" s="238"/>
    </row>
    <row r="219" spans="2:66" ht="20.25" customHeight="1">
      <c r="B219" s="244"/>
      <c r="C219" s="244"/>
      <c r="D219" s="244"/>
      <c r="E219" s="244"/>
      <c r="F219" s="244"/>
      <c r="G219" s="243"/>
      <c r="H219" s="243"/>
      <c r="I219" s="243"/>
      <c r="J219" s="243"/>
      <c r="K219" s="243"/>
      <c r="L219" s="243"/>
      <c r="M219" s="242"/>
      <c r="N219" s="233"/>
      <c r="O219" s="233" t="s">
        <v>1097</v>
      </c>
      <c r="P219" s="233"/>
      <c r="Q219" s="233"/>
      <c r="R219" s="233"/>
      <c r="S219" s="233"/>
      <c r="T219" s="233"/>
      <c r="U219" s="233"/>
      <c r="V219" s="233"/>
      <c r="W219" s="233"/>
      <c r="X219" s="237"/>
      <c r="Y219" s="233"/>
      <c r="Z219" s="233"/>
      <c r="AA219" s="233"/>
      <c r="AB219" s="233"/>
      <c r="AC219" s="233"/>
      <c r="AD219" s="241"/>
      <c r="AE219" s="233" t="s">
        <v>1096</v>
      </c>
      <c r="AF219" s="233"/>
      <c r="AG219" s="233"/>
      <c r="AH219" s="233"/>
      <c r="AI219" s="233"/>
      <c r="AJ219" s="233"/>
      <c r="AK219" s="233"/>
      <c r="AL219" s="233"/>
      <c r="AM219" s="233"/>
      <c r="AN219" s="237"/>
      <c r="AO219" s="233"/>
      <c r="AP219" s="233"/>
      <c r="AQ219" s="233"/>
      <c r="AR219" s="233"/>
      <c r="AS219" s="241"/>
      <c r="AT219" s="241"/>
      <c r="AU219" s="233" t="s">
        <v>1095</v>
      </c>
      <c r="AV219" s="241"/>
      <c r="AW219" s="241"/>
      <c r="AX219" s="241"/>
      <c r="AY219" s="241"/>
      <c r="AZ219" s="241"/>
      <c r="BA219" s="241"/>
      <c r="BB219" s="241"/>
      <c r="BC219" s="241"/>
      <c r="BD219" s="241"/>
      <c r="BE219" s="241"/>
      <c r="BF219" s="241"/>
      <c r="BG219" s="241"/>
      <c r="BH219" s="240"/>
      <c r="BI219" s="239"/>
      <c r="BJ219" s="1376"/>
      <c r="BK219" s="1376"/>
      <c r="BL219" s="1376"/>
      <c r="BM219" s="1376"/>
      <c r="BN219" s="238"/>
    </row>
    <row r="220" spans="2:66" ht="20.25" customHeight="1">
      <c r="B220" s="244"/>
      <c r="C220" s="244"/>
      <c r="D220" s="244"/>
      <c r="E220" s="244"/>
      <c r="F220" s="244"/>
      <c r="G220" s="243"/>
      <c r="H220" s="243"/>
      <c r="I220" s="243"/>
      <c r="J220" s="243"/>
      <c r="K220" s="243"/>
      <c r="L220" s="243"/>
      <c r="M220" s="242"/>
      <c r="N220" s="233"/>
      <c r="O220" s="1377" t="s">
        <v>1094</v>
      </c>
      <c r="P220" s="1377"/>
      <c r="Q220" s="1377" t="s">
        <v>1093</v>
      </c>
      <c r="R220" s="1377"/>
      <c r="S220" s="1377"/>
      <c r="T220" s="1377"/>
      <c r="U220" s="233"/>
      <c r="V220" s="1378" t="s">
        <v>1092</v>
      </c>
      <c r="W220" s="1378"/>
      <c r="X220" s="1378"/>
      <c r="Y220" s="1378"/>
      <c r="Z220" s="233"/>
      <c r="AA220" s="250" t="s">
        <v>1061</v>
      </c>
      <c r="AB220" s="250"/>
      <c r="AC220" s="233"/>
      <c r="AD220" s="241"/>
      <c r="AE220" s="1377" t="s">
        <v>1094</v>
      </c>
      <c r="AF220" s="1377"/>
      <c r="AG220" s="1377" t="s">
        <v>1093</v>
      </c>
      <c r="AH220" s="1377"/>
      <c r="AI220" s="1377"/>
      <c r="AJ220" s="1377"/>
      <c r="AK220" s="233"/>
      <c r="AL220" s="1378" t="s">
        <v>1092</v>
      </c>
      <c r="AM220" s="1378"/>
      <c r="AN220" s="1378"/>
      <c r="AO220" s="1378"/>
      <c r="AP220" s="233"/>
      <c r="AQ220" s="250" t="s">
        <v>1061</v>
      </c>
      <c r="AR220" s="250"/>
      <c r="AS220" s="241"/>
      <c r="AT220" s="241"/>
      <c r="AU220" s="241"/>
      <c r="AV220" s="241"/>
      <c r="AW220" s="241"/>
      <c r="AX220" s="241"/>
      <c r="AY220" s="241"/>
      <c r="AZ220" s="241"/>
      <c r="BA220" s="241"/>
      <c r="BB220" s="241"/>
      <c r="BC220" s="241"/>
      <c r="BD220" s="241"/>
      <c r="BE220" s="241"/>
      <c r="BF220" s="241"/>
      <c r="BG220" s="241"/>
      <c r="BH220" s="240"/>
      <c r="BI220" s="239"/>
      <c r="BJ220" s="1362"/>
      <c r="BK220" s="1362"/>
      <c r="BL220" s="1362"/>
      <c r="BM220" s="1362"/>
      <c r="BN220" s="238"/>
    </row>
    <row r="221" spans="2:66" ht="20.25" customHeight="1">
      <c r="B221" s="244"/>
      <c r="C221" s="244"/>
      <c r="D221" s="244"/>
      <c r="E221" s="244"/>
      <c r="F221" s="244"/>
      <c r="G221" s="243"/>
      <c r="H221" s="243"/>
      <c r="I221" s="243"/>
      <c r="J221" s="243"/>
      <c r="K221" s="243"/>
      <c r="L221" s="243"/>
      <c r="M221" s="242"/>
      <c r="N221" s="233"/>
      <c r="O221" s="1361"/>
      <c r="P221" s="1361"/>
      <c r="Q221" s="1361" t="s">
        <v>1091</v>
      </c>
      <c r="R221" s="1361"/>
      <c r="S221" s="1361" t="s">
        <v>1090</v>
      </c>
      <c r="T221" s="1361"/>
      <c r="U221" s="233"/>
      <c r="V221" s="1361" t="s">
        <v>1091</v>
      </c>
      <c r="W221" s="1361"/>
      <c r="X221" s="1361" t="s">
        <v>1090</v>
      </c>
      <c r="Y221" s="1361"/>
      <c r="Z221" s="233"/>
      <c r="AA221" s="250" t="s">
        <v>1089</v>
      </c>
      <c r="AB221" s="250"/>
      <c r="AC221" s="233"/>
      <c r="AD221" s="241"/>
      <c r="AE221" s="1361"/>
      <c r="AF221" s="1361"/>
      <c r="AG221" s="1361" t="s">
        <v>1091</v>
      </c>
      <c r="AH221" s="1361"/>
      <c r="AI221" s="1361" t="s">
        <v>1090</v>
      </c>
      <c r="AJ221" s="1361"/>
      <c r="AK221" s="233"/>
      <c r="AL221" s="1361" t="s">
        <v>1091</v>
      </c>
      <c r="AM221" s="1361"/>
      <c r="AN221" s="1361" t="s">
        <v>1090</v>
      </c>
      <c r="AO221" s="1361"/>
      <c r="AP221" s="233"/>
      <c r="AQ221" s="250" t="s">
        <v>1089</v>
      </c>
      <c r="AR221" s="250"/>
      <c r="AS221" s="241"/>
      <c r="AT221" s="241"/>
      <c r="AU221" s="250" t="s">
        <v>883</v>
      </c>
      <c r="AV221" s="250"/>
      <c r="AW221" s="250"/>
      <c r="AX221" s="250"/>
      <c r="AY221" s="233"/>
      <c r="AZ221" s="250" t="s">
        <v>885</v>
      </c>
      <c r="BA221" s="250"/>
      <c r="BB221" s="250"/>
      <c r="BC221" s="250"/>
      <c r="BD221" s="233"/>
      <c r="BE221" s="1361" t="s">
        <v>1058</v>
      </c>
      <c r="BF221" s="1361"/>
      <c r="BG221" s="1361"/>
      <c r="BH221" s="1361"/>
      <c r="BI221" s="239"/>
      <c r="BJ221" s="1360"/>
      <c r="BK221" s="1360"/>
      <c r="BL221" s="1360"/>
      <c r="BM221" s="1360"/>
      <c r="BN221" s="238"/>
    </row>
    <row r="222" spans="2:66" ht="20.25" customHeight="1">
      <c r="B222" s="244"/>
      <c r="C222" s="244"/>
      <c r="D222" s="244"/>
      <c r="E222" s="244"/>
      <c r="F222" s="244"/>
      <c r="G222" s="243"/>
      <c r="H222" s="243"/>
      <c r="I222" s="243"/>
      <c r="J222" s="243"/>
      <c r="K222" s="243"/>
      <c r="L222" s="243"/>
      <c r="M222" s="242"/>
      <c r="N222" s="233"/>
      <c r="O222" s="1372" t="s">
        <v>1081</v>
      </c>
      <c r="P222" s="1372"/>
      <c r="Q222" s="1373">
        <f>SUMIFS($BF$17:$BF$216,$J$17:$J$216,"看護職員",$L$17:$L$216,"A")</f>
        <v>0</v>
      </c>
      <c r="R222" s="1373"/>
      <c r="S222" s="1383">
        <f>SUMIFS($BH$17:$BH$216,$J$17:$J$216,"看護職員",$L$17:$L$216,"A")</f>
        <v>0</v>
      </c>
      <c r="T222" s="1383"/>
      <c r="U222" s="248"/>
      <c r="V222" s="1384">
        <v>0</v>
      </c>
      <c r="W222" s="1384"/>
      <c r="X222" s="1384">
        <v>0</v>
      </c>
      <c r="Y222" s="1384"/>
      <c r="Z222" s="248"/>
      <c r="AA222" s="1374">
        <v>0</v>
      </c>
      <c r="AB222" s="1375"/>
      <c r="AC222" s="233"/>
      <c r="AD222" s="241"/>
      <c r="AE222" s="1372" t="s">
        <v>1264</v>
      </c>
      <c r="AF222" s="1372"/>
      <c r="AG222" s="1373">
        <f>SUMIFS($BF$17:$BF$216,$J$17:$J$216,"介護職員",$L$17:$L$216,"A")</f>
        <v>0</v>
      </c>
      <c r="AH222" s="1373"/>
      <c r="AI222" s="1383">
        <f>SUMIFS($BH$17:$BH$216,$J$17:$J$216,"介護職員",$L$17:$L$216,"A")</f>
        <v>0</v>
      </c>
      <c r="AJ222" s="1383"/>
      <c r="AK222" s="248"/>
      <c r="AL222" s="1384">
        <v>0</v>
      </c>
      <c r="AM222" s="1384"/>
      <c r="AN222" s="1384">
        <v>0</v>
      </c>
      <c r="AO222" s="1384"/>
      <c r="AP222" s="248"/>
      <c r="AQ222" s="1374">
        <v>0</v>
      </c>
      <c r="AR222" s="1375"/>
      <c r="AS222" s="241"/>
      <c r="AT222" s="241"/>
      <c r="AU222" s="1385">
        <f>Y236</f>
        <v>0</v>
      </c>
      <c r="AV222" s="1372"/>
      <c r="AW222" s="1372"/>
      <c r="AX222" s="1372"/>
      <c r="AY222" s="236" t="s">
        <v>1088</v>
      </c>
      <c r="AZ222" s="1385">
        <f>AO236</f>
        <v>0</v>
      </c>
      <c r="BA222" s="1372"/>
      <c r="BB222" s="1372"/>
      <c r="BC222" s="1372"/>
      <c r="BD222" s="236" t="s">
        <v>1066</v>
      </c>
      <c r="BE222" s="1363">
        <f>ROUNDDOWN(AU222+AZ222,1)</f>
        <v>0</v>
      </c>
      <c r="BF222" s="1363"/>
      <c r="BG222" s="1363"/>
      <c r="BH222" s="1363"/>
      <c r="BI222" s="239"/>
      <c r="BJ222" s="249"/>
      <c r="BK222" s="249"/>
      <c r="BL222" s="249"/>
      <c r="BM222" s="249"/>
      <c r="BN222" s="238"/>
    </row>
    <row r="223" spans="2:66" ht="20.25" customHeight="1">
      <c r="B223" s="244"/>
      <c r="C223" s="244"/>
      <c r="D223" s="244"/>
      <c r="E223" s="244"/>
      <c r="F223" s="244"/>
      <c r="G223" s="243"/>
      <c r="H223" s="243"/>
      <c r="I223" s="243"/>
      <c r="J223" s="243"/>
      <c r="K223" s="243"/>
      <c r="L223" s="243"/>
      <c r="M223" s="242"/>
      <c r="N223" s="233"/>
      <c r="O223" s="1372" t="s">
        <v>1076</v>
      </c>
      <c r="P223" s="1372"/>
      <c r="Q223" s="1373">
        <f>SUMIFS($BF$17:$BF$216,$J$17:$J$216,"看護職員",$L$17:$L$216,"B")</f>
        <v>0</v>
      </c>
      <c r="R223" s="1373"/>
      <c r="S223" s="1383">
        <f>SUMIFS($BH$17:$BH$216,$J$17:$J$216,"看護職員",$L$17:$L$216,"B")</f>
        <v>0</v>
      </c>
      <c r="T223" s="1383"/>
      <c r="U223" s="248"/>
      <c r="V223" s="1384">
        <v>0</v>
      </c>
      <c r="W223" s="1384"/>
      <c r="X223" s="1384">
        <v>0</v>
      </c>
      <c r="Y223" s="1384"/>
      <c r="Z223" s="248"/>
      <c r="AA223" s="1374">
        <v>0</v>
      </c>
      <c r="AB223" s="1375"/>
      <c r="AC223" s="233"/>
      <c r="AD223" s="241"/>
      <c r="AE223" s="1372" t="s">
        <v>1263</v>
      </c>
      <c r="AF223" s="1372"/>
      <c r="AG223" s="1373">
        <f>SUMIFS($BF$17:$BF$216,$J$17:$J$216,"介護職員",$L$17:$L$216,"B")</f>
        <v>0</v>
      </c>
      <c r="AH223" s="1373"/>
      <c r="AI223" s="1383">
        <f>SUMIFS($BH$17:$BH$216,$J$17:$J$216,"介護職員",$L$17:$L$216,"B")</f>
        <v>0</v>
      </c>
      <c r="AJ223" s="1383"/>
      <c r="AK223" s="248"/>
      <c r="AL223" s="1384">
        <v>0</v>
      </c>
      <c r="AM223" s="1384"/>
      <c r="AN223" s="1384">
        <v>0</v>
      </c>
      <c r="AO223" s="1384"/>
      <c r="AP223" s="248"/>
      <c r="AQ223" s="1374">
        <v>0</v>
      </c>
      <c r="AR223" s="1375"/>
      <c r="AS223" s="241"/>
      <c r="AT223" s="241"/>
      <c r="AU223" s="241"/>
      <c r="AV223" s="241"/>
      <c r="AW223" s="241"/>
      <c r="AX223" s="241"/>
      <c r="AY223" s="241"/>
      <c r="AZ223" s="241"/>
      <c r="BA223" s="241"/>
      <c r="BB223" s="241"/>
      <c r="BC223" s="241"/>
      <c r="BD223" s="241"/>
      <c r="BE223" s="241"/>
      <c r="BF223" s="241"/>
      <c r="BG223" s="241"/>
      <c r="BH223" s="240"/>
      <c r="BI223" s="239"/>
      <c r="BJ223" s="238"/>
      <c r="BK223" s="238"/>
      <c r="BL223" s="238"/>
      <c r="BM223" s="238"/>
      <c r="BN223" s="238"/>
    </row>
    <row r="224" spans="2:66" ht="20.25" customHeight="1">
      <c r="B224" s="244"/>
      <c r="C224" s="244"/>
      <c r="D224" s="244"/>
      <c r="E224" s="244"/>
      <c r="F224" s="244"/>
      <c r="G224" s="243"/>
      <c r="H224" s="243"/>
      <c r="I224" s="243"/>
      <c r="J224" s="243"/>
      <c r="K224" s="243"/>
      <c r="L224" s="243"/>
      <c r="M224" s="242"/>
      <c r="N224" s="233"/>
      <c r="O224" s="1372" t="s">
        <v>1072</v>
      </c>
      <c r="P224" s="1372"/>
      <c r="Q224" s="1373">
        <f>SUMIFS($BF$17:$BF$216,$J$17:$J$216,"看護職員",$L$17:$L$216,"C")</f>
        <v>0</v>
      </c>
      <c r="R224" s="1373"/>
      <c r="S224" s="1383">
        <f>SUMIFS($BH$17:$BH$216,$J$17:$J$216,"看護職員",$L$17:$L$216,"C")</f>
        <v>0</v>
      </c>
      <c r="T224" s="1383"/>
      <c r="U224" s="248"/>
      <c r="V224" s="1384">
        <v>0</v>
      </c>
      <c r="W224" s="1384"/>
      <c r="X224" s="1386">
        <v>0</v>
      </c>
      <c r="Y224" s="1386"/>
      <c r="Z224" s="248"/>
      <c r="AA224" s="1387" t="s">
        <v>1243</v>
      </c>
      <c r="AB224" s="1388"/>
      <c r="AC224" s="233"/>
      <c r="AD224" s="241"/>
      <c r="AE224" s="1372" t="s">
        <v>1239</v>
      </c>
      <c r="AF224" s="1372"/>
      <c r="AG224" s="1373">
        <f>SUMIFS($BF$17:$BF$216,$J$17:$J$216,"介護職員",$L$17:$L$216,"C")</f>
        <v>0</v>
      </c>
      <c r="AH224" s="1373"/>
      <c r="AI224" s="1383">
        <f>SUMIFS($BH$17:$BH$216,$J$17:$J$216,"介護職員",$L$17:$L$216,"C")</f>
        <v>0</v>
      </c>
      <c r="AJ224" s="1383"/>
      <c r="AK224" s="248"/>
      <c r="AL224" s="1384">
        <v>0</v>
      </c>
      <c r="AM224" s="1384"/>
      <c r="AN224" s="1386">
        <v>0</v>
      </c>
      <c r="AO224" s="1386"/>
      <c r="AP224" s="248"/>
      <c r="AQ224" s="1387" t="s">
        <v>1086</v>
      </c>
      <c r="AR224" s="1388"/>
      <c r="AS224" s="241"/>
      <c r="AT224" s="241"/>
      <c r="AU224" s="241"/>
      <c r="AV224" s="241"/>
      <c r="AW224" s="241"/>
      <c r="AX224" s="241"/>
      <c r="AY224" s="241"/>
      <c r="AZ224" s="241"/>
      <c r="BA224" s="241"/>
      <c r="BB224" s="241"/>
      <c r="BC224" s="241"/>
      <c r="BD224" s="241"/>
      <c r="BE224" s="241"/>
      <c r="BF224" s="241"/>
      <c r="BG224" s="241"/>
      <c r="BH224" s="240"/>
      <c r="BI224" s="239"/>
      <c r="BJ224" s="238"/>
      <c r="BK224" s="238"/>
      <c r="BL224" s="238"/>
      <c r="BM224" s="238"/>
      <c r="BN224" s="238"/>
    </row>
    <row r="225" spans="2:66" ht="20.25" customHeight="1">
      <c r="B225" s="244"/>
      <c r="C225" s="244"/>
      <c r="D225" s="244"/>
      <c r="E225" s="244"/>
      <c r="F225" s="244"/>
      <c r="G225" s="243"/>
      <c r="H225" s="243"/>
      <c r="I225" s="243"/>
      <c r="J225" s="243"/>
      <c r="K225" s="243"/>
      <c r="L225" s="243"/>
      <c r="M225" s="242"/>
      <c r="N225" s="233"/>
      <c r="O225" s="1372" t="s">
        <v>1262</v>
      </c>
      <c r="P225" s="1372"/>
      <c r="Q225" s="1373">
        <f>SUMIFS($BF$17:$BF$216,$J$17:$J$216,"看護職員",$L$17:$L$216,"D")</f>
        <v>0</v>
      </c>
      <c r="R225" s="1373"/>
      <c r="S225" s="1383">
        <f>SUMIFS($BH$17:$BH$216,$J$17:$J$216,"看護職員",$L$17:$L$216,"D")</f>
        <v>0</v>
      </c>
      <c r="T225" s="1383"/>
      <c r="U225" s="248"/>
      <c r="V225" s="1384">
        <v>0</v>
      </c>
      <c r="W225" s="1384"/>
      <c r="X225" s="1386">
        <v>0</v>
      </c>
      <c r="Y225" s="1386"/>
      <c r="Z225" s="248"/>
      <c r="AA225" s="1387" t="s">
        <v>1241</v>
      </c>
      <c r="AB225" s="1388"/>
      <c r="AC225" s="233"/>
      <c r="AD225" s="241"/>
      <c r="AE225" s="1372" t="s">
        <v>1069</v>
      </c>
      <c r="AF225" s="1372"/>
      <c r="AG225" s="1373">
        <f>SUMIFS($BF$17:$BF$216,$J$17:$J$216,"介護職員",$L$17:$L$216,"D")</f>
        <v>0</v>
      </c>
      <c r="AH225" s="1373"/>
      <c r="AI225" s="1383">
        <f>SUMIFS($BH$17:$BH$216,$J$17:$J$216,"介護職員",$L$17:$L$216,"D")</f>
        <v>0</v>
      </c>
      <c r="AJ225" s="1383"/>
      <c r="AK225" s="248"/>
      <c r="AL225" s="1384">
        <v>0</v>
      </c>
      <c r="AM225" s="1384"/>
      <c r="AN225" s="1386">
        <v>0</v>
      </c>
      <c r="AO225" s="1386"/>
      <c r="AP225" s="248"/>
      <c r="AQ225" s="1387" t="s">
        <v>1243</v>
      </c>
      <c r="AR225" s="1388"/>
      <c r="AS225" s="241"/>
      <c r="AT225" s="241"/>
      <c r="AU225" s="233" t="s">
        <v>1084</v>
      </c>
      <c r="AV225" s="233"/>
      <c r="AW225" s="233"/>
      <c r="AX225" s="233"/>
      <c r="AY225" s="233"/>
      <c r="AZ225" s="233"/>
      <c r="BA225" s="241"/>
      <c r="BB225" s="241"/>
      <c r="BC225" s="241"/>
      <c r="BD225" s="241"/>
      <c r="BE225" s="241"/>
      <c r="BF225" s="241"/>
      <c r="BG225" s="241"/>
      <c r="BH225" s="240"/>
      <c r="BI225" s="239"/>
      <c r="BJ225" s="238"/>
      <c r="BK225" s="238"/>
      <c r="BL225" s="238"/>
      <c r="BM225" s="238"/>
      <c r="BN225" s="238"/>
    </row>
    <row r="226" spans="2:66" ht="20.25" customHeight="1">
      <c r="B226" s="244"/>
      <c r="C226" s="244"/>
      <c r="D226" s="244"/>
      <c r="E226" s="244"/>
      <c r="F226" s="244"/>
      <c r="G226" s="243"/>
      <c r="H226" s="243"/>
      <c r="I226" s="243"/>
      <c r="J226" s="243"/>
      <c r="K226" s="243"/>
      <c r="L226" s="243"/>
      <c r="M226" s="242"/>
      <c r="N226" s="233"/>
      <c r="O226" s="1372" t="s">
        <v>1058</v>
      </c>
      <c r="P226" s="1372"/>
      <c r="Q226" s="1373">
        <f>SUM(Q222:R225)</f>
        <v>0</v>
      </c>
      <c r="R226" s="1373"/>
      <c r="S226" s="1383">
        <f>SUM(S222:T225)</f>
        <v>0</v>
      </c>
      <c r="T226" s="1383"/>
      <c r="U226" s="248"/>
      <c r="V226" s="1373">
        <f>SUM(V222:W225)</f>
        <v>0</v>
      </c>
      <c r="W226" s="1373"/>
      <c r="X226" s="1383">
        <f>SUM(X222:Y225)</f>
        <v>0</v>
      </c>
      <c r="Y226" s="1383"/>
      <c r="Z226" s="248"/>
      <c r="AA226" s="1390">
        <f>SUM(AA222:AB223)</f>
        <v>0</v>
      </c>
      <c r="AB226" s="1391"/>
      <c r="AC226" s="233"/>
      <c r="AD226" s="241"/>
      <c r="AE226" s="1372" t="s">
        <v>1058</v>
      </c>
      <c r="AF226" s="1372"/>
      <c r="AG226" s="1373">
        <f>SUM(AG222:AH225)</f>
        <v>0</v>
      </c>
      <c r="AH226" s="1373"/>
      <c r="AI226" s="1383">
        <f>SUM(AI222:AJ225)</f>
        <v>0</v>
      </c>
      <c r="AJ226" s="1383"/>
      <c r="AK226" s="248"/>
      <c r="AL226" s="1373">
        <f>SUM(AL222:AM225)</f>
        <v>0</v>
      </c>
      <c r="AM226" s="1373"/>
      <c r="AN226" s="1383">
        <f>SUM(AN222:AO225)</f>
        <v>0</v>
      </c>
      <c r="AO226" s="1383"/>
      <c r="AP226" s="248"/>
      <c r="AQ226" s="1390">
        <f>SUM(AQ222:AR223)</f>
        <v>0</v>
      </c>
      <c r="AR226" s="1391"/>
      <c r="AS226" s="241"/>
      <c r="AT226" s="241"/>
      <c r="AU226" s="1372" t="s">
        <v>1083</v>
      </c>
      <c r="AV226" s="1372"/>
      <c r="AW226" s="1372" t="s">
        <v>1082</v>
      </c>
      <c r="AX226" s="1372"/>
      <c r="AY226" s="1372"/>
      <c r="AZ226" s="1372"/>
      <c r="BA226" s="241"/>
      <c r="BB226" s="241"/>
      <c r="BC226" s="241"/>
      <c r="BD226" s="241"/>
      <c r="BE226" s="241"/>
      <c r="BF226" s="241"/>
      <c r="BG226" s="241"/>
      <c r="BH226" s="240"/>
      <c r="BI226" s="239"/>
      <c r="BJ226" s="238"/>
      <c r="BK226" s="238"/>
      <c r="BL226" s="238"/>
      <c r="BM226" s="238"/>
      <c r="BN226" s="238"/>
    </row>
    <row r="227" spans="2:66" ht="20.25" customHeight="1">
      <c r="B227" s="244"/>
      <c r="C227" s="244"/>
      <c r="D227" s="244"/>
      <c r="E227" s="244"/>
      <c r="F227" s="244"/>
      <c r="G227" s="243"/>
      <c r="H227" s="243"/>
      <c r="I227" s="243"/>
      <c r="J227" s="243"/>
      <c r="K227" s="243"/>
      <c r="L227" s="243"/>
      <c r="M227" s="242"/>
      <c r="N227" s="242"/>
      <c r="O227" s="247"/>
      <c r="P227" s="247"/>
      <c r="Q227" s="247"/>
      <c r="R227" s="247"/>
      <c r="S227" s="246"/>
      <c r="T227" s="246"/>
      <c r="U227" s="246"/>
      <c r="V227" s="235"/>
      <c r="W227" s="235"/>
      <c r="X227" s="235"/>
      <c r="Y227" s="235"/>
      <c r="Z227" s="234"/>
      <c r="AA227" s="241"/>
      <c r="AB227" s="241"/>
      <c r="AC227" s="241"/>
      <c r="AD227" s="241"/>
      <c r="AE227" s="247"/>
      <c r="AF227" s="247"/>
      <c r="AG227" s="247"/>
      <c r="AH227" s="247"/>
      <c r="AI227" s="246"/>
      <c r="AJ227" s="246"/>
      <c r="AK227" s="246"/>
      <c r="AL227" s="235"/>
      <c r="AM227" s="235"/>
      <c r="AN227" s="235"/>
      <c r="AO227" s="235"/>
      <c r="AP227" s="234"/>
      <c r="AQ227" s="241"/>
      <c r="AR227" s="241"/>
      <c r="AS227" s="241"/>
      <c r="AT227" s="241"/>
      <c r="AU227" s="1372" t="s">
        <v>1081</v>
      </c>
      <c r="AV227" s="1372"/>
      <c r="AW227" s="1372" t="s">
        <v>1080</v>
      </c>
      <c r="AX227" s="1372"/>
      <c r="AY227" s="1372"/>
      <c r="AZ227" s="1372"/>
      <c r="BA227" s="241"/>
      <c r="BB227" s="241"/>
      <c r="BC227" s="241"/>
      <c r="BD227" s="241"/>
      <c r="BE227" s="241"/>
      <c r="BF227" s="241"/>
      <c r="BG227" s="241"/>
      <c r="BH227" s="240"/>
      <c r="BI227" s="239"/>
      <c r="BJ227" s="238"/>
      <c r="BK227" s="238"/>
      <c r="BL227" s="238"/>
      <c r="BM227" s="238"/>
      <c r="BN227" s="238"/>
    </row>
    <row r="228" spans="2:66" ht="20.25" customHeight="1">
      <c r="B228" s="244"/>
      <c r="C228" s="244"/>
      <c r="D228" s="244"/>
      <c r="E228" s="244"/>
      <c r="F228" s="244"/>
      <c r="G228" s="243"/>
      <c r="H228" s="243"/>
      <c r="I228" s="243"/>
      <c r="J228" s="243"/>
      <c r="K228" s="243"/>
      <c r="L228" s="243"/>
      <c r="M228" s="242"/>
      <c r="N228" s="242"/>
      <c r="O228" s="237" t="s">
        <v>1078</v>
      </c>
      <c r="P228" s="233"/>
      <c r="Q228" s="233"/>
      <c r="R228" s="233"/>
      <c r="S228" s="233"/>
      <c r="T228" s="233"/>
      <c r="U228" s="245" t="s">
        <v>1077</v>
      </c>
      <c r="V228" s="1392" t="s">
        <v>1079</v>
      </c>
      <c r="W228" s="1393"/>
      <c r="X228" s="245"/>
      <c r="Y228" s="245"/>
      <c r="Z228" s="233"/>
      <c r="AA228" s="233"/>
      <c r="AB228" s="233"/>
      <c r="AC228" s="241"/>
      <c r="AD228" s="241"/>
      <c r="AE228" s="237" t="s">
        <v>1078</v>
      </c>
      <c r="AF228" s="233"/>
      <c r="AG228" s="233"/>
      <c r="AH228" s="233"/>
      <c r="AI228" s="233"/>
      <c r="AJ228" s="233"/>
      <c r="AK228" s="245" t="s">
        <v>1077</v>
      </c>
      <c r="AL228" s="1394" t="str">
        <f>V228</f>
        <v>週</v>
      </c>
      <c r="AM228" s="1395"/>
      <c r="AN228" s="245"/>
      <c r="AO228" s="245"/>
      <c r="AP228" s="233"/>
      <c r="AQ228" s="233"/>
      <c r="AR228" s="233"/>
      <c r="AS228" s="241"/>
      <c r="AT228" s="241"/>
      <c r="AU228" s="1372" t="s">
        <v>1076</v>
      </c>
      <c r="AV228" s="1372"/>
      <c r="AW228" s="1372" t="s">
        <v>1075</v>
      </c>
      <c r="AX228" s="1372"/>
      <c r="AY228" s="1372"/>
      <c r="AZ228" s="1372"/>
      <c r="BA228" s="241"/>
      <c r="BB228" s="241"/>
      <c r="BC228" s="241"/>
      <c r="BD228" s="241"/>
      <c r="BE228" s="241"/>
      <c r="BF228" s="241"/>
      <c r="BG228" s="241"/>
      <c r="BH228" s="240"/>
      <c r="BI228" s="239"/>
      <c r="BJ228" s="238"/>
      <c r="BK228" s="238"/>
      <c r="BL228" s="238"/>
      <c r="BM228" s="238"/>
      <c r="BN228" s="238"/>
    </row>
    <row r="229" spans="2:66" ht="20.25" customHeight="1">
      <c r="B229" s="244"/>
      <c r="C229" s="244"/>
      <c r="D229" s="244"/>
      <c r="E229" s="244"/>
      <c r="F229" s="244"/>
      <c r="G229" s="243"/>
      <c r="H229" s="243"/>
      <c r="I229" s="243"/>
      <c r="J229" s="243"/>
      <c r="K229" s="243"/>
      <c r="L229" s="243"/>
      <c r="M229" s="242"/>
      <c r="N229" s="242"/>
      <c r="O229" s="233" t="s">
        <v>1074</v>
      </c>
      <c r="P229" s="233"/>
      <c r="Q229" s="233"/>
      <c r="R229" s="233"/>
      <c r="S229" s="233"/>
      <c r="T229" s="233" t="s">
        <v>1073</v>
      </c>
      <c r="U229" s="233"/>
      <c r="V229" s="233"/>
      <c r="W229" s="233"/>
      <c r="X229" s="237"/>
      <c r="Y229" s="233"/>
      <c r="Z229" s="233"/>
      <c r="AA229" s="233"/>
      <c r="AB229" s="233"/>
      <c r="AC229" s="241"/>
      <c r="AD229" s="241"/>
      <c r="AE229" s="233" t="s">
        <v>1074</v>
      </c>
      <c r="AF229" s="233"/>
      <c r="AG229" s="233"/>
      <c r="AH229" s="233"/>
      <c r="AI229" s="233"/>
      <c r="AJ229" s="233" t="s">
        <v>1073</v>
      </c>
      <c r="AK229" s="233"/>
      <c r="AL229" s="233"/>
      <c r="AM229" s="233"/>
      <c r="AN229" s="237"/>
      <c r="AO229" s="233"/>
      <c r="AP229" s="233"/>
      <c r="AQ229" s="233"/>
      <c r="AR229" s="233"/>
      <c r="AS229" s="241"/>
      <c r="AT229" s="241"/>
      <c r="AU229" s="1372" t="s">
        <v>1072</v>
      </c>
      <c r="AV229" s="1372"/>
      <c r="AW229" s="1372" t="s">
        <v>1071</v>
      </c>
      <c r="AX229" s="1372"/>
      <c r="AY229" s="1372"/>
      <c r="AZ229" s="1372"/>
      <c r="BA229" s="241"/>
      <c r="BB229" s="241"/>
      <c r="BC229" s="241"/>
      <c r="BD229" s="241"/>
      <c r="BE229" s="241"/>
      <c r="BF229" s="241"/>
      <c r="BG229" s="241"/>
      <c r="BH229" s="240"/>
      <c r="BI229" s="239"/>
      <c r="BJ229" s="238"/>
      <c r="BK229" s="238"/>
      <c r="BL229" s="238"/>
      <c r="BM229" s="238"/>
      <c r="BN229" s="238"/>
    </row>
    <row r="230" spans="2:66" ht="20.25" customHeight="1">
      <c r="B230" s="244"/>
      <c r="C230" s="244"/>
      <c r="D230" s="244"/>
      <c r="E230" s="244"/>
      <c r="F230" s="244"/>
      <c r="G230" s="243"/>
      <c r="H230" s="243"/>
      <c r="I230" s="243"/>
      <c r="J230" s="243"/>
      <c r="K230" s="243"/>
      <c r="L230" s="243"/>
      <c r="M230" s="242"/>
      <c r="N230" s="242"/>
      <c r="O230" s="233" t="str">
        <f>IF($V$228="週","対象時間数（週平均）","対象時間数（当月合計）")</f>
        <v>対象時間数（週平均）</v>
      </c>
      <c r="P230" s="233"/>
      <c r="Q230" s="233"/>
      <c r="R230" s="233"/>
      <c r="S230" s="233"/>
      <c r="T230" s="233" t="str">
        <f>IF($V$228="週","週に勤務すべき時間数","当月に勤務すべき時間数")</f>
        <v>週に勤務すべき時間数</v>
      </c>
      <c r="U230" s="233"/>
      <c r="V230" s="233"/>
      <c r="W230" s="233"/>
      <c r="X230" s="237"/>
      <c r="Y230" s="233" t="s">
        <v>1070</v>
      </c>
      <c r="Z230" s="233"/>
      <c r="AA230" s="233"/>
      <c r="AB230" s="233"/>
      <c r="AC230" s="241"/>
      <c r="AD230" s="241"/>
      <c r="AE230" s="233" t="str">
        <f>IF(AL228="週","対象時間数（週平均）","対象時間数（当月合計）")</f>
        <v>対象時間数（週平均）</v>
      </c>
      <c r="AF230" s="233"/>
      <c r="AG230" s="233"/>
      <c r="AH230" s="233"/>
      <c r="AI230" s="233"/>
      <c r="AJ230" s="233" t="str">
        <f>IF($AL$228="週","週に勤務すべき時間数","当月に勤務すべき時間数")</f>
        <v>週に勤務すべき時間数</v>
      </c>
      <c r="AK230" s="233"/>
      <c r="AL230" s="233"/>
      <c r="AM230" s="233"/>
      <c r="AN230" s="237"/>
      <c r="AO230" s="233" t="s">
        <v>1070</v>
      </c>
      <c r="AP230" s="233"/>
      <c r="AQ230" s="233"/>
      <c r="AR230" s="233"/>
      <c r="AS230" s="241"/>
      <c r="AT230" s="241"/>
      <c r="AU230" s="1372" t="s">
        <v>1262</v>
      </c>
      <c r="AV230" s="1372"/>
      <c r="AW230" s="1372" t="s">
        <v>1068</v>
      </c>
      <c r="AX230" s="1372"/>
      <c r="AY230" s="1372"/>
      <c r="AZ230" s="1372"/>
      <c r="BA230" s="241"/>
      <c r="BB230" s="241"/>
      <c r="BC230" s="241"/>
      <c r="BD230" s="241"/>
      <c r="BE230" s="241"/>
      <c r="BF230" s="241"/>
      <c r="BG230" s="241"/>
      <c r="BH230" s="240"/>
      <c r="BI230" s="239"/>
      <c r="BJ230" s="238"/>
      <c r="BK230" s="238"/>
      <c r="BL230" s="238"/>
      <c r="BM230" s="238"/>
      <c r="BN230" s="238"/>
    </row>
    <row r="231" spans="2:66" ht="20.25" customHeight="1">
      <c r="M231" s="233"/>
      <c r="N231" s="233"/>
      <c r="O231" s="1389">
        <f>IF($V$228="週",X226,V226)</f>
        <v>0</v>
      </c>
      <c r="P231" s="1389"/>
      <c r="Q231" s="1389"/>
      <c r="R231" s="1389"/>
      <c r="S231" s="236" t="s">
        <v>1238</v>
      </c>
      <c r="T231" s="1372">
        <f>IF($V$228="週",$BE$6,$BI$6)</f>
        <v>40</v>
      </c>
      <c r="U231" s="1372"/>
      <c r="V231" s="1372"/>
      <c r="W231" s="1372"/>
      <c r="X231" s="236" t="s">
        <v>1261</v>
      </c>
      <c r="Y231" s="1379">
        <f>ROUNDDOWN(O231/T231,1)</f>
        <v>0</v>
      </c>
      <c r="Z231" s="1379"/>
      <c r="AA231" s="1379"/>
      <c r="AB231" s="1379"/>
      <c r="AC231" s="233"/>
      <c r="AD231" s="233"/>
      <c r="AE231" s="1389">
        <f>IF($AL$228="週",AN226,AL226)</f>
        <v>0</v>
      </c>
      <c r="AF231" s="1389"/>
      <c r="AG231" s="1389"/>
      <c r="AH231" s="1389"/>
      <c r="AI231" s="236" t="s">
        <v>1238</v>
      </c>
      <c r="AJ231" s="1372">
        <f>IF($AL$228="週",$BE$6,$BI$6)</f>
        <v>40</v>
      </c>
      <c r="AK231" s="1372"/>
      <c r="AL231" s="1372"/>
      <c r="AM231" s="1372"/>
      <c r="AN231" s="236" t="s">
        <v>1261</v>
      </c>
      <c r="AO231" s="1379">
        <f>ROUNDDOWN(AE231/AJ231,1)</f>
        <v>0</v>
      </c>
      <c r="AP231" s="1379"/>
      <c r="AQ231" s="1379"/>
      <c r="AR231" s="1379"/>
      <c r="AS231" s="233"/>
      <c r="AT231" s="233"/>
      <c r="AU231" s="233"/>
      <c r="AV231" s="233"/>
      <c r="AW231" s="233"/>
      <c r="AX231" s="233"/>
      <c r="AY231" s="233"/>
      <c r="AZ231" s="233"/>
      <c r="BA231" s="233"/>
      <c r="BB231" s="233"/>
      <c r="BC231" s="233"/>
      <c r="BD231" s="233"/>
      <c r="BE231" s="233"/>
      <c r="BF231" s="233"/>
      <c r="BG231" s="233"/>
      <c r="BH231" s="233"/>
    </row>
    <row r="232" spans="2:66" ht="20.25" customHeight="1">
      <c r="M232" s="233"/>
      <c r="N232" s="233"/>
      <c r="O232" s="233"/>
      <c r="P232" s="233"/>
      <c r="Q232" s="233"/>
      <c r="R232" s="233"/>
      <c r="S232" s="233"/>
      <c r="T232" s="233"/>
      <c r="U232" s="233"/>
      <c r="V232" s="233"/>
      <c r="W232" s="233"/>
      <c r="X232" s="237"/>
      <c r="Y232" s="233" t="s">
        <v>1064</v>
      </c>
      <c r="Z232" s="233"/>
      <c r="AA232" s="233"/>
      <c r="AB232" s="233"/>
      <c r="AC232" s="233"/>
      <c r="AD232" s="233"/>
      <c r="AE232" s="233"/>
      <c r="AF232" s="233"/>
      <c r="AG232" s="233"/>
      <c r="AH232" s="233"/>
      <c r="AI232" s="233"/>
      <c r="AJ232" s="233"/>
      <c r="AK232" s="233"/>
      <c r="AL232" s="233"/>
      <c r="AM232" s="233"/>
      <c r="AN232" s="237"/>
      <c r="AO232" s="233" t="s">
        <v>1064</v>
      </c>
      <c r="AP232" s="233"/>
      <c r="AQ232" s="233"/>
      <c r="AR232" s="233"/>
      <c r="AS232" s="233"/>
      <c r="AT232" s="233"/>
      <c r="AU232" s="233"/>
      <c r="AV232" s="233"/>
      <c r="AW232" s="233"/>
      <c r="AX232" s="233"/>
      <c r="AY232" s="233"/>
      <c r="AZ232" s="233"/>
      <c r="BA232" s="233"/>
      <c r="BB232" s="233"/>
      <c r="BC232" s="233"/>
      <c r="BD232" s="233"/>
      <c r="BE232" s="233"/>
      <c r="BF232" s="233"/>
      <c r="BG232" s="233"/>
      <c r="BH232" s="233"/>
    </row>
    <row r="233" spans="2:66" ht="20.25" customHeight="1">
      <c r="M233" s="233"/>
      <c r="N233" s="233"/>
      <c r="O233" s="233" t="s">
        <v>1063</v>
      </c>
      <c r="P233" s="233"/>
      <c r="Q233" s="233"/>
      <c r="R233" s="233"/>
      <c r="S233" s="233"/>
      <c r="T233" s="233"/>
      <c r="U233" s="233"/>
      <c r="V233" s="233"/>
      <c r="W233" s="233"/>
      <c r="X233" s="237"/>
      <c r="Y233" s="233"/>
      <c r="Z233" s="233"/>
      <c r="AA233" s="233"/>
      <c r="AB233" s="233"/>
      <c r="AC233" s="233"/>
      <c r="AD233" s="233"/>
      <c r="AE233" s="233" t="s">
        <v>1062</v>
      </c>
      <c r="AF233" s="233"/>
      <c r="AG233" s="233"/>
      <c r="AH233" s="233"/>
      <c r="AI233" s="233"/>
      <c r="AJ233" s="233"/>
      <c r="AK233" s="233"/>
      <c r="AL233" s="233"/>
      <c r="AM233" s="233"/>
      <c r="AN233" s="237"/>
      <c r="AO233" s="233"/>
      <c r="AP233" s="233"/>
      <c r="AQ233" s="233"/>
      <c r="AR233" s="233"/>
      <c r="AS233" s="233"/>
      <c r="AT233" s="233"/>
      <c r="AU233" s="233"/>
      <c r="AV233" s="233"/>
      <c r="AW233" s="233"/>
      <c r="AX233" s="233"/>
      <c r="AY233" s="233"/>
      <c r="AZ233" s="233"/>
      <c r="BA233" s="233"/>
      <c r="BB233" s="233"/>
      <c r="BC233" s="233"/>
      <c r="BD233" s="233"/>
      <c r="BE233" s="233"/>
      <c r="BF233" s="233"/>
      <c r="BG233" s="233"/>
      <c r="BH233" s="233"/>
    </row>
    <row r="234" spans="2:66" ht="20.25" customHeight="1">
      <c r="M234" s="233"/>
      <c r="N234" s="233"/>
      <c r="O234" s="233" t="s">
        <v>1061</v>
      </c>
      <c r="P234" s="233"/>
      <c r="Q234" s="233"/>
      <c r="R234" s="233"/>
      <c r="S234" s="233"/>
      <c r="T234" s="233"/>
      <c r="U234" s="233"/>
      <c r="V234" s="233"/>
      <c r="W234" s="233"/>
      <c r="X234" s="237"/>
      <c r="Y234" s="1377"/>
      <c r="Z234" s="1377"/>
      <c r="AA234" s="1377"/>
      <c r="AB234" s="1377"/>
      <c r="AC234" s="233"/>
      <c r="AD234" s="233"/>
      <c r="AE234" s="233" t="s">
        <v>1061</v>
      </c>
      <c r="AF234" s="233"/>
      <c r="AG234" s="233"/>
      <c r="AH234" s="233"/>
      <c r="AI234" s="233"/>
      <c r="AJ234" s="233"/>
      <c r="AK234" s="233"/>
      <c r="AL234" s="233"/>
      <c r="AM234" s="233"/>
      <c r="AN234" s="237"/>
      <c r="AO234" s="1377"/>
      <c r="AP234" s="1377"/>
      <c r="AQ234" s="1377"/>
      <c r="AR234" s="1377"/>
      <c r="AS234" s="233"/>
      <c r="AT234" s="233"/>
      <c r="AU234" s="233"/>
      <c r="AV234" s="233"/>
      <c r="AW234" s="233"/>
      <c r="AX234" s="233"/>
      <c r="AY234" s="233"/>
      <c r="AZ234" s="233"/>
      <c r="BA234" s="233"/>
      <c r="BB234" s="233"/>
      <c r="BC234" s="233"/>
      <c r="BD234" s="233"/>
      <c r="BE234" s="233"/>
      <c r="BF234" s="233"/>
      <c r="BG234" s="233"/>
      <c r="BH234" s="233"/>
    </row>
    <row r="235" spans="2:66" ht="20.25" customHeight="1">
      <c r="M235" s="233"/>
      <c r="N235" s="233"/>
      <c r="O235" s="233" t="s">
        <v>1060</v>
      </c>
      <c r="P235" s="233"/>
      <c r="Q235" s="233"/>
      <c r="R235" s="233"/>
      <c r="S235" s="233"/>
      <c r="T235" s="233" t="s">
        <v>1059</v>
      </c>
      <c r="U235" s="233"/>
      <c r="V235" s="233"/>
      <c r="W235" s="233"/>
      <c r="X235" s="233"/>
      <c r="Y235" s="1361" t="s">
        <v>1058</v>
      </c>
      <c r="Z235" s="1361"/>
      <c r="AA235" s="1361"/>
      <c r="AB235" s="1361"/>
      <c r="AC235" s="233"/>
      <c r="AD235" s="233"/>
      <c r="AE235" s="233" t="s">
        <v>1060</v>
      </c>
      <c r="AF235" s="233"/>
      <c r="AG235" s="233"/>
      <c r="AH235" s="233"/>
      <c r="AI235" s="233"/>
      <c r="AJ235" s="233" t="s">
        <v>1059</v>
      </c>
      <c r="AK235" s="233"/>
      <c r="AL235" s="233"/>
      <c r="AM235" s="233"/>
      <c r="AN235" s="233"/>
      <c r="AO235" s="1361" t="s">
        <v>1058</v>
      </c>
      <c r="AP235" s="1361"/>
      <c r="AQ235" s="1361"/>
      <c r="AR235" s="1361"/>
      <c r="AS235" s="233"/>
      <c r="AT235" s="233"/>
      <c r="AU235" s="233"/>
      <c r="AV235" s="233"/>
      <c r="AW235" s="233"/>
      <c r="AX235" s="233"/>
      <c r="AY235" s="233"/>
      <c r="AZ235" s="233"/>
      <c r="BA235" s="233"/>
      <c r="BB235" s="233"/>
      <c r="BC235" s="233"/>
      <c r="BD235" s="233"/>
      <c r="BE235" s="233"/>
      <c r="BF235" s="233"/>
      <c r="BG235" s="233"/>
      <c r="BH235" s="233"/>
    </row>
    <row r="236" spans="2:66" ht="20.25" customHeight="1">
      <c r="M236" s="233"/>
      <c r="N236" s="233"/>
      <c r="O236" s="1372">
        <f>AA226</f>
        <v>0</v>
      </c>
      <c r="P236" s="1372"/>
      <c r="Q236" s="1372"/>
      <c r="R236" s="1372"/>
      <c r="S236" s="236" t="s">
        <v>1248</v>
      </c>
      <c r="T236" s="1379">
        <f>Y231</f>
        <v>0</v>
      </c>
      <c r="U236" s="1379"/>
      <c r="V236" s="1379"/>
      <c r="W236" s="1379"/>
      <c r="X236" s="236" t="s">
        <v>1056</v>
      </c>
      <c r="Y236" s="1363">
        <f>ROUNDDOWN(O236+T236,1)</f>
        <v>0</v>
      </c>
      <c r="Z236" s="1363"/>
      <c r="AA236" s="1363"/>
      <c r="AB236" s="1363"/>
      <c r="AC236" s="235"/>
      <c r="AD236" s="235"/>
      <c r="AE236" s="1380">
        <f>AQ226</f>
        <v>0</v>
      </c>
      <c r="AF236" s="1380"/>
      <c r="AG236" s="1380"/>
      <c r="AH236" s="1380"/>
      <c r="AI236" s="234" t="s">
        <v>1248</v>
      </c>
      <c r="AJ236" s="1381">
        <f>AO231</f>
        <v>0</v>
      </c>
      <c r="AK236" s="1381"/>
      <c r="AL236" s="1381"/>
      <c r="AM236" s="1381"/>
      <c r="AN236" s="234" t="s">
        <v>1056</v>
      </c>
      <c r="AO236" s="1363">
        <f>ROUNDDOWN(AE236+AJ236,1)</f>
        <v>0</v>
      </c>
      <c r="AP236" s="1363"/>
      <c r="AQ236" s="1363"/>
      <c r="AR236" s="1363"/>
      <c r="AS236" s="233"/>
      <c r="AT236" s="233"/>
      <c r="AU236" s="233"/>
      <c r="AV236" s="233"/>
      <c r="AW236" s="233"/>
      <c r="AX236" s="233"/>
      <c r="AY236" s="233"/>
      <c r="AZ236" s="233"/>
      <c r="BA236" s="233"/>
      <c r="BB236" s="233"/>
      <c r="BC236" s="233"/>
      <c r="BD236" s="233"/>
      <c r="BE236" s="233"/>
      <c r="BF236" s="233"/>
      <c r="BG236" s="233"/>
      <c r="BH236" s="233"/>
    </row>
    <row r="237" spans="2:66" ht="20.25" customHeight="1"/>
    <row r="238" spans="2:66" ht="20.25" customHeight="1"/>
    <row r="239" spans="2:66" ht="20.25" customHeight="1"/>
    <row r="240" spans="2:66"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7:63">
      <c r="G283" s="230"/>
      <c r="H283" s="230"/>
      <c r="I283" s="230"/>
      <c r="J283" s="230"/>
      <c r="K283" s="230"/>
      <c r="L283" s="230"/>
      <c r="M283" s="230"/>
      <c r="N283" s="230"/>
      <c r="O283" s="232"/>
      <c r="P283" s="232"/>
      <c r="Q283" s="232"/>
      <c r="R283" s="232"/>
      <c r="S283" s="232"/>
      <c r="T283" s="232"/>
      <c r="U283" s="232"/>
      <c r="V283" s="232"/>
      <c r="W283" s="232"/>
      <c r="X283" s="232"/>
      <c r="Y283" s="232"/>
      <c r="Z283" s="232"/>
      <c r="AA283" s="232"/>
      <c r="AB283" s="232"/>
      <c r="AC283" s="232"/>
      <c r="AD283" s="232"/>
      <c r="AE283" s="232"/>
      <c r="AF283" s="232"/>
      <c r="AG283" s="232"/>
      <c r="AH283" s="232"/>
      <c r="AI283" s="232"/>
      <c r="AJ283" s="232"/>
      <c r="AK283" s="232"/>
      <c r="AL283" s="232"/>
      <c r="AM283" s="232"/>
      <c r="AN283" s="232"/>
      <c r="AO283" s="232"/>
      <c r="AP283" s="232"/>
      <c r="AQ283" s="232"/>
      <c r="AR283" s="232"/>
      <c r="AS283" s="232"/>
      <c r="AT283" s="232"/>
      <c r="AU283" s="232"/>
      <c r="AV283" s="232"/>
      <c r="AW283" s="232"/>
      <c r="AX283" s="232"/>
      <c r="AY283" s="232"/>
      <c r="AZ283" s="232"/>
      <c r="BA283" s="232"/>
      <c r="BB283" s="232"/>
      <c r="BC283" s="232"/>
      <c r="BD283" s="232"/>
      <c r="BE283" s="232"/>
      <c r="BF283" s="232"/>
      <c r="BG283" s="232"/>
      <c r="BH283" s="232"/>
      <c r="BI283" s="232"/>
      <c r="BJ283" s="232"/>
      <c r="BK283" s="232"/>
    </row>
    <row r="284" spans="7:63">
      <c r="G284" s="230"/>
      <c r="H284" s="230"/>
      <c r="I284" s="230"/>
      <c r="J284" s="230"/>
      <c r="K284" s="230"/>
      <c r="L284" s="230"/>
      <c r="M284" s="230"/>
      <c r="N284" s="230"/>
      <c r="O284" s="232"/>
      <c r="P284" s="232"/>
      <c r="Q284" s="232"/>
      <c r="R284" s="232"/>
      <c r="S284" s="232"/>
      <c r="T284" s="232"/>
      <c r="U284" s="232"/>
      <c r="V284" s="232"/>
      <c r="W284" s="232"/>
      <c r="X284" s="232"/>
      <c r="Y284" s="232"/>
      <c r="Z284" s="232"/>
      <c r="AA284" s="232"/>
      <c r="AB284" s="232"/>
      <c r="AC284" s="232"/>
      <c r="AD284" s="232"/>
      <c r="AE284" s="232"/>
      <c r="AF284" s="232"/>
      <c r="AG284" s="232"/>
      <c r="AH284" s="232"/>
      <c r="AI284" s="232"/>
      <c r="AJ284" s="232"/>
      <c r="AK284" s="232"/>
      <c r="AL284" s="232"/>
      <c r="AM284" s="232"/>
      <c r="AN284" s="232"/>
      <c r="AO284" s="232"/>
      <c r="AP284" s="232"/>
      <c r="AQ284" s="232"/>
      <c r="AR284" s="232"/>
      <c r="AS284" s="232"/>
      <c r="AT284" s="232"/>
      <c r="AU284" s="232"/>
      <c r="AV284" s="232"/>
      <c r="AW284" s="232"/>
      <c r="AX284" s="232"/>
      <c r="AY284" s="232"/>
      <c r="AZ284" s="232"/>
      <c r="BA284" s="232"/>
      <c r="BB284" s="232"/>
      <c r="BC284" s="232"/>
      <c r="BD284" s="232"/>
      <c r="BE284" s="232"/>
      <c r="BF284" s="232"/>
      <c r="BG284" s="232"/>
      <c r="BH284" s="232"/>
      <c r="BI284" s="232"/>
      <c r="BJ284" s="232"/>
      <c r="BK284" s="232"/>
    </row>
    <row r="285" spans="7:63">
      <c r="G285" s="231"/>
      <c r="H285" s="231"/>
      <c r="I285" s="231"/>
      <c r="J285" s="231"/>
      <c r="K285" s="231"/>
      <c r="L285" s="231"/>
      <c r="M285" s="231"/>
      <c r="N285" s="231"/>
      <c r="O285" s="230"/>
      <c r="P285" s="230"/>
    </row>
    <row r="286" spans="7:63">
      <c r="G286" s="231"/>
      <c r="H286" s="231"/>
      <c r="I286" s="231"/>
      <c r="J286" s="231"/>
      <c r="K286" s="231"/>
      <c r="L286" s="231"/>
      <c r="M286" s="231"/>
      <c r="N286" s="231"/>
      <c r="O286" s="230"/>
      <c r="P286" s="230"/>
    </row>
    <row r="287" spans="7:63">
      <c r="G287" s="230"/>
      <c r="H287" s="230"/>
      <c r="I287" s="230"/>
      <c r="J287" s="230"/>
      <c r="K287" s="230"/>
      <c r="L287" s="230"/>
      <c r="M287" s="230"/>
      <c r="N287" s="230"/>
    </row>
    <row r="288" spans="7:63">
      <c r="G288" s="230"/>
      <c r="H288" s="230"/>
      <c r="I288" s="230"/>
      <c r="J288" s="230"/>
      <c r="K288" s="230"/>
      <c r="L288" s="230"/>
      <c r="M288" s="230"/>
      <c r="N288" s="230"/>
    </row>
    <row r="289" spans="7:14">
      <c r="G289" s="230"/>
      <c r="H289" s="230"/>
      <c r="I289" s="230"/>
      <c r="J289" s="230"/>
      <c r="K289" s="230"/>
      <c r="L289" s="230"/>
      <c r="M289" s="230"/>
      <c r="N289" s="230"/>
    </row>
    <row r="290" spans="7:14">
      <c r="G290" s="230"/>
      <c r="H290" s="230"/>
      <c r="I290" s="230"/>
      <c r="J290" s="230"/>
      <c r="K290" s="230"/>
      <c r="L290" s="230"/>
      <c r="M290" s="230"/>
      <c r="N290" s="230"/>
    </row>
  </sheetData>
  <sheetProtection insertRows="0" deleteRows="0"/>
  <mergeCells count="1336">
    <mergeCell ref="AX1:BM1"/>
    <mergeCell ref="AG2:AH2"/>
    <mergeCell ref="AJ2:AK2"/>
    <mergeCell ref="AN2:AO2"/>
    <mergeCell ref="AX2:BM2"/>
    <mergeCell ref="BI3:BL3"/>
    <mergeCell ref="D19:F20"/>
    <mergeCell ref="G19:H20"/>
    <mergeCell ref="M19:N20"/>
    <mergeCell ref="O19:R20"/>
    <mergeCell ref="S19:W20"/>
    <mergeCell ref="BF19:BG19"/>
    <mergeCell ref="BH19:BI19"/>
    <mergeCell ref="BJ19:BN20"/>
    <mergeCell ref="BF20:BG20"/>
    <mergeCell ref="BH20:BI20"/>
    <mergeCell ref="BI4:BL4"/>
    <mergeCell ref="BE6:BF6"/>
    <mergeCell ref="BI6:BJ6"/>
    <mergeCell ref="BI8:BJ8"/>
    <mergeCell ref="BI10:BJ10"/>
    <mergeCell ref="S12:W16"/>
    <mergeCell ref="AA12:BE12"/>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B21:B22"/>
    <mergeCell ref="C21:C22"/>
    <mergeCell ref="D21:F22"/>
    <mergeCell ref="G21:H22"/>
    <mergeCell ref="M21:N22"/>
    <mergeCell ref="O21:R22"/>
    <mergeCell ref="S21:W22"/>
    <mergeCell ref="BF21:BG21"/>
    <mergeCell ref="BH21:BI21"/>
    <mergeCell ref="BJ21:BN22"/>
    <mergeCell ref="BF22:BG22"/>
    <mergeCell ref="BH22:BI22"/>
    <mergeCell ref="B17:B18"/>
    <mergeCell ref="C17:C18"/>
    <mergeCell ref="D17:F18"/>
    <mergeCell ref="G17:H18"/>
    <mergeCell ref="M17:N18"/>
    <mergeCell ref="O17:R18"/>
    <mergeCell ref="S17:W18"/>
    <mergeCell ref="BF17:BG17"/>
    <mergeCell ref="BH17:BI17"/>
    <mergeCell ref="BJ17:BN18"/>
    <mergeCell ref="BF18:BG18"/>
    <mergeCell ref="BH18:BI18"/>
    <mergeCell ref="B19:B20"/>
    <mergeCell ref="C19:C20"/>
    <mergeCell ref="B23:B24"/>
    <mergeCell ref="C23:C24"/>
    <mergeCell ref="D23:F24"/>
    <mergeCell ref="G23:H24"/>
    <mergeCell ref="M23:N24"/>
    <mergeCell ref="O23:R24"/>
    <mergeCell ref="S23:W24"/>
    <mergeCell ref="BF23:BG23"/>
    <mergeCell ref="BH23:BI23"/>
    <mergeCell ref="BJ23:BN24"/>
    <mergeCell ref="BF24:BG24"/>
    <mergeCell ref="BH24:BI24"/>
    <mergeCell ref="B25:B26"/>
    <mergeCell ref="C25:C26"/>
    <mergeCell ref="D25:F26"/>
    <mergeCell ref="G25:H26"/>
    <mergeCell ref="M25:N26"/>
    <mergeCell ref="O25:R26"/>
    <mergeCell ref="S25:W26"/>
    <mergeCell ref="BF25:BG25"/>
    <mergeCell ref="BH25:BI25"/>
    <mergeCell ref="BJ25:BN26"/>
    <mergeCell ref="BF26:BG26"/>
    <mergeCell ref="BH26:BI26"/>
    <mergeCell ref="B27:B28"/>
    <mergeCell ref="C27:C28"/>
    <mergeCell ref="D27:F28"/>
    <mergeCell ref="G27:H28"/>
    <mergeCell ref="M27:N28"/>
    <mergeCell ref="O27:R28"/>
    <mergeCell ref="S27:W28"/>
    <mergeCell ref="BF27:BG27"/>
    <mergeCell ref="BH27:BI27"/>
    <mergeCell ref="BJ27:BN28"/>
    <mergeCell ref="BF28:BG28"/>
    <mergeCell ref="BH28:BI28"/>
    <mergeCell ref="B29:B30"/>
    <mergeCell ref="C29:C30"/>
    <mergeCell ref="D29:F30"/>
    <mergeCell ref="G29:H30"/>
    <mergeCell ref="M29:N30"/>
    <mergeCell ref="O29:R30"/>
    <mergeCell ref="S29:W30"/>
    <mergeCell ref="BF29:BG29"/>
    <mergeCell ref="BH29:BI29"/>
    <mergeCell ref="BJ29:BN30"/>
    <mergeCell ref="BF30:BG30"/>
    <mergeCell ref="BH30:BI30"/>
    <mergeCell ref="B31:B32"/>
    <mergeCell ref="C31:C32"/>
    <mergeCell ref="D31:F32"/>
    <mergeCell ref="G31:H32"/>
    <mergeCell ref="M31:N32"/>
    <mergeCell ref="O31:R32"/>
    <mergeCell ref="S31:W32"/>
    <mergeCell ref="BF31:BG31"/>
    <mergeCell ref="BH31:BI31"/>
    <mergeCell ref="BJ31:BN32"/>
    <mergeCell ref="BF32:BG32"/>
    <mergeCell ref="BH32:BI32"/>
    <mergeCell ref="B33:B34"/>
    <mergeCell ref="C33:C34"/>
    <mergeCell ref="D33:F34"/>
    <mergeCell ref="G33:H34"/>
    <mergeCell ref="M33:N34"/>
    <mergeCell ref="O33:R34"/>
    <mergeCell ref="S33:W34"/>
    <mergeCell ref="BF33:BG33"/>
    <mergeCell ref="BH33:BI33"/>
    <mergeCell ref="BJ33:BN34"/>
    <mergeCell ref="BF34:BG34"/>
    <mergeCell ref="BH34:BI34"/>
    <mergeCell ref="B35:B36"/>
    <mergeCell ref="C35:C36"/>
    <mergeCell ref="D35:F36"/>
    <mergeCell ref="G35:H36"/>
    <mergeCell ref="M35:N36"/>
    <mergeCell ref="O35:R36"/>
    <mergeCell ref="S35:W36"/>
    <mergeCell ref="BF35:BG35"/>
    <mergeCell ref="BH35:BI35"/>
    <mergeCell ref="BJ35:BN36"/>
    <mergeCell ref="BF36:BG36"/>
    <mergeCell ref="BH36:BI36"/>
    <mergeCell ref="B37:B38"/>
    <mergeCell ref="C37:C38"/>
    <mergeCell ref="D37:F38"/>
    <mergeCell ref="G37:H38"/>
    <mergeCell ref="M37:N38"/>
    <mergeCell ref="O37:R38"/>
    <mergeCell ref="S37:W38"/>
    <mergeCell ref="BF37:BG37"/>
    <mergeCell ref="BH37:BI37"/>
    <mergeCell ref="BJ37:BN38"/>
    <mergeCell ref="BF38:BG38"/>
    <mergeCell ref="BH38:BI38"/>
    <mergeCell ref="B39:B40"/>
    <mergeCell ref="C39:C40"/>
    <mergeCell ref="D39:F40"/>
    <mergeCell ref="G39:H40"/>
    <mergeCell ref="M39:N40"/>
    <mergeCell ref="O39:R40"/>
    <mergeCell ref="S39:W40"/>
    <mergeCell ref="BF39:BG39"/>
    <mergeCell ref="BH39:BI39"/>
    <mergeCell ref="BJ39:BN40"/>
    <mergeCell ref="BF40:BG40"/>
    <mergeCell ref="BH40:BI40"/>
    <mergeCell ref="B41:B42"/>
    <mergeCell ref="C41:C42"/>
    <mergeCell ref="D41:F42"/>
    <mergeCell ref="G41:H42"/>
    <mergeCell ref="M41:N42"/>
    <mergeCell ref="O41:R42"/>
    <mergeCell ref="S41:W42"/>
    <mergeCell ref="BF41:BG41"/>
    <mergeCell ref="BH41:BI41"/>
    <mergeCell ref="BJ41:BN42"/>
    <mergeCell ref="BF42:BG42"/>
    <mergeCell ref="BH42:BI42"/>
    <mergeCell ref="B43:B44"/>
    <mergeCell ref="C43:C44"/>
    <mergeCell ref="D43:F44"/>
    <mergeCell ref="G43:H44"/>
    <mergeCell ref="M43:N44"/>
    <mergeCell ref="O43:R44"/>
    <mergeCell ref="S43:W44"/>
    <mergeCell ref="BF43:BG43"/>
    <mergeCell ref="BH43:BI43"/>
    <mergeCell ref="BJ43:BN44"/>
    <mergeCell ref="BF44:BG44"/>
    <mergeCell ref="BH44:BI44"/>
    <mergeCell ref="B45:B46"/>
    <mergeCell ref="C45:C46"/>
    <mergeCell ref="D45:F46"/>
    <mergeCell ref="G45:H46"/>
    <mergeCell ref="M45:N46"/>
    <mergeCell ref="O45:R46"/>
    <mergeCell ref="S45:W46"/>
    <mergeCell ref="BF45:BG45"/>
    <mergeCell ref="BH45:BI45"/>
    <mergeCell ref="BJ45:BN46"/>
    <mergeCell ref="BF46:BG46"/>
    <mergeCell ref="BH46:BI46"/>
    <mergeCell ref="B47:B48"/>
    <mergeCell ref="C47:C48"/>
    <mergeCell ref="D47:F48"/>
    <mergeCell ref="G47:H48"/>
    <mergeCell ref="M47:N48"/>
    <mergeCell ref="O47:R48"/>
    <mergeCell ref="S47:W48"/>
    <mergeCell ref="BF47:BG47"/>
    <mergeCell ref="BH47:BI47"/>
    <mergeCell ref="BJ47:BN48"/>
    <mergeCell ref="BF48:BG48"/>
    <mergeCell ref="BH48:BI48"/>
    <mergeCell ref="B49:B50"/>
    <mergeCell ref="C49:C50"/>
    <mergeCell ref="D49:F50"/>
    <mergeCell ref="G49:H50"/>
    <mergeCell ref="M49:N50"/>
    <mergeCell ref="O49:R50"/>
    <mergeCell ref="S49:W50"/>
    <mergeCell ref="BF49:BG49"/>
    <mergeCell ref="BH49:BI49"/>
    <mergeCell ref="BJ49:BN50"/>
    <mergeCell ref="BF50:BG50"/>
    <mergeCell ref="BH50:BI50"/>
    <mergeCell ref="B51:B52"/>
    <mergeCell ref="C51:C52"/>
    <mergeCell ref="D51:F52"/>
    <mergeCell ref="G51:H52"/>
    <mergeCell ref="M51:N52"/>
    <mergeCell ref="O51:R52"/>
    <mergeCell ref="S51:W52"/>
    <mergeCell ref="BF51:BG51"/>
    <mergeCell ref="BH51:BI51"/>
    <mergeCell ref="BJ51:BN52"/>
    <mergeCell ref="BF52:BG52"/>
    <mergeCell ref="BH52:BI52"/>
    <mergeCell ref="B53:B54"/>
    <mergeCell ref="C53:C54"/>
    <mergeCell ref="D53:F54"/>
    <mergeCell ref="G53:H54"/>
    <mergeCell ref="M53:N54"/>
    <mergeCell ref="O53:R54"/>
    <mergeCell ref="S53:W54"/>
    <mergeCell ref="BF53:BG53"/>
    <mergeCell ref="BH53:BI53"/>
    <mergeCell ref="BJ53:BN54"/>
    <mergeCell ref="BF54:BG54"/>
    <mergeCell ref="BH54:BI54"/>
    <mergeCell ref="B55:B56"/>
    <mergeCell ref="C55:C56"/>
    <mergeCell ref="D55:F56"/>
    <mergeCell ref="G55:H56"/>
    <mergeCell ref="M55:N56"/>
    <mergeCell ref="O55:R56"/>
    <mergeCell ref="S55:W56"/>
    <mergeCell ref="BF55:BG55"/>
    <mergeCell ref="BH55:BI55"/>
    <mergeCell ref="BJ55:BN56"/>
    <mergeCell ref="BF56:BG56"/>
    <mergeCell ref="BH56:BI56"/>
    <mergeCell ref="B57:B58"/>
    <mergeCell ref="C57:C58"/>
    <mergeCell ref="D57:F58"/>
    <mergeCell ref="G57:H58"/>
    <mergeCell ref="M57:N58"/>
    <mergeCell ref="O57:R58"/>
    <mergeCell ref="S57:W58"/>
    <mergeCell ref="BF57:BG57"/>
    <mergeCell ref="BH57:BI57"/>
    <mergeCell ref="BJ57:BN58"/>
    <mergeCell ref="BF58:BG58"/>
    <mergeCell ref="BH58:BI58"/>
    <mergeCell ref="B59:B60"/>
    <mergeCell ref="C59:C60"/>
    <mergeCell ref="D59:F60"/>
    <mergeCell ref="G59:H60"/>
    <mergeCell ref="M59:N60"/>
    <mergeCell ref="O59:R60"/>
    <mergeCell ref="S59:W60"/>
    <mergeCell ref="BF59:BG59"/>
    <mergeCell ref="BH59:BI59"/>
    <mergeCell ref="BJ59:BN60"/>
    <mergeCell ref="BF60:BG60"/>
    <mergeCell ref="BH60:BI60"/>
    <mergeCell ref="B61:B62"/>
    <mergeCell ref="C61:C62"/>
    <mergeCell ref="D61:F62"/>
    <mergeCell ref="G61:H62"/>
    <mergeCell ref="M61:N62"/>
    <mergeCell ref="O61:R62"/>
    <mergeCell ref="S61:W62"/>
    <mergeCell ref="BF61:BG61"/>
    <mergeCell ref="BH61:BI61"/>
    <mergeCell ref="BJ61:BN62"/>
    <mergeCell ref="BF62:BG62"/>
    <mergeCell ref="BH62:BI62"/>
    <mergeCell ref="B63:B64"/>
    <mergeCell ref="C63:C64"/>
    <mergeCell ref="D63:F64"/>
    <mergeCell ref="G63:H64"/>
    <mergeCell ref="M63:N64"/>
    <mergeCell ref="O63:R64"/>
    <mergeCell ref="S63:W64"/>
    <mergeCell ref="BF63:BG63"/>
    <mergeCell ref="BH63:BI63"/>
    <mergeCell ref="BJ63:BN64"/>
    <mergeCell ref="BF64:BG64"/>
    <mergeCell ref="BH64:BI64"/>
    <mergeCell ref="B65:B66"/>
    <mergeCell ref="C65:C66"/>
    <mergeCell ref="D65:F66"/>
    <mergeCell ref="G65:H66"/>
    <mergeCell ref="M65:N66"/>
    <mergeCell ref="O65:R66"/>
    <mergeCell ref="S65:W66"/>
    <mergeCell ref="BF65:BG65"/>
    <mergeCell ref="BH65:BI65"/>
    <mergeCell ref="BJ65:BN66"/>
    <mergeCell ref="BF66:BG66"/>
    <mergeCell ref="BH66:BI66"/>
    <mergeCell ref="B67:B68"/>
    <mergeCell ref="C67:C68"/>
    <mergeCell ref="D67:F68"/>
    <mergeCell ref="G67:H68"/>
    <mergeCell ref="M67:N68"/>
    <mergeCell ref="O67:R68"/>
    <mergeCell ref="S67:W68"/>
    <mergeCell ref="BF67:BG67"/>
    <mergeCell ref="BH67:BI67"/>
    <mergeCell ref="BJ67:BN68"/>
    <mergeCell ref="BF68:BG68"/>
    <mergeCell ref="BH68:BI68"/>
    <mergeCell ref="B69:B70"/>
    <mergeCell ref="C69:C70"/>
    <mergeCell ref="D69:F70"/>
    <mergeCell ref="G69:H70"/>
    <mergeCell ref="M69:N70"/>
    <mergeCell ref="O69:R70"/>
    <mergeCell ref="S69:W70"/>
    <mergeCell ref="BF69:BG69"/>
    <mergeCell ref="BH69:BI69"/>
    <mergeCell ref="BJ69:BN70"/>
    <mergeCell ref="BF70:BG70"/>
    <mergeCell ref="BH70:BI70"/>
    <mergeCell ref="B71:B72"/>
    <mergeCell ref="C71:C72"/>
    <mergeCell ref="D71:F72"/>
    <mergeCell ref="G71:H72"/>
    <mergeCell ref="M71:N72"/>
    <mergeCell ref="O71:R72"/>
    <mergeCell ref="S71:W72"/>
    <mergeCell ref="BF71:BG71"/>
    <mergeCell ref="BH71:BI71"/>
    <mergeCell ref="BJ71:BN72"/>
    <mergeCell ref="BF72:BG72"/>
    <mergeCell ref="BH72:BI72"/>
    <mergeCell ref="B75:B76"/>
    <mergeCell ref="C75:C76"/>
    <mergeCell ref="B81:B82"/>
    <mergeCell ref="C81:C82"/>
    <mergeCell ref="S79:W80"/>
    <mergeCell ref="BF79:BG79"/>
    <mergeCell ref="BH77:BI77"/>
    <mergeCell ref="BJ77:BN78"/>
    <mergeCell ref="BF78:BG78"/>
    <mergeCell ref="BH78:BI78"/>
    <mergeCell ref="B77:B78"/>
    <mergeCell ref="C77:C78"/>
    <mergeCell ref="B73:B74"/>
    <mergeCell ref="C73:C74"/>
    <mergeCell ref="D73:F74"/>
    <mergeCell ref="G73:H74"/>
    <mergeCell ref="M73:N74"/>
    <mergeCell ref="O73:R74"/>
    <mergeCell ref="S73:W74"/>
    <mergeCell ref="BF73:BG73"/>
    <mergeCell ref="BH73:BI73"/>
    <mergeCell ref="BJ73:BN74"/>
    <mergeCell ref="BF74:BG74"/>
    <mergeCell ref="BH74:BI74"/>
    <mergeCell ref="B215:B216"/>
    <mergeCell ref="C215:C216"/>
    <mergeCell ref="D215:F216"/>
    <mergeCell ref="G215:H216"/>
    <mergeCell ref="M215:N216"/>
    <mergeCell ref="O215:R216"/>
    <mergeCell ref="BE221:BH221"/>
    <mergeCell ref="BJ221:BM221"/>
    <mergeCell ref="O222:P222"/>
    <mergeCell ref="Q222:R222"/>
    <mergeCell ref="S222:T222"/>
    <mergeCell ref="V222:W222"/>
    <mergeCell ref="X222:Y222"/>
    <mergeCell ref="AA222:AB222"/>
    <mergeCell ref="AE222:AF222"/>
    <mergeCell ref="AI222:AJ222"/>
    <mergeCell ref="AL222:AM222"/>
    <mergeCell ref="AN222:AO222"/>
    <mergeCell ref="AQ222:AR222"/>
    <mergeCell ref="AU222:AX222"/>
    <mergeCell ref="AZ222:BC222"/>
    <mergeCell ref="BJ220:BM220"/>
    <mergeCell ref="Q221:R221"/>
    <mergeCell ref="S221:T221"/>
    <mergeCell ref="BE222:BH222"/>
    <mergeCell ref="S215:W216"/>
    <mergeCell ref="BF215:BG215"/>
    <mergeCell ref="BH215:BI215"/>
    <mergeCell ref="BJ215:BN216"/>
    <mergeCell ref="BF216:BG216"/>
    <mergeCell ref="BH216:BI216"/>
    <mergeCell ref="AE223:AF223"/>
    <mergeCell ref="AG223:AH223"/>
    <mergeCell ref="AI223:AJ223"/>
    <mergeCell ref="BJ219:BM219"/>
    <mergeCell ref="O220:P221"/>
    <mergeCell ref="Q220:T220"/>
    <mergeCell ref="V220:Y220"/>
    <mergeCell ref="AE220:AF221"/>
    <mergeCell ref="AG220:AJ220"/>
    <mergeCell ref="AL220:AO220"/>
    <mergeCell ref="AN221:AO221"/>
    <mergeCell ref="AL223:AM223"/>
    <mergeCell ref="AN223:AO223"/>
    <mergeCell ref="AQ223:AR223"/>
    <mergeCell ref="O223:P223"/>
    <mergeCell ref="Q223:R223"/>
    <mergeCell ref="S223:T223"/>
    <mergeCell ref="V223:W223"/>
    <mergeCell ref="X223:Y223"/>
    <mergeCell ref="AA223:AB223"/>
    <mergeCell ref="AG222:AH222"/>
    <mergeCell ref="V221:W221"/>
    <mergeCell ref="X221:Y221"/>
    <mergeCell ref="AG221:AH221"/>
    <mergeCell ref="AI221:AJ221"/>
    <mergeCell ref="AL221:AM221"/>
    <mergeCell ref="AU226:AV226"/>
    <mergeCell ref="AW226:AZ226"/>
    <mergeCell ref="AU227:AV227"/>
    <mergeCell ref="AW227:AZ227"/>
    <mergeCell ref="AQ225:AR225"/>
    <mergeCell ref="O224:P224"/>
    <mergeCell ref="Q224:R224"/>
    <mergeCell ref="S224:T224"/>
    <mergeCell ref="V224:W224"/>
    <mergeCell ref="AL226:AM226"/>
    <mergeCell ref="AN226:AO226"/>
    <mergeCell ref="AL224:AM224"/>
    <mergeCell ref="AN224:AO224"/>
    <mergeCell ref="AL225:AM225"/>
    <mergeCell ref="AN225:AO225"/>
    <mergeCell ref="O225:P225"/>
    <mergeCell ref="Q225:R225"/>
    <mergeCell ref="S225:T225"/>
    <mergeCell ref="V225:W225"/>
    <mergeCell ref="X225:Y225"/>
    <mergeCell ref="AE226:AF226"/>
    <mergeCell ref="O231:R231"/>
    <mergeCell ref="T231:W231"/>
    <mergeCell ref="Y231:AB231"/>
    <mergeCell ref="AE231:AH231"/>
    <mergeCell ref="AJ231:AM231"/>
    <mergeCell ref="AO231:AR231"/>
    <mergeCell ref="Y234:AB234"/>
    <mergeCell ref="AO234:AR234"/>
    <mergeCell ref="Y235:AB235"/>
    <mergeCell ref="AO235:AR235"/>
    <mergeCell ref="O236:R236"/>
    <mergeCell ref="T236:W236"/>
    <mergeCell ref="Y236:AB236"/>
    <mergeCell ref="AE236:AH236"/>
    <mergeCell ref="AJ236:AM236"/>
    <mergeCell ref="AO236:AR236"/>
    <mergeCell ref="AG226:AH226"/>
    <mergeCell ref="AI226:AJ226"/>
    <mergeCell ref="O226:P226"/>
    <mergeCell ref="Q226:R226"/>
    <mergeCell ref="S226:T226"/>
    <mergeCell ref="V226:W226"/>
    <mergeCell ref="X226:Y226"/>
    <mergeCell ref="AA226:AB226"/>
    <mergeCell ref="V228:W228"/>
    <mergeCell ref="AL228:AM228"/>
    <mergeCell ref="AQ226:AR226"/>
    <mergeCell ref="BH75:BI75"/>
    <mergeCell ref="BJ75:BN76"/>
    <mergeCell ref="BF76:BG76"/>
    <mergeCell ref="BH76:BI76"/>
    <mergeCell ref="D75:F76"/>
    <mergeCell ref="G75:H76"/>
    <mergeCell ref="M75:N76"/>
    <mergeCell ref="O75:R76"/>
    <mergeCell ref="D77:F78"/>
    <mergeCell ref="G77:H78"/>
    <mergeCell ref="M77:N78"/>
    <mergeCell ref="O77:R78"/>
    <mergeCell ref="S75:W76"/>
    <mergeCell ref="BF75:BG75"/>
    <mergeCell ref="S77:W78"/>
    <mergeCell ref="BF77:BG77"/>
    <mergeCell ref="AU230:AV230"/>
    <mergeCell ref="AW230:AZ230"/>
    <mergeCell ref="AG224:AH224"/>
    <mergeCell ref="AI224:AJ224"/>
    <mergeCell ref="AA225:AB225"/>
    <mergeCell ref="AE225:AF225"/>
    <mergeCell ref="AG225:AH225"/>
    <mergeCell ref="AI225:AJ225"/>
    <mergeCell ref="AU228:AV228"/>
    <mergeCell ref="AW228:AZ228"/>
    <mergeCell ref="AU229:AV229"/>
    <mergeCell ref="AW229:AZ229"/>
    <mergeCell ref="AQ224:AR224"/>
    <mergeCell ref="X224:Y224"/>
    <mergeCell ref="AA224:AB224"/>
    <mergeCell ref="AE224:AF224"/>
    <mergeCell ref="D85:F86"/>
    <mergeCell ref="G85:H86"/>
    <mergeCell ref="M85:N86"/>
    <mergeCell ref="O85:R86"/>
    <mergeCell ref="S85:W86"/>
    <mergeCell ref="BF85:BG85"/>
    <mergeCell ref="BH85:BI85"/>
    <mergeCell ref="BJ85:BN86"/>
    <mergeCell ref="BF86:BG86"/>
    <mergeCell ref="BH86:BI86"/>
    <mergeCell ref="D81:F82"/>
    <mergeCell ref="G81:H82"/>
    <mergeCell ref="M81:N82"/>
    <mergeCell ref="O81:R82"/>
    <mergeCell ref="BH79:BI79"/>
    <mergeCell ref="BJ79:BN80"/>
    <mergeCell ref="BF80:BG80"/>
    <mergeCell ref="BH80:BI80"/>
    <mergeCell ref="S81:W82"/>
    <mergeCell ref="BF81:BG81"/>
    <mergeCell ref="BH81:BI81"/>
    <mergeCell ref="BJ81:BN82"/>
    <mergeCell ref="BF82:BG82"/>
    <mergeCell ref="BH82:BI82"/>
    <mergeCell ref="B79:B80"/>
    <mergeCell ref="C79:C80"/>
    <mergeCell ref="D79:F80"/>
    <mergeCell ref="G79:H80"/>
    <mergeCell ref="M79:N80"/>
    <mergeCell ref="O79:R80"/>
    <mergeCell ref="B87:B88"/>
    <mergeCell ref="C87:C88"/>
    <mergeCell ref="D87:F88"/>
    <mergeCell ref="G87:H88"/>
    <mergeCell ref="M87:N88"/>
    <mergeCell ref="O87:R88"/>
    <mergeCell ref="S87:W88"/>
    <mergeCell ref="BF87:BG87"/>
    <mergeCell ref="BH87:BI87"/>
    <mergeCell ref="BJ87:BN88"/>
    <mergeCell ref="BF88:BG88"/>
    <mergeCell ref="BH88:BI88"/>
    <mergeCell ref="B83:B84"/>
    <mergeCell ref="C83:C84"/>
    <mergeCell ref="D83:F84"/>
    <mergeCell ref="G83:H84"/>
    <mergeCell ref="M83:N84"/>
    <mergeCell ref="O83:R84"/>
    <mergeCell ref="S83:W84"/>
    <mergeCell ref="BF83:BG83"/>
    <mergeCell ref="BH83:BI83"/>
    <mergeCell ref="BJ83:BN84"/>
    <mergeCell ref="BF84:BG84"/>
    <mergeCell ref="BH84:BI84"/>
    <mergeCell ref="B85:B86"/>
    <mergeCell ref="C85:C86"/>
    <mergeCell ref="B89:B90"/>
    <mergeCell ref="C89:C90"/>
    <mergeCell ref="D89:F90"/>
    <mergeCell ref="G89:H90"/>
    <mergeCell ref="M89:N90"/>
    <mergeCell ref="O89:R90"/>
    <mergeCell ref="S89:W90"/>
    <mergeCell ref="BF89:BG89"/>
    <mergeCell ref="BH89:BI89"/>
    <mergeCell ref="BJ89:BN90"/>
    <mergeCell ref="BF90:BG90"/>
    <mergeCell ref="BH90:BI90"/>
    <mergeCell ref="B91:B92"/>
    <mergeCell ref="C91:C92"/>
    <mergeCell ref="D91:F92"/>
    <mergeCell ref="G91:H92"/>
    <mergeCell ref="M91:N92"/>
    <mergeCell ref="O91:R92"/>
    <mergeCell ref="S91:W92"/>
    <mergeCell ref="BF91:BG91"/>
    <mergeCell ref="BH91:BI91"/>
    <mergeCell ref="BJ91:BN92"/>
    <mergeCell ref="BF92:BG92"/>
    <mergeCell ref="BH92:BI92"/>
    <mergeCell ref="B93:B94"/>
    <mergeCell ref="C93:C94"/>
    <mergeCell ref="D93:F94"/>
    <mergeCell ref="G93:H94"/>
    <mergeCell ref="M93:N94"/>
    <mergeCell ref="O93:R94"/>
    <mergeCell ref="S93:W94"/>
    <mergeCell ref="BF93:BG93"/>
    <mergeCell ref="BH93:BI93"/>
    <mergeCell ref="BJ93:BN94"/>
    <mergeCell ref="BF94:BG94"/>
    <mergeCell ref="BH94:BI94"/>
    <mergeCell ref="B95:B96"/>
    <mergeCell ref="C95:C96"/>
    <mergeCell ref="D95:F96"/>
    <mergeCell ref="G95:H96"/>
    <mergeCell ref="M95:N96"/>
    <mergeCell ref="O95:R96"/>
    <mergeCell ref="S95:W96"/>
    <mergeCell ref="BF95:BG95"/>
    <mergeCell ref="BH95:BI95"/>
    <mergeCell ref="BJ95:BN96"/>
    <mergeCell ref="BF96:BG96"/>
    <mergeCell ref="BH96:BI96"/>
    <mergeCell ref="B97:B98"/>
    <mergeCell ref="C97:C98"/>
    <mergeCell ref="D97:F98"/>
    <mergeCell ref="G97:H98"/>
    <mergeCell ref="M97:N98"/>
    <mergeCell ref="O97:R98"/>
    <mergeCell ref="S97:W98"/>
    <mergeCell ref="BF97:BG97"/>
    <mergeCell ref="BH97:BI97"/>
    <mergeCell ref="BJ97:BN98"/>
    <mergeCell ref="BF98:BG98"/>
    <mergeCell ref="BH98:BI98"/>
    <mergeCell ref="B99:B100"/>
    <mergeCell ref="C99:C100"/>
    <mergeCell ref="D99:F100"/>
    <mergeCell ref="G99:H100"/>
    <mergeCell ref="M99:N100"/>
    <mergeCell ref="O99:R100"/>
    <mergeCell ref="S99:W100"/>
    <mergeCell ref="BF99:BG99"/>
    <mergeCell ref="BH99:BI99"/>
    <mergeCell ref="BJ99:BN100"/>
    <mergeCell ref="BF100:BG100"/>
    <mergeCell ref="BH100:BI100"/>
    <mergeCell ref="B101:B102"/>
    <mergeCell ref="C101:C102"/>
    <mergeCell ref="D101:F102"/>
    <mergeCell ref="G101:H102"/>
    <mergeCell ref="M101:N102"/>
    <mergeCell ref="O101:R102"/>
    <mergeCell ref="S101:W102"/>
    <mergeCell ref="BF101:BG101"/>
    <mergeCell ref="BH101:BI101"/>
    <mergeCell ref="BJ101:BN102"/>
    <mergeCell ref="BF102:BG102"/>
    <mergeCell ref="BH102:BI102"/>
    <mergeCell ref="B103:B104"/>
    <mergeCell ref="C103:C104"/>
    <mergeCell ref="D103:F104"/>
    <mergeCell ref="G103:H104"/>
    <mergeCell ref="M103:N104"/>
    <mergeCell ref="O103:R104"/>
    <mergeCell ref="S103:W104"/>
    <mergeCell ref="BF103:BG103"/>
    <mergeCell ref="BH103:BI103"/>
    <mergeCell ref="BJ103:BN104"/>
    <mergeCell ref="BF104:BG104"/>
    <mergeCell ref="BH104:BI104"/>
    <mergeCell ref="B105:B106"/>
    <mergeCell ref="C105:C106"/>
    <mergeCell ref="D105:F106"/>
    <mergeCell ref="G105:H106"/>
    <mergeCell ref="M105:N106"/>
    <mergeCell ref="O105:R106"/>
    <mergeCell ref="S105:W106"/>
    <mergeCell ref="BF105:BG105"/>
    <mergeCell ref="BH105:BI105"/>
    <mergeCell ref="BJ105:BN106"/>
    <mergeCell ref="BF106:BG106"/>
    <mergeCell ref="BH106:BI106"/>
    <mergeCell ref="B107:B108"/>
    <mergeCell ref="C107:C108"/>
    <mergeCell ref="D107:F108"/>
    <mergeCell ref="G107:H108"/>
    <mergeCell ref="M107:N108"/>
    <mergeCell ref="O107:R108"/>
    <mergeCell ref="S107:W108"/>
    <mergeCell ref="BF107:BG107"/>
    <mergeCell ref="BH107:BI107"/>
    <mergeCell ref="BJ107:BN108"/>
    <mergeCell ref="BF108:BG108"/>
    <mergeCell ref="BH108:BI108"/>
    <mergeCell ref="B109:B110"/>
    <mergeCell ref="C109:C110"/>
    <mergeCell ref="D109:F110"/>
    <mergeCell ref="G109:H110"/>
    <mergeCell ref="M109:N110"/>
    <mergeCell ref="O109:R110"/>
    <mergeCell ref="S109:W110"/>
    <mergeCell ref="BF109:BG109"/>
    <mergeCell ref="BH109:BI109"/>
    <mergeCell ref="BJ109:BN110"/>
    <mergeCell ref="BF110:BG110"/>
    <mergeCell ref="BH110:BI110"/>
    <mergeCell ref="B111:B112"/>
    <mergeCell ref="C111:C112"/>
    <mergeCell ref="D111:F112"/>
    <mergeCell ref="G111:H112"/>
    <mergeCell ref="M111:N112"/>
    <mergeCell ref="O111:R112"/>
    <mergeCell ref="S111:W112"/>
    <mergeCell ref="BF111:BG111"/>
    <mergeCell ref="BH111:BI111"/>
    <mergeCell ref="BJ111:BN112"/>
    <mergeCell ref="BF112:BG112"/>
    <mergeCell ref="BH112:BI112"/>
    <mergeCell ref="B113:B114"/>
    <mergeCell ref="C113:C114"/>
    <mergeCell ref="D113:F114"/>
    <mergeCell ref="G113:H114"/>
    <mergeCell ref="M113:N114"/>
    <mergeCell ref="O113:R114"/>
    <mergeCell ref="S113:W114"/>
    <mergeCell ref="BF113:BG113"/>
    <mergeCell ref="BH113:BI113"/>
    <mergeCell ref="BJ113:BN114"/>
    <mergeCell ref="BF114:BG114"/>
    <mergeCell ref="BH114:BI114"/>
    <mergeCell ref="B115:B116"/>
    <mergeCell ref="C115:C116"/>
    <mergeCell ref="D115:F116"/>
    <mergeCell ref="G115:H116"/>
    <mergeCell ref="M115:N116"/>
    <mergeCell ref="O115:R116"/>
    <mergeCell ref="S115:W116"/>
    <mergeCell ref="BF115:BG115"/>
    <mergeCell ref="BH115:BI115"/>
    <mergeCell ref="BJ115:BN116"/>
    <mergeCell ref="BF116:BG116"/>
    <mergeCell ref="BH116:BI116"/>
    <mergeCell ref="B117:B118"/>
    <mergeCell ref="C117:C118"/>
    <mergeCell ref="D117:F118"/>
    <mergeCell ref="G117:H118"/>
    <mergeCell ref="M117:N118"/>
    <mergeCell ref="O117:R118"/>
    <mergeCell ref="S117:W118"/>
    <mergeCell ref="BF117:BG117"/>
    <mergeCell ref="BH117:BI117"/>
    <mergeCell ref="BJ117:BN118"/>
    <mergeCell ref="BF118:BG118"/>
    <mergeCell ref="BH118:BI118"/>
    <mergeCell ref="B119:B120"/>
    <mergeCell ref="C119:C120"/>
    <mergeCell ref="D119:F120"/>
    <mergeCell ref="G119:H120"/>
    <mergeCell ref="M119:N120"/>
    <mergeCell ref="O119:R120"/>
    <mergeCell ref="S119:W120"/>
    <mergeCell ref="BF119:BG119"/>
    <mergeCell ref="BH119:BI119"/>
    <mergeCell ref="BJ119:BN120"/>
    <mergeCell ref="BF120:BG120"/>
    <mergeCell ref="BH120:BI120"/>
    <mergeCell ref="B121:B122"/>
    <mergeCell ref="C121:C122"/>
    <mergeCell ref="D121:F122"/>
    <mergeCell ref="G121:H122"/>
    <mergeCell ref="M121:N122"/>
    <mergeCell ref="O121:R122"/>
    <mergeCell ref="S121:W122"/>
    <mergeCell ref="BF121:BG121"/>
    <mergeCell ref="BH121:BI121"/>
    <mergeCell ref="BJ121:BN122"/>
    <mergeCell ref="BF122:BG122"/>
    <mergeCell ref="BH122:BI122"/>
    <mergeCell ref="B123:B124"/>
    <mergeCell ref="C123:C124"/>
    <mergeCell ref="D123:F124"/>
    <mergeCell ref="G123:H124"/>
    <mergeCell ref="M123:N124"/>
    <mergeCell ref="O123:R124"/>
    <mergeCell ref="S123:W124"/>
    <mergeCell ref="BF123:BG123"/>
    <mergeCell ref="BH123:BI123"/>
    <mergeCell ref="BJ123:BN124"/>
    <mergeCell ref="BF124:BG124"/>
    <mergeCell ref="BH124:BI124"/>
    <mergeCell ref="B125:B126"/>
    <mergeCell ref="C125:C126"/>
    <mergeCell ref="D125:F126"/>
    <mergeCell ref="G125:H126"/>
    <mergeCell ref="M125:N126"/>
    <mergeCell ref="O125:R126"/>
    <mergeCell ref="S125:W126"/>
    <mergeCell ref="BF125:BG125"/>
    <mergeCell ref="BH125:BI125"/>
    <mergeCell ref="BJ125:BN126"/>
    <mergeCell ref="BF126:BG126"/>
    <mergeCell ref="BH126:BI126"/>
    <mergeCell ref="B127:B128"/>
    <mergeCell ref="C127:C128"/>
    <mergeCell ref="D127:F128"/>
    <mergeCell ref="G127:H128"/>
    <mergeCell ref="M127:N128"/>
    <mergeCell ref="O127:R128"/>
    <mergeCell ref="S127:W128"/>
    <mergeCell ref="BF127:BG127"/>
    <mergeCell ref="BH127:BI127"/>
    <mergeCell ref="BJ127:BN128"/>
    <mergeCell ref="BF128:BG128"/>
    <mergeCell ref="BH128:BI128"/>
    <mergeCell ref="B129:B130"/>
    <mergeCell ref="C129:C130"/>
    <mergeCell ref="D129:F130"/>
    <mergeCell ref="G129:H130"/>
    <mergeCell ref="M129:N130"/>
    <mergeCell ref="O129:R130"/>
    <mergeCell ref="S129:W130"/>
    <mergeCell ref="BF129:BG129"/>
    <mergeCell ref="BH129:BI129"/>
    <mergeCell ref="BJ129:BN130"/>
    <mergeCell ref="BF130:BG130"/>
    <mergeCell ref="BH130:BI130"/>
    <mergeCell ref="B131:B132"/>
    <mergeCell ref="C131:C132"/>
    <mergeCell ref="D131:F132"/>
    <mergeCell ref="G131:H132"/>
    <mergeCell ref="M131:N132"/>
    <mergeCell ref="O131:R132"/>
    <mergeCell ref="S131:W132"/>
    <mergeCell ref="BF131:BG131"/>
    <mergeCell ref="BH131:BI131"/>
    <mergeCell ref="BJ131:BN132"/>
    <mergeCell ref="BF132:BG132"/>
    <mergeCell ref="BH132:BI132"/>
    <mergeCell ref="B133:B134"/>
    <mergeCell ref="C133:C134"/>
    <mergeCell ref="D133:F134"/>
    <mergeCell ref="G133:H134"/>
    <mergeCell ref="M133:N134"/>
    <mergeCell ref="O133:R134"/>
    <mergeCell ref="S133:W134"/>
    <mergeCell ref="BF133:BG133"/>
    <mergeCell ref="BH133:BI133"/>
    <mergeCell ref="BJ133:BN134"/>
    <mergeCell ref="BF134:BG134"/>
    <mergeCell ref="BH134:BI134"/>
    <mergeCell ref="B135:B136"/>
    <mergeCell ref="C135:C136"/>
    <mergeCell ref="D135:F136"/>
    <mergeCell ref="G135:H136"/>
    <mergeCell ref="M135:N136"/>
    <mergeCell ref="O135:R136"/>
    <mergeCell ref="S135:W136"/>
    <mergeCell ref="BF135:BG135"/>
    <mergeCell ref="BH135:BI135"/>
    <mergeCell ref="BJ135:BN136"/>
    <mergeCell ref="BF136:BG136"/>
    <mergeCell ref="BH136:BI136"/>
    <mergeCell ref="B137:B138"/>
    <mergeCell ref="C137:C138"/>
    <mergeCell ref="D137:F138"/>
    <mergeCell ref="G137:H138"/>
    <mergeCell ref="M137:N138"/>
    <mergeCell ref="O137:R138"/>
    <mergeCell ref="S137:W138"/>
    <mergeCell ref="BF137:BG137"/>
    <mergeCell ref="BH137:BI137"/>
    <mergeCell ref="BJ137:BN138"/>
    <mergeCell ref="BF138:BG138"/>
    <mergeCell ref="BH138:BI138"/>
    <mergeCell ref="B139:B140"/>
    <mergeCell ref="C139:C140"/>
    <mergeCell ref="D139:F140"/>
    <mergeCell ref="G139:H140"/>
    <mergeCell ref="M139:N140"/>
    <mergeCell ref="O139:R140"/>
    <mergeCell ref="S139:W140"/>
    <mergeCell ref="BF139:BG139"/>
    <mergeCell ref="BH139:BI139"/>
    <mergeCell ref="BJ139:BN140"/>
    <mergeCell ref="BF140:BG140"/>
    <mergeCell ref="BH140:BI140"/>
    <mergeCell ref="B141:B142"/>
    <mergeCell ref="C141:C142"/>
    <mergeCell ref="D141:F142"/>
    <mergeCell ref="G141:H142"/>
    <mergeCell ref="M141:N142"/>
    <mergeCell ref="O141:R142"/>
    <mergeCell ref="S141:W142"/>
    <mergeCell ref="BF141:BG141"/>
    <mergeCell ref="BH141:BI141"/>
    <mergeCell ref="BJ141:BN142"/>
    <mergeCell ref="BF142:BG142"/>
    <mergeCell ref="BH142:BI142"/>
    <mergeCell ref="B143:B144"/>
    <mergeCell ref="C143:C144"/>
    <mergeCell ref="D143:F144"/>
    <mergeCell ref="G143:H144"/>
    <mergeCell ref="M143:N144"/>
    <mergeCell ref="O143:R144"/>
    <mergeCell ref="S143:W144"/>
    <mergeCell ref="BF143:BG143"/>
    <mergeCell ref="BH143:BI143"/>
    <mergeCell ref="BJ143:BN144"/>
    <mergeCell ref="BF144:BG144"/>
    <mergeCell ref="BH144:BI144"/>
    <mergeCell ref="B145:B146"/>
    <mergeCell ref="C145:C146"/>
    <mergeCell ref="D145:F146"/>
    <mergeCell ref="G145:H146"/>
    <mergeCell ref="M145:N146"/>
    <mergeCell ref="O145:R146"/>
    <mergeCell ref="S145:W146"/>
    <mergeCell ref="BF145:BG145"/>
    <mergeCell ref="BH145:BI145"/>
    <mergeCell ref="BJ145:BN146"/>
    <mergeCell ref="BF146:BG146"/>
    <mergeCell ref="BH146:BI146"/>
    <mergeCell ref="B147:B148"/>
    <mergeCell ref="C147:C148"/>
    <mergeCell ref="D147:F148"/>
    <mergeCell ref="G147:H148"/>
    <mergeCell ref="M147:N148"/>
    <mergeCell ref="O147:R148"/>
    <mergeCell ref="S147:W148"/>
    <mergeCell ref="BF147:BG147"/>
    <mergeCell ref="BH147:BI147"/>
    <mergeCell ref="BJ147:BN148"/>
    <mergeCell ref="BF148:BG148"/>
    <mergeCell ref="BH148:BI148"/>
    <mergeCell ref="B149:B150"/>
    <mergeCell ref="C149:C150"/>
    <mergeCell ref="D149:F150"/>
    <mergeCell ref="G149:H150"/>
    <mergeCell ref="M149:N150"/>
    <mergeCell ref="O149:R150"/>
    <mergeCell ref="S149:W150"/>
    <mergeCell ref="BF149:BG149"/>
    <mergeCell ref="BH149:BI149"/>
    <mergeCell ref="BJ149:BN150"/>
    <mergeCell ref="BF150:BG150"/>
    <mergeCell ref="BH150:BI150"/>
    <mergeCell ref="B151:B152"/>
    <mergeCell ref="C151:C152"/>
    <mergeCell ref="D151:F152"/>
    <mergeCell ref="G151:H152"/>
    <mergeCell ref="M151:N152"/>
    <mergeCell ref="O151:R152"/>
    <mergeCell ref="S151:W152"/>
    <mergeCell ref="BF151:BG151"/>
    <mergeCell ref="BH151:BI151"/>
    <mergeCell ref="BJ151:BN152"/>
    <mergeCell ref="BF152:BG152"/>
    <mergeCell ref="BH152:BI152"/>
    <mergeCell ref="B153:B154"/>
    <mergeCell ref="C153:C154"/>
    <mergeCell ref="D153:F154"/>
    <mergeCell ref="G153:H154"/>
    <mergeCell ref="M153:N154"/>
    <mergeCell ref="O153:R154"/>
    <mergeCell ref="S153:W154"/>
    <mergeCell ref="BF153:BG153"/>
    <mergeCell ref="BH153:BI153"/>
    <mergeCell ref="BJ153:BN154"/>
    <mergeCell ref="BF154:BG154"/>
    <mergeCell ref="BH154:BI154"/>
    <mergeCell ref="B155:B156"/>
    <mergeCell ref="C155:C156"/>
    <mergeCell ref="D155:F156"/>
    <mergeCell ref="G155:H156"/>
    <mergeCell ref="M155:N156"/>
    <mergeCell ref="O155:R156"/>
    <mergeCell ref="S155:W156"/>
    <mergeCell ref="BF155:BG155"/>
    <mergeCell ref="BH155:BI155"/>
    <mergeCell ref="BJ155:BN156"/>
    <mergeCell ref="BF156:BG156"/>
    <mergeCell ref="BH156:BI156"/>
    <mergeCell ref="B157:B158"/>
    <mergeCell ref="C157:C158"/>
    <mergeCell ref="D157:F158"/>
    <mergeCell ref="G157:H158"/>
    <mergeCell ref="M157:N158"/>
    <mergeCell ref="O157:R158"/>
    <mergeCell ref="S157:W158"/>
    <mergeCell ref="BF157:BG157"/>
    <mergeCell ref="BH157:BI157"/>
    <mergeCell ref="BJ157:BN158"/>
    <mergeCell ref="BF158:BG158"/>
    <mergeCell ref="BH158:BI158"/>
    <mergeCell ref="B159:B160"/>
    <mergeCell ref="C159:C160"/>
    <mergeCell ref="D159:F160"/>
    <mergeCell ref="G159:H160"/>
    <mergeCell ref="M159:N160"/>
    <mergeCell ref="O159:R160"/>
    <mergeCell ref="S159:W160"/>
    <mergeCell ref="BF159:BG159"/>
    <mergeCell ref="BH159:BI159"/>
    <mergeCell ref="BJ159:BN160"/>
    <mergeCell ref="BF160:BG160"/>
    <mergeCell ref="BH160:BI160"/>
    <mergeCell ref="B161:B162"/>
    <mergeCell ref="C161:C162"/>
    <mergeCell ref="D161:F162"/>
    <mergeCell ref="G161:H162"/>
    <mergeCell ref="M161:N162"/>
    <mergeCell ref="O161:R162"/>
    <mergeCell ref="S161:W162"/>
    <mergeCell ref="BF161:BG161"/>
    <mergeCell ref="BH161:BI161"/>
    <mergeCell ref="BJ161:BN162"/>
    <mergeCell ref="BF162:BG162"/>
    <mergeCell ref="BH162:BI162"/>
    <mergeCell ref="B163:B164"/>
    <mergeCell ref="C163:C164"/>
    <mergeCell ref="D163:F164"/>
    <mergeCell ref="G163:H164"/>
    <mergeCell ref="M163:N164"/>
    <mergeCell ref="O163:R164"/>
    <mergeCell ref="S163:W164"/>
    <mergeCell ref="BF163:BG163"/>
    <mergeCell ref="BH163:BI163"/>
    <mergeCell ref="BJ163:BN164"/>
    <mergeCell ref="BF164:BG164"/>
    <mergeCell ref="BH164:BI164"/>
    <mergeCell ref="B165:B166"/>
    <mergeCell ref="C165:C166"/>
    <mergeCell ref="D165:F166"/>
    <mergeCell ref="G165:H166"/>
    <mergeCell ref="M165:N166"/>
    <mergeCell ref="O165:R166"/>
    <mergeCell ref="S165:W166"/>
    <mergeCell ref="BF165:BG165"/>
    <mergeCell ref="BH165:BI165"/>
    <mergeCell ref="BJ165:BN166"/>
    <mergeCell ref="BF166:BG166"/>
    <mergeCell ref="BH166:BI166"/>
    <mergeCell ref="B167:B168"/>
    <mergeCell ref="C167:C168"/>
    <mergeCell ref="D167:F168"/>
    <mergeCell ref="G167:H168"/>
    <mergeCell ref="M167:N168"/>
    <mergeCell ref="O167:R168"/>
    <mergeCell ref="S167:W168"/>
    <mergeCell ref="BF167:BG167"/>
    <mergeCell ref="BH167:BI167"/>
    <mergeCell ref="BJ167:BN168"/>
    <mergeCell ref="BF168:BG168"/>
    <mergeCell ref="BH168:BI168"/>
    <mergeCell ref="B169:B170"/>
    <mergeCell ref="C169:C170"/>
    <mergeCell ref="D169:F170"/>
    <mergeCell ref="G169:H170"/>
    <mergeCell ref="M169:N170"/>
    <mergeCell ref="O169:R170"/>
    <mergeCell ref="S169:W170"/>
    <mergeCell ref="BF169:BG169"/>
    <mergeCell ref="BH169:BI169"/>
    <mergeCell ref="BJ169:BN170"/>
    <mergeCell ref="BF170:BG170"/>
    <mergeCell ref="BH170:BI170"/>
    <mergeCell ref="B171:B172"/>
    <mergeCell ref="C171:C172"/>
    <mergeCell ref="D171:F172"/>
    <mergeCell ref="G171:H172"/>
    <mergeCell ref="M171:N172"/>
    <mergeCell ref="O171:R172"/>
    <mergeCell ref="S171:W172"/>
    <mergeCell ref="BF171:BG171"/>
    <mergeCell ref="BH171:BI171"/>
    <mergeCell ref="BJ171:BN172"/>
    <mergeCell ref="BF172:BG172"/>
    <mergeCell ref="BH172:BI172"/>
    <mergeCell ref="B173:B174"/>
    <mergeCell ref="C173:C174"/>
    <mergeCell ref="D173:F174"/>
    <mergeCell ref="G173:H174"/>
    <mergeCell ref="M173:N174"/>
    <mergeCell ref="O173:R174"/>
    <mergeCell ref="S173:W174"/>
    <mergeCell ref="BF173:BG173"/>
    <mergeCell ref="BH173:BI173"/>
    <mergeCell ref="BJ173:BN174"/>
    <mergeCell ref="BF174:BG174"/>
    <mergeCell ref="BH174:BI174"/>
    <mergeCell ref="B175:B176"/>
    <mergeCell ref="C175:C176"/>
    <mergeCell ref="D175:F176"/>
    <mergeCell ref="G175:H176"/>
    <mergeCell ref="M175:N176"/>
    <mergeCell ref="O175:R176"/>
    <mergeCell ref="S175:W176"/>
    <mergeCell ref="BF175:BG175"/>
    <mergeCell ref="BH175:BI175"/>
    <mergeCell ref="BJ175:BN176"/>
    <mergeCell ref="BF176:BG176"/>
    <mergeCell ref="BH176:BI176"/>
    <mergeCell ref="B177:B178"/>
    <mergeCell ref="C177:C178"/>
    <mergeCell ref="D177:F178"/>
    <mergeCell ref="G177:H178"/>
    <mergeCell ref="M177:N178"/>
    <mergeCell ref="O177:R178"/>
    <mergeCell ref="S177:W178"/>
    <mergeCell ref="BF177:BG177"/>
    <mergeCell ref="BH177:BI177"/>
    <mergeCell ref="BJ177:BN178"/>
    <mergeCell ref="BF178:BG178"/>
    <mergeCell ref="BH178:BI178"/>
    <mergeCell ref="B179:B180"/>
    <mergeCell ref="C179:C180"/>
    <mergeCell ref="D179:F180"/>
    <mergeCell ref="G179:H180"/>
    <mergeCell ref="M179:N180"/>
    <mergeCell ref="O179:R180"/>
    <mergeCell ref="S179:W180"/>
    <mergeCell ref="BF179:BG179"/>
    <mergeCell ref="BH179:BI179"/>
    <mergeCell ref="BJ179:BN180"/>
    <mergeCell ref="BF180:BG180"/>
    <mergeCell ref="BH180:BI180"/>
    <mergeCell ref="B181:B182"/>
    <mergeCell ref="C181:C182"/>
    <mergeCell ref="D181:F182"/>
    <mergeCell ref="G181:H182"/>
    <mergeCell ref="M181:N182"/>
    <mergeCell ref="O181:R182"/>
    <mergeCell ref="S181:W182"/>
    <mergeCell ref="BF181:BG181"/>
    <mergeCell ref="BH181:BI181"/>
    <mergeCell ref="BJ181:BN182"/>
    <mergeCell ref="BF182:BG182"/>
    <mergeCell ref="BH182:BI182"/>
    <mergeCell ref="B183:B184"/>
    <mergeCell ref="C183:C184"/>
    <mergeCell ref="D183:F184"/>
    <mergeCell ref="G183:H184"/>
    <mergeCell ref="M183:N184"/>
    <mergeCell ref="O183:R184"/>
    <mergeCell ref="S183:W184"/>
    <mergeCell ref="BF183:BG183"/>
    <mergeCell ref="BH183:BI183"/>
    <mergeCell ref="BJ183:BN184"/>
    <mergeCell ref="BF184:BG184"/>
    <mergeCell ref="BH184:BI184"/>
    <mergeCell ref="B185:B186"/>
    <mergeCell ref="C185:C186"/>
    <mergeCell ref="D185:F186"/>
    <mergeCell ref="G185:H186"/>
    <mergeCell ref="M185:N186"/>
    <mergeCell ref="O185:R186"/>
    <mergeCell ref="S185:W186"/>
    <mergeCell ref="BF185:BG185"/>
    <mergeCell ref="BH185:BI185"/>
    <mergeCell ref="BJ185:BN186"/>
    <mergeCell ref="BF186:BG186"/>
    <mergeCell ref="BH186:BI186"/>
    <mergeCell ref="B187:B188"/>
    <mergeCell ref="C187:C188"/>
    <mergeCell ref="D187:F188"/>
    <mergeCell ref="G187:H188"/>
    <mergeCell ref="M187:N188"/>
    <mergeCell ref="O187:R188"/>
    <mergeCell ref="S187:W188"/>
    <mergeCell ref="BF187:BG187"/>
    <mergeCell ref="BH187:BI187"/>
    <mergeCell ref="BJ187:BN188"/>
    <mergeCell ref="BF188:BG188"/>
    <mergeCell ref="BH188:BI188"/>
    <mergeCell ref="B189:B190"/>
    <mergeCell ref="C189:C190"/>
    <mergeCell ref="D189:F190"/>
    <mergeCell ref="G189:H190"/>
    <mergeCell ref="M189:N190"/>
    <mergeCell ref="O189:R190"/>
    <mergeCell ref="S189:W190"/>
    <mergeCell ref="BF189:BG189"/>
    <mergeCell ref="BH189:BI189"/>
    <mergeCell ref="BJ189:BN190"/>
    <mergeCell ref="BF190:BG190"/>
    <mergeCell ref="BH190:BI190"/>
    <mergeCell ref="B191:B192"/>
    <mergeCell ref="C191:C192"/>
    <mergeCell ref="D191:F192"/>
    <mergeCell ref="G191:H192"/>
    <mergeCell ref="M191:N192"/>
    <mergeCell ref="O191:R192"/>
    <mergeCell ref="S191:W192"/>
    <mergeCell ref="BF191:BG191"/>
    <mergeCell ref="BH191:BI191"/>
    <mergeCell ref="BJ191:BN192"/>
    <mergeCell ref="BF192:BG192"/>
    <mergeCell ref="BH192:BI192"/>
    <mergeCell ref="B193:B194"/>
    <mergeCell ref="C193:C194"/>
    <mergeCell ref="D193:F194"/>
    <mergeCell ref="G193:H194"/>
    <mergeCell ref="M193:N194"/>
    <mergeCell ref="O193:R194"/>
    <mergeCell ref="S193:W194"/>
    <mergeCell ref="BF193:BG193"/>
    <mergeCell ref="BH193:BI193"/>
    <mergeCell ref="BJ193:BN194"/>
    <mergeCell ref="BF194:BG194"/>
    <mergeCell ref="BH194:BI194"/>
    <mergeCell ref="B195:B196"/>
    <mergeCell ref="C195:C196"/>
    <mergeCell ref="D195:F196"/>
    <mergeCell ref="G195:H196"/>
    <mergeCell ref="M195:N196"/>
    <mergeCell ref="O195:R196"/>
    <mergeCell ref="S195:W196"/>
    <mergeCell ref="BF195:BG195"/>
    <mergeCell ref="BH195:BI195"/>
    <mergeCell ref="BJ195:BN196"/>
    <mergeCell ref="BF196:BG196"/>
    <mergeCell ref="BH196:BI196"/>
    <mergeCell ref="B197:B198"/>
    <mergeCell ref="C197:C198"/>
    <mergeCell ref="D197:F198"/>
    <mergeCell ref="G197:H198"/>
    <mergeCell ref="M197:N198"/>
    <mergeCell ref="O197:R198"/>
    <mergeCell ref="S197:W198"/>
    <mergeCell ref="BF197:BG197"/>
    <mergeCell ref="BH197:BI197"/>
    <mergeCell ref="BJ197:BN198"/>
    <mergeCell ref="BF198:BG198"/>
    <mergeCell ref="BH198:BI198"/>
    <mergeCell ref="B199:B200"/>
    <mergeCell ref="C199:C200"/>
    <mergeCell ref="D199:F200"/>
    <mergeCell ref="G199:H200"/>
    <mergeCell ref="M199:N200"/>
    <mergeCell ref="O199:R200"/>
    <mergeCell ref="S199:W200"/>
    <mergeCell ref="BF199:BG199"/>
    <mergeCell ref="BH199:BI199"/>
    <mergeCell ref="BJ199:BN200"/>
    <mergeCell ref="BF200:BG200"/>
    <mergeCell ref="BH200:BI200"/>
    <mergeCell ref="B201:B202"/>
    <mergeCell ref="C201:C202"/>
    <mergeCell ref="D201:F202"/>
    <mergeCell ref="G201:H202"/>
    <mergeCell ref="M201:N202"/>
    <mergeCell ref="O201:R202"/>
    <mergeCell ref="S201:W202"/>
    <mergeCell ref="BF201:BG201"/>
    <mergeCell ref="BH201:BI201"/>
    <mergeCell ref="BJ201:BN202"/>
    <mergeCell ref="BF202:BG202"/>
    <mergeCell ref="BH202:BI202"/>
    <mergeCell ref="B203:B204"/>
    <mergeCell ref="C203:C204"/>
    <mergeCell ref="D203:F204"/>
    <mergeCell ref="G203:H204"/>
    <mergeCell ref="M203:N204"/>
    <mergeCell ref="O203:R204"/>
    <mergeCell ref="S203:W204"/>
    <mergeCell ref="BF203:BG203"/>
    <mergeCell ref="BH203:BI203"/>
    <mergeCell ref="BJ203:BN204"/>
    <mergeCell ref="BF204:BG204"/>
    <mergeCell ref="BH204:BI204"/>
    <mergeCell ref="BH211:BI211"/>
    <mergeCell ref="BJ211:BN212"/>
    <mergeCell ref="BF212:BG212"/>
    <mergeCell ref="BH212:BI212"/>
    <mergeCell ref="B205:B206"/>
    <mergeCell ref="C205:C206"/>
    <mergeCell ref="D205:F206"/>
    <mergeCell ref="G205:H206"/>
    <mergeCell ref="M205:N206"/>
    <mergeCell ref="O205:R206"/>
    <mergeCell ref="S205:W206"/>
    <mergeCell ref="BF205:BG205"/>
    <mergeCell ref="BH205:BI205"/>
    <mergeCell ref="BJ205:BN206"/>
    <mergeCell ref="BF206:BG206"/>
    <mergeCell ref="BH206:BI206"/>
    <mergeCell ref="B207:B208"/>
    <mergeCell ref="C207:C208"/>
    <mergeCell ref="D207:F208"/>
    <mergeCell ref="G207:H208"/>
    <mergeCell ref="M207:N208"/>
    <mergeCell ref="O207:R208"/>
    <mergeCell ref="S207:W208"/>
    <mergeCell ref="BF207:BG207"/>
    <mergeCell ref="BH207:BI207"/>
    <mergeCell ref="BJ207:BN208"/>
    <mergeCell ref="BF208:BG208"/>
    <mergeCell ref="BH208:BI208"/>
    <mergeCell ref="B213:B214"/>
    <mergeCell ref="C213:C214"/>
    <mergeCell ref="D213:F214"/>
    <mergeCell ref="G213:H214"/>
    <mergeCell ref="M213:N214"/>
    <mergeCell ref="O213:R214"/>
    <mergeCell ref="S213:W214"/>
    <mergeCell ref="BF213:BG213"/>
    <mergeCell ref="BH213:BI213"/>
    <mergeCell ref="BJ213:BN214"/>
    <mergeCell ref="BF214:BG214"/>
    <mergeCell ref="BH214:BI214"/>
    <mergeCell ref="B209:B210"/>
    <mergeCell ref="C209:C210"/>
    <mergeCell ref="D209:F210"/>
    <mergeCell ref="G209:H210"/>
    <mergeCell ref="M209:N210"/>
    <mergeCell ref="O209:R210"/>
    <mergeCell ref="S209:W210"/>
    <mergeCell ref="BF209:BG209"/>
    <mergeCell ref="BH209:BI209"/>
    <mergeCell ref="BJ209:BN210"/>
    <mergeCell ref="BF210:BG210"/>
    <mergeCell ref="BH210:BI210"/>
    <mergeCell ref="B211:B212"/>
    <mergeCell ref="C211:C212"/>
    <mergeCell ref="D211:F212"/>
    <mergeCell ref="G211:H212"/>
    <mergeCell ref="M211:N212"/>
    <mergeCell ref="O211:R212"/>
    <mergeCell ref="S211:W212"/>
    <mergeCell ref="BF211:BG211"/>
  </mergeCells>
  <phoneticPr fontId="9"/>
  <conditionalFormatting sqref="O231:R231">
    <cfRule type="expression" dxfId="145" priority="174">
      <formula>INDIRECT(ADDRESS(ROW(),COLUMN()))=TRUNC(INDIRECT(ADDRESS(ROW(),COLUMN())))</formula>
    </cfRule>
  </conditionalFormatting>
  <conditionalFormatting sqref="Q222:AB226">
    <cfRule type="expression" dxfId="144" priority="176">
      <formula>INDIRECT(ADDRESS(ROW(),COLUMN()))=TRUNC(INDIRECT(ADDRESS(ROW(),COLUMN())))</formula>
    </cfRule>
  </conditionalFormatting>
  <conditionalFormatting sqref="AA220:AB220 AD220 AA229:AD229">
    <cfRule type="expression" dxfId="143" priority="209">
      <formula>OR(#REF!=$B218,#REF!=$B218)</formula>
    </cfRule>
  </conditionalFormatting>
  <conditionalFormatting sqref="AA230:AD230">
    <cfRule type="expression" dxfId="142" priority="208">
      <formula>OR(#REF!=$B217,#REF!=$B217)</formula>
    </cfRule>
  </conditionalFormatting>
  <conditionalFormatting sqref="AA18:BI18">
    <cfRule type="expression" dxfId="141" priority="170">
      <formula>INDIRECT(ADDRESS(ROW(),COLUMN()))=TRUNC(INDIRECT(ADDRESS(ROW(),COLUMN())))</formula>
    </cfRule>
  </conditionalFormatting>
  <conditionalFormatting sqref="AA20:BI20">
    <cfRule type="expression" dxfId="140" priority="171">
      <formula>INDIRECT(ADDRESS(ROW(),COLUMN()))=TRUNC(INDIRECT(ADDRESS(ROW(),COLUMN())))</formula>
    </cfRule>
  </conditionalFormatting>
  <conditionalFormatting sqref="AA22:BI22">
    <cfRule type="expression" dxfId="139" priority="169">
      <formula>INDIRECT(ADDRESS(ROW(),COLUMN()))=TRUNC(INDIRECT(ADDRESS(ROW(),COLUMN())))</formula>
    </cfRule>
  </conditionalFormatting>
  <conditionalFormatting sqref="AA24:BI24">
    <cfRule type="expression" dxfId="138" priority="168">
      <formula>INDIRECT(ADDRESS(ROW(),COLUMN()))=TRUNC(INDIRECT(ADDRESS(ROW(),COLUMN())))</formula>
    </cfRule>
  </conditionalFormatting>
  <conditionalFormatting sqref="AA26:BI26">
    <cfRule type="expression" dxfId="137" priority="167">
      <formula>INDIRECT(ADDRESS(ROW(),COLUMN()))=TRUNC(INDIRECT(ADDRESS(ROW(),COLUMN())))</formula>
    </cfRule>
  </conditionalFormatting>
  <conditionalFormatting sqref="AA28:BI28">
    <cfRule type="expression" dxfId="136" priority="166">
      <formula>INDIRECT(ADDRESS(ROW(),COLUMN()))=TRUNC(INDIRECT(ADDRESS(ROW(),COLUMN())))</formula>
    </cfRule>
  </conditionalFormatting>
  <conditionalFormatting sqref="AA30:BI30">
    <cfRule type="expression" dxfId="135" priority="165">
      <formula>INDIRECT(ADDRESS(ROW(),COLUMN()))=TRUNC(INDIRECT(ADDRESS(ROW(),COLUMN())))</formula>
    </cfRule>
  </conditionalFormatting>
  <conditionalFormatting sqref="AA32:BI32">
    <cfRule type="expression" dxfId="134" priority="164">
      <formula>INDIRECT(ADDRESS(ROW(),COLUMN()))=TRUNC(INDIRECT(ADDRESS(ROW(),COLUMN())))</formula>
    </cfRule>
  </conditionalFormatting>
  <conditionalFormatting sqref="AA34:BI34">
    <cfRule type="expression" dxfId="133" priority="163">
      <formula>INDIRECT(ADDRESS(ROW(),COLUMN()))=TRUNC(INDIRECT(ADDRESS(ROW(),COLUMN())))</formula>
    </cfRule>
  </conditionalFormatting>
  <conditionalFormatting sqref="AA36:BI36">
    <cfRule type="expression" dxfId="132" priority="162">
      <formula>INDIRECT(ADDRESS(ROW(),COLUMN()))=TRUNC(INDIRECT(ADDRESS(ROW(),COLUMN())))</formula>
    </cfRule>
  </conditionalFormatting>
  <conditionalFormatting sqref="AA38:BI38">
    <cfRule type="expression" dxfId="131" priority="161">
      <formula>INDIRECT(ADDRESS(ROW(),COLUMN()))=TRUNC(INDIRECT(ADDRESS(ROW(),COLUMN())))</formula>
    </cfRule>
  </conditionalFormatting>
  <conditionalFormatting sqref="AA40:BI40">
    <cfRule type="expression" dxfId="130" priority="160">
      <formula>INDIRECT(ADDRESS(ROW(),COLUMN()))=TRUNC(INDIRECT(ADDRESS(ROW(),COLUMN())))</formula>
    </cfRule>
  </conditionalFormatting>
  <conditionalFormatting sqref="AA42:BI42">
    <cfRule type="expression" dxfId="129" priority="159">
      <formula>INDIRECT(ADDRESS(ROW(),COLUMN()))=TRUNC(INDIRECT(ADDRESS(ROW(),COLUMN())))</formula>
    </cfRule>
  </conditionalFormatting>
  <conditionalFormatting sqref="AA44:BI44">
    <cfRule type="expression" dxfId="128" priority="158">
      <formula>INDIRECT(ADDRESS(ROW(),COLUMN()))=TRUNC(INDIRECT(ADDRESS(ROW(),COLUMN())))</formula>
    </cfRule>
  </conditionalFormatting>
  <conditionalFormatting sqref="AA46:BI46">
    <cfRule type="expression" dxfId="127" priority="157">
      <formula>INDIRECT(ADDRESS(ROW(),COLUMN()))=TRUNC(INDIRECT(ADDRESS(ROW(),COLUMN())))</formula>
    </cfRule>
  </conditionalFormatting>
  <conditionalFormatting sqref="AA48:BI48">
    <cfRule type="expression" dxfId="126" priority="156">
      <formula>INDIRECT(ADDRESS(ROW(),COLUMN()))=TRUNC(INDIRECT(ADDRESS(ROW(),COLUMN())))</formula>
    </cfRule>
  </conditionalFormatting>
  <conditionalFormatting sqref="AA50:BI50">
    <cfRule type="expression" dxfId="125" priority="155">
      <formula>INDIRECT(ADDRESS(ROW(),COLUMN()))=TRUNC(INDIRECT(ADDRESS(ROW(),COLUMN())))</formula>
    </cfRule>
  </conditionalFormatting>
  <conditionalFormatting sqref="AA52:BI52">
    <cfRule type="expression" dxfId="124" priority="154">
      <formula>INDIRECT(ADDRESS(ROW(),COLUMN()))=TRUNC(INDIRECT(ADDRESS(ROW(),COLUMN())))</formula>
    </cfRule>
  </conditionalFormatting>
  <conditionalFormatting sqref="AA54:BI54">
    <cfRule type="expression" dxfId="123" priority="153">
      <formula>INDIRECT(ADDRESS(ROW(),COLUMN()))=TRUNC(INDIRECT(ADDRESS(ROW(),COLUMN())))</formula>
    </cfRule>
  </conditionalFormatting>
  <conditionalFormatting sqref="AA56:BI56">
    <cfRule type="expression" dxfId="122" priority="152">
      <formula>INDIRECT(ADDRESS(ROW(),COLUMN()))=TRUNC(INDIRECT(ADDRESS(ROW(),COLUMN())))</formula>
    </cfRule>
  </conditionalFormatting>
  <conditionalFormatting sqref="AA58:BI58">
    <cfRule type="expression" dxfId="121" priority="151">
      <formula>INDIRECT(ADDRESS(ROW(),COLUMN()))=TRUNC(INDIRECT(ADDRESS(ROW(),COLUMN())))</formula>
    </cfRule>
  </conditionalFormatting>
  <conditionalFormatting sqref="AA60:BI60">
    <cfRule type="expression" dxfId="120" priority="150">
      <formula>INDIRECT(ADDRESS(ROW(),COLUMN()))=TRUNC(INDIRECT(ADDRESS(ROW(),COLUMN())))</formula>
    </cfRule>
  </conditionalFormatting>
  <conditionalFormatting sqref="AA62:BI62">
    <cfRule type="expression" dxfId="119" priority="149">
      <formula>INDIRECT(ADDRESS(ROW(),COLUMN()))=TRUNC(INDIRECT(ADDRESS(ROW(),COLUMN())))</formula>
    </cfRule>
  </conditionalFormatting>
  <conditionalFormatting sqref="AA64:BI64">
    <cfRule type="expression" dxfId="118" priority="148">
      <formula>INDIRECT(ADDRESS(ROW(),COLUMN()))=TRUNC(INDIRECT(ADDRESS(ROW(),COLUMN())))</formula>
    </cfRule>
  </conditionalFormatting>
  <conditionalFormatting sqref="AA66:BI66">
    <cfRule type="expression" dxfId="117" priority="147">
      <formula>INDIRECT(ADDRESS(ROW(),COLUMN()))=TRUNC(INDIRECT(ADDRESS(ROW(),COLUMN())))</formula>
    </cfRule>
  </conditionalFormatting>
  <conditionalFormatting sqref="AA68:BI68">
    <cfRule type="expression" dxfId="116" priority="146">
      <formula>INDIRECT(ADDRESS(ROW(),COLUMN()))=TRUNC(INDIRECT(ADDRESS(ROW(),COLUMN())))</formula>
    </cfRule>
  </conditionalFormatting>
  <conditionalFormatting sqref="AA70:BI70">
    <cfRule type="expression" dxfId="115" priority="145">
      <formula>INDIRECT(ADDRESS(ROW(),COLUMN()))=TRUNC(INDIRECT(ADDRESS(ROW(),COLUMN())))</formula>
    </cfRule>
  </conditionalFormatting>
  <conditionalFormatting sqref="AA72:BI72">
    <cfRule type="expression" dxfId="114" priority="144">
      <formula>INDIRECT(ADDRESS(ROW(),COLUMN()))=TRUNC(INDIRECT(ADDRESS(ROW(),COLUMN())))</formula>
    </cfRule>
  </conditionalFormatting>
  <conditionalFormatting sqref="AA74:BI74">
    <cfRule type="expression" dxfId="113" priority="143">
      <formula>INDIRECT(ADDRESS(ROW(),COLUMN()))=TRUNC(INDIRECT(ADDRESS(ROW(),COLUMN())))</formula>
    </cfRule>
  </conditionalFormatting>
  <conditionalFormatting sqref="AA76:BI76">
    <cfRule type="expression" dxfId="112" priority="141">
      <formula>INDIRECT(ADDRESS(ROW(),COLUMN()))=TRUNC(INDIRECT(ADDRESS(ROW(),COLUMN())))</formula>
    </cfRule>
  </conditionalFormatting>
  <conditionalFormatting sqref="AA78:BI78">
    <cfRule type="expression" dxfId="111" priority="139">
      <formula>INDIRECT(ADDRESS(ROW(),COLUMN()))=TRUNC(INDIRECT(ADDRESS(ROW(),COLUMN())))</formula>
    </cfRule>
  </conditionalFormatting>
  <conditionalFormatting sqref="AA80:BI80">
    <cfRule type="expression" dxfId="110" priority="137">
      <formula>INDIRECT(ADDRESS(ROW(),COLUMN()))=TRUNC(INDIRECT(ADDRESS(ROW(),COLUMN())))</formula>
    </cfRule>
  </conditionalFormatting>
  <conditionalFormatting sqref="AA82:BI82">
    <cfRule type="expression" dxfId="109" priority="135">
      <formula>INDIRECT(ADDRESS(ROW(),COLUMN()))=TRUNC(INDIRECT(ADDRESS(ROW(),COLUMN())))</formula>
    </cfRule>
  </conditionalFormatting>
  <conditionalFormatting sqref="AA84:BI84">
    <cfRule type="expression" dxfId="108" priority="133">
      <formula>INDIRECT(ADDRESS(ROW(),COLUMN()))=TRUNC(INDIRECT(ADDRESS(ROW(),COLUMN())))</formula>
    </cfRule>
  </conditionalFormatting>
  <conditionalFormatting sqref="AA86:BI86">
    <cfRule type="expression" dxfId="107" priority="131">
      <formula>INDIRECT(ADDRESS(ROW(),COLUMN()))=TRUNC(INDIRECT(ADDRESS(ROW(),COLUMN())))</formula>
    </cfRule>
  </conditionalFormatting>
  <conditionalFormatting sqref="AA88:BI88">
    <cfRule type="expression" dxfId="106" priority="129">
      <formula>INDIRECT(ADDRESS(ROW(),COLUMN()))=TRUNC(INDIRECT(ADDRESS(ROW(),COLUMN())))</formula>
    </cfRule>
  </conditionalFormatting>
  <conditionalFormatting sqref="AA90:BI90">
    <cfRule type="expression" dxfId="105" priority="127">
      <formula>INDIRECT(ADDRESS(ROW(),COLUMN()))=TRUNC(INDIRECT(ADDRESS(ROW(),COLUMN())))</formula>
    </cfRule>
  </conditionalFormatting>
  <conditionalFormatting sqref="AA92:BI92">
    <cfRule type="expression" dxfId="104" priority="125">
      <formula>INDIRECT(ADDRESS(ROW(),COLUMN()))=TRUNC(INDIRECT(ADDRESS(ROW(),COLUMN())))</formula>
    </cfRule>
  </conditionalFormatting>
  <conditionalFormatting sqref="AA94:BI94">
    <cfRule type="expression" dxfId="103" priority="123">
      <formula>INDIRECT(ADDRESS(ROW(),COLUMN()))=TRUNC(INDIRECT(ADDRESS(ROW(),COLUMN())))</formula>
    </cfRule>
  </conditionalFormatting>
  <conditionalFormatting sqref="AA96:BI96">
    <cfRule type="expression" dxfId="102" priority="121">
      <formula>INDIRECT(ADDRESS(ROW(),COLUMN()))=TRUNC(INDIRECT(ADDRESS(ROW(),COLUMN())))</formula>
    </cfRule>
  </conditionalFormatting>
  <conditionalFormatting sqref="AA98:BI98">
    <cfRule type="expression" dxfId="101" priority="119">
      <formula>INDIRECT(ADDRESS(ROW(),COLUMN()))=TRUNC(INDIRECT(ADDRESS(ROW(),COLUMN())))</formula>
    </cfRule>
  </conditionalFormatting>
  <conditionalFormatting sqref="AA100:BI100">
    <cfRule type="expression" dxfId="100" priority="117">
      <formula>INDIRECT(ADDRESS(ROW(),COLUMN()))=TRUNC(INDIRECT(ADDRESS(ROW(),COLUMN())))</formula>
    </cfRule>
  </conditionalFormatting>
  <conditionalFormatting sqref="AA102:BI102">
    <cfRule type="expression" dxfId="99" priority="115">
      <formula>INDIRECT(ADDRESS(ROW(),COLUMN()))=TRUNC(INDIRECT(ADDRESS(ROW(),COLUMN())))</formula>
    </cfRule>
  </conditionalFormatting>
  <conditionalFormatting sqref="AA104:BI104">
    <cfRule type="expression" dxfId="98" priority="113">
      <formula>INDIRECT(ADDRESS(ROW(),COLUMN()))=TRUNC(INDIRECT(ADDRESS(ROW(),COLUMN())))</formula>
    </cfRule>
  </conditionalFormatting>
  <conditionalFormatting sqref="AA106:BI106">
    <cfRule type="expression" dxfId="97" priority="111">
      <formula>INDIRECT(ADDRESS(ROW(),COLUMN()))=TRUNC(INDIRECT(ADDRESS(ROW(),COLUMN())))</formula>
    </cfRule>
  </conditionalFormatting>
  <conditionalFormatting sqref="AA108:BI108">
    <cfRule type="expression" dxfId="96" priority="109">
      <formula>INDIRECT(ADDRESS(ROW(),COLUMN()))=TRUNC(INDIRECT(ADDRESS(ROW(),COLUMN())))</formula>
    </cfRule>
  </conditionalFormatting>
  <conditionalFormatting sqref="AA110:BI110">
    <cfRule type="expression" dxfId="95" priority="107">
      <formula>INDIRECT(ADDRESS(ROW(),COLUMN()))=TRUNC(INDIRECT(ADDRESS(ROW(),COLUMN())))</formula>
    </cfRule>
  </conditionalFormatting>
  <conditionalFormatting sqref="AA112:BI112">
    <cfRule type="expression" dxfId="94" priority="105">
      <formula>INDIRECT(ADDRESS(ROW(),COLUMN()))=TRUNC(INDIRECT(ADDRESS(ROW(),COLUMN())))</formula>
    </cfRule>
  </conditionalFormatting>
  <conditionalFormatting sqref="AA114:BI114">
    <cfRule type="expression" dxfId="93" priority="103">
      <formula>INDIRECT(ADDRESS(ROW(),COLUMN()))=TRUNC(INDIRECT(ADDRESS(ROW(),COLUMN())))</formula>
    </cfRule>
  </conditionalFormatting>
  <conditionalFormatting sqref="AA116:BI116">
    <cfRule type="expression" dxfId="92" priority="101">
      <formula>INDIRECT(ADDRESS(ROW(),COLUMN()))=TRUNC(INDIRECT(ADDRESS(ROW(),COLUMN())))</formula>
    </cfRule>
  </conditionalFormatting>
  <conditionalFormatting sqref="AA118:BI118">
    <cfRule type="expression" dxfId="91" priority="99">
      <formula>INDIRECT(ADDRESS(ROW(),COLUMN()))=TRUNC(INDIRECT(ADDRESS(ROW(),COLUMN())))</formula>
    </cfRule>
  </conditionalFormatting>
  <conditionalFormatting sqref="AA120:BI120">
    <cfRule type="expression" dxfId="90" priority="97">
      <formula>INDIRECT(ADDRESS(ROW(),COLUMN()))=TRUNC(INDIRECT(ADDRESS(ROW(),COLUMN())))</formula>
    </cfRule>
  </conditionalFormatting>
  <conditionalFormatting sqref="AA122:BI122">
    <cfRule type="expression" dxfId="89" priority="95">
      <formula>INDIRECT(ADDRESS(ROW(),COLUMN()))=TRUNC(INDIRECT(ADDRESS(ROW(),COLUMN())))</formula>
    </cfRule>
  </conditionalFormatting>
  <conditionalFormatting sqref="AA124:BI124">
    <cfRule type="expression" dxfId="88" priority="93">
      <formula>INDIRECT(ADDRESS(ROW(),COLUMN()))=TRUNC(INDIRECT(ADDRESS(ROW(),COLUMN())))</formula>
    </cfRule>
  </conditionalFormatting>
  <conditionalFormatting sqref="AA126:BI126">
    <cfRule type="expression" dxfId="87" priority="91">
      <formula>INDIRECT(ADDRESS(ROW(),COLUMN()))=TRUNC(INDIRECT(ADDRESS(ROW(),COLUMN())))</formula>
    </cfRule>
  </conditionalFormatting>
  <conditionalFormatting sqref="AA128:BI128">
    <cfRule type="expression" dxfId="86" priority="89">
      <formula>INDIRECT(ADDRESS(ROW(),COLUMN()))=TRUNC(INDIRECT(ADDRESS(ROW(),COLUMN())))</formula>
    </cfRule>
  </conditionalFormatting>
  <conditionalFormatting sqref="AA130:BI130">
    <cfRule type="expression" dxfId="85" priority="87">
      <formula>INDIRECT(ADDRESS(ROW(),COLUMN()))=TRUNC(INDIRECT(ADDRESS(ROW(),COLUMN())))</formula>
    </cfRule>
  </conditionalFormatting>
  <conditionalFormatting sqref="AA132:BI132">
    <cfRule type="expression" dxfId="84" priority="85">
      <formula>INDIRECT(ADDRESS(ROW(),COLUMN()))=TRUNC(INDIRECT(ADDRESS(ROW(),COLUMN())))</formula>
    </cfRule>
  </conditionalFormatting>
  <conditionalFormatting sqref="AA134:BI134">
    <cfRule type="expression" dxfId="83" priority="83">
      <formula>INDIRECT(ADDRESS(ROW(),COLUMN()))=TRUNC(INDIRECT(ADDRESS(ROW(),COLUMN())))</formula>
    </cfRule>
  </conditionalFormatting>
  <conditionalFormatting sqref="AA136:BI136">
    <cfRule type="expression" dxfId="82" priority="81">
      <formula>INDIRECT(ADDRESS(ROW(),COLUMN()))=TRUNC(INDIRECT(ADDRESS(ROW(),COLUMN())))</formula>
    </cfRule>
  </conditionalFormatting>
  <conditionalFormatting sqref="AA138:BI138">
    <cfRule type="expression" dxfId="81" priority="79">
      <formula>INDIRECT(ADDRESS(ROW(),COLUMN()))=TRUNC(INDIRECT(ADDRESS(ROW(),COLUMN())))</formula>
    </cfRule>
  </conditionalFormatting>
  <conditionalFormatting sqref="AA140:BI140">
    <cfRule type="expression" dxfId="80" priority="77">
      <formula>INDIRECT(ADDRESS(ROW(),COLUMN()))=TRUNC(INDIRECT(ADDRESS(ROW(),COLUMN())))</formula>
    </cfRule>
  </conditionalFormatting>
  <conditionalFormatting sqref="AA142:BI142">
    <cfRule type="expression" dxfId="79" priority="75">
      <formula>INDIRECT(ADDRESS(ROW(),COLUMN()))=TRUNC(INDIRECT(ADDRESS(ROW(),COLUMN())))</formula>
    </cfRule>
  </conditionalFormatting>
  <conditionalFormatting sqref="AA144:BI144">
    <cfRule type="expression" dxfId="78" priority="73">
      <formula>INDIRECT(ADDRESS(ROW(),COLUMN()))=TRUNC(INDIRECT(ADDRESS(ROW(),COLUMN())))</formula>
    </cfRule>
  </conditionalFormatting>
  <conditionalFormatting sqref="AA146:BI146">
    <cfRule type="expression" dxfId="77" priority="71">
      <formula>INDIRECT(ADDRESS(ROW(),COLUMN()))=TRUNC(INDIRECT(ADDRESS(ROW(),COLUMN())))</formula>
    </cfRule>
  </conditionalFormatting>
  <conditionalFormatting sqref="AA148:BI148">
    <cfRule type="expression" dxfId="76" priority="69">
      <formula>INDIRECT(ADDRESS(ROW(),COLUMN()))=TRUNC(INDIRECT(ADDRESS(ROW(),COLUMN())))</formula>
    </cfRule>
  </conditionalFormatting>
  <conditionalFormatting sqref="AA150:BI150">
    <cfRule type="expression" dxfId="75" priority="67">
      <formula>INDIRECT(ADDRESS(ROW(),COLUMN()))=TRUNC(INDIRECT(ADDRESS(ROW(),COLUMN())))</formula>
    </cfRule>
  </conditionalFormatting>
  <conditionalFormatting sqref="AA152:BI152">
    <cfRule type="expression" dxfId="74" priority="65">
      <formula>INDIRECT(ADDRESS(ROW(),COLUMN()))=TRUNC(INDIRECT(ADDRESS(ROW(),COLUMN())))</formula>
    </cfRule>
  </conditionalFormatting>
  <conditionalFormatting sqref="AA154:BI154">
    <cfRule type="expression" dxfId="73" priority="63">
      <formula>INDIRECT(ADDRESS(ROW(),COLUMN()))=TRUNC(INDIRECT(ADDRESS(ROW(),COLUMN())))</formula>
    </cfRule>
  </conditionalFormatting>
  <conditionalFormatting sqref="AA156:BI156">
    <cfRule type="expression" dxfId="72" priority="61">
      <formula>INDIRECT(ADDRESS(ROW(),COLUMN()))=TRUNC(INDIRECT(ADDRESS(ROW(),COLUMN())))</formula>
    </cfRule>
  </conditionalFormatting>
  <conditionalFormatting sqref="AA158:BI158">
    <cfRule type="expression" dxfId="71" priority="59">
      <formula>INDIRECT(ADDRESS(ROW(),COLUMN()))=TRUNC(INDIRECT(ADDRESS(ROW(),COLUMN())))</formula>
    </cfRule>
  </conditionalFormatting>
  <conditionalFormatting sqref="AA160:BI160">
    <cfRule type="expression" dxfId="70" priority="57">
      <formula>INDIRECT(ADDRESS(ROW(),COLUMN()))=TRUNC(INDIRECT(ADDRESS(ROW(),COLUMN())))</formula>
    </cfRule>
  </conditionalFormatting>
  <conditionalFormatting sqref="AA162:BI162">
    <cfRule type="expression" dxfId="69" priority="55">
      <formula>INDIRECT(ADDRESS(ROW(),COLUMN()))=TRUNC(INDIRECT(ADDRESS(ROW(),COLUMN())))</formula>
    </cfRule>
  </conditionalFormatting>
  <conditionalFormatting sqref="AA164:BI164">
    <cfRule type="expression" dxfId="68" priority="53">
      <formula>INDIRECT(ADDRESS(ROW(),COLUMN()))=TRUNC(INDIRECT(ADDRESS(ROW(),COLUMN())))</formula>
    </cfRule>
  </conditionalFormatting>
  <conditionalFormatting sqref="AA166:BI166">
    <cfRule type="expression" dxfId="67" priority="51">
      <formula>INDIRECT(ADDRESS(ROW(),COLUMN()))=TRUNC(INDIRECT(ADDRESS(ROW(),COLUMN())))</formula>
    </cfRule>
  </conditionalFormatting>
  <conditionalFormatting sqref="AA168:BI168">
    <cfRule type="expression" dxfId="66" priority="49">
      <formula>INDIRECT(ADDRESS(ROW(),COLUMN()))=TRUNC(INDIRECT(ADDRESS(ROW(),COLUMN())))</formula>
    </cfRule>
  </conditionalFormatting>
  <conditionalFormatting sqref="AA170:BI170">
    <cfRule type="expression" dxfId="65" priority="47">
      <formula>INDIRECT(ADDRESS(ROW(),COLUMN()))=TRUNC(INDIRECT(ADDRESS(ROW(),COLUMN())))</formula>
    </cfRule>
  </conditionalFormatting>
  <conditionalFormatting sqref="AA172:BI172">
    <cfRule type="expression" dxfId="64" priority="45">
      <formula>INDIRECT(ADDRESS(ROW(),COLUMN()))=TRUNC(INDIRECT(ADDRESS(ROW(),COLUMN())))</formula>
    </cfRule>
  </conditionalFormatting>
  <conditionalFormatting sqref="AA174:BI174">
    <cfRule type="expression" dxfId="63" priority="43">
      <formula>INDIRECT(ADDRESS(ROW(),COLUMN()))=TRUNC(INDIRECT(ADDRESS(ROW(),COLUMN())))</formula>
    </cfRule>
  </conditionalFormatting>
  <conditionalFormatting sqref="AA176:BI176">
    <cfRule type="expression" dxfId="62" priority="41">
      <formula>INDIRECT(ADDRESS(ROW(),COLUMN()))=TRUNC(INDIRECT(ADDRESS(ROW(),COLUMN())))</formula>
    </cfRule>
  </conditionalFormatting>
  <conditionalFormatting sqref="AA178:BI178">
    <cfRule type="expression" dxfId="61" priority="39">
      <formula>INDIRECT(ADDRESS(ROW(),COLUMN()))=TRUNC(INDIRECT(ADDRESS(ROW(),COLUMN())))</formula>
    </cfRule>
  </conditionalFormatting>
  <conditionalFormatting sqref="AA180:BI180">
    <cfRule type="expression" dxfId="60" priority="37">
      <formula>INDIRECT(ADDRESS(ROW(),COLUMN()))=TRUNC(INDIRECT(ADDRESS(ROW(),COLUMN())))</formula>
    </cfRule>
  </conditionalFormatting>
  <conditionalFormatting sqref="AA182:BI182">
    <cfRule type="expression" dxfId="59" priority="35">
      <formula>INDIRECT(ADDRESS(ROW(),COLUMN()))=TRUNC(INDIRECT(ADDRESS(ROW(),COLUMN())))</formula>
    </cfRule>
  </conditionalFormatting>
  <conditionalFormatting sqref="AA184:BI184">
    <cfRule type="expression" dxfId="58" priority="33">
      <formula>INDIRECT(ADDRESS(ROW(),COLUMN()))=TRUNC(INDIRECT(ADDRESS(ROW(),COLUMN())))</formula>
    </cfRule>
  </conditionalFormatting>
  <conditionalFormatting sqref="AA186:BI186">
    <cfRule type="expression" dxfId="57" priority="31">
      <formula>INDIRECT(ADDRESS(ROW(),COLUMN()))=TRUNC(INDIRECT(ADDRESS(ROW(),COLUMN())))</formula>
    </cfRule>
  </conditionalFormatting>
  <conditionalFormatting sqref="AA188:BI188">
    <cfRule type="expression" dxfId="56" priority="29">
      <formula>INDIRECT(ADDRESS(ROW(),COLUMN()))=TRUNC(INDIRECT(ADDRESS(ROW(),COLUMN())))</formula>
    </cfRule>
  </conditionalFormatting>
  <conditionalFormatting sqref="AA190:BI190">
    <cfRule type="expression" dxfId="55" priority="27">
      <formula>INDIRECT(ADDRESS(ROW(),COLUMN()))=TRUNC(INDIRECT(ADDRESS(ROW(),COLUMN())))</formula>
    </cfRule>
  </conditionalFormatting>
  <conditionalFormatting sqref="AA192:BI192">
    <cfRule type="expression" dxfId="54" priority="25">
      <formula>INDIRECT(ADDRESS(ROW(),COLUMN()))=TRUNC(INDIRECT(ADDRESS(ROW(),COLUMN())))</formula>
    </cfRule>
  </conditionalFormatting>
  <conditionalFormatting sqref="AA194:BI194">
    <cfRule type="expression" dxfId="53" priority="23">
      <formula>INDIRECT(ADDRESS(ROW(),COLUMN()))=TRUNC(INDIRECT(ADDRESS(ROW(),COLUMN())))</formula>
    </cfRule>
  </conditionalFormatting>
  <conditionalFormatting sqref="AA196:BI196">
    <cfRule type="expression" dxfId="52" priority="21">
      <formula>INDIRECT(ADDRESS(ROW(),COLUMN()))=TRUNC(INDIRECT(ADDRESS(ROW(),COLUMN())))</formula>
    </cfRule>
  </conditionalFormatting>
  <conditionalFormatting sqref="AA198:BI198">
    <cfRule type="expression" dxfId="51" priority="19">
      <formula>INDIRECT(ADDRESS(ROW(),COLUMN()))=TRUNC(INDIRECT(ADDRESS(ROW(),COLUMN())))</formula>
    </cfRule>
  </conditionalFormatting>
  <conditionalFormatting sqref="AA200:BI200">
    <cfRule type="expression" dxfId="50" priority="17">
      <formula>INDIRECT(ADDRESS(ROW(),COLUMN()))=TRUNC(INDIRECT(ADDRESS(ROW(),COLUMN())))</formula>
    </cfRule>
  </conditionalFormatting>
  <conditionalFormatting sqref="AA202:BI202">
    <cfRule type="expression" dxfId="49" priority="15">
      <formula>INDIRECT(ADDRESS(ROW(),COLUMN()))=TRUNC(INDIRECT(ADDRESS(ROW(),COLUMN())))</formula>
    </cfRule>
  </conditionalFormatting>
  <conditionalFormatting sqref="AA204:BI204">
    <cfRule type="expression" dxfId="48" priority="13">
      <formula>INDIRECT(ADDRESS(ROW(),COLUMN()))=TRUNC(INDIRECT(ADDRESS(ROW(),COLUMN())))</formula>
    </cfRule>
  </conditionalFormatting>
  <conditionalFormatting sqref="AA206:BI206">
    <cfRule type="expression" dxfId="47" priority="11">
      <formula>INDIRECT(ADDRESS(ROW(),COLUMN()))=TRUNC(INDIRECT(ADDRESS(ROW(),COLUMN())))</formula>
    </cfRule>
  </conditionalFormatting>
  <conditionalFormatting sqref="AA208:BI208">
    <cfRule type="expression" dxfId="46" priority="9">
      <formula>INDIRECT(ADDRESS(ROW(),COLUMN()))=TRUNC(INDIRECT(ADDRESS(ROW(),COLUMN())))</formula>
    </cfRule>
  </conditionalFormatting>
  <conditionalFormatting sqref="AA210:BI210">
    <cfRule type="expression" dxfId="45" priority="7">
      <formula>INDIRECT(ADDRESS(ROW(),COLUMN()))=TRUNC(INDIRECT(ADDRESS(ROW(),COLUMN())))</formula>
    </cfRule>
  </conditionalFormatting>
  <conditionalFormatting sqref="AA212:BI212">
    <cfRule type="expression" dxfId="44" priority="5">
      <formula>INDIRECT(ADDRESS(ROW(),COLUMN()))=TRUNC(INDIRECT(ADDRESS(ROW(),COLUMN())))</formula>
    </cfRule>
  </conditionalFormatting>
  <conditionalFormatting sqref="AA214:BI214">
    <cfRule type="expression" dxfId="43" priority="3">
      <formula>INDIRECT(ADDRESS(ROW(),COLUMN()))=TRUNC(INDIRECT(ADDRESS(ROW(),COLUMN())))</formula>
    </cfRule>
  </conditionalFormatting>
  <conditionalFormatting sqref="AA216:BI216">
    <cfRule type="expression" dxfId="42" priority="1">
      <formula>INDIRECT(ADDRESS(ROW(),COLUMN()))=TRUNC(INDIRECT(ADDRESS(ROW(),COLUMN())))</formula>
    </cfRule>
  </conditionalFormatting>
  <conditionalFormatting sqref="AE231:AH231">
    <cfRule type="expression" dxfId="41" priority="173">
      <formula>INDIRECT(ADDRESS(ROW(),COLUMN()))=TRUNC(INDIRECT(ADDRESS(ROW(),COLUMN())))</formula>
    </cfRule>
  </conditionalFormatting>
  <conditionalFormatting sqref="AG222:AR226">
    <cfRule type="expression" dxfId="40" priority="172">
      <formula>INDIRECT(ADDRESS(ROW(),COLUMN()))=TRUNC(INDIRECT(ADDRESS(ROW(),COLUMN())))</formula>
    </cfRule>
  </conditionalFormatting>
  <conditionalFormatting sqref="AQ220:BE220 AQ229:BE229">
    <cfRule type="expression" dxfId="39" priority="207">
      <formula>OR(#REF!=$B218,#REF!=$B218)</formula>
    </cfRule>
  </conditionalFormatting>
  <conditionalFormatting sqref="AQ230:BE230">
    <cfRule type="expression" dxfId="38" priority="206">
      <formula>OR(#REF!=$B217,#REF!=$B217)</formula>
    </cfRule>
  </conditionalFormatting>
  <dataValidations count="11">
    <dataValidation allowBlank="1" showInputMessage="1" showErrorMessage="1" error="入力可能範囲　32～40" sqref="BI10" xr:uid="{00000000-0002-0000-0300-000000000000}"/>
    <dataValidation type="list" allowBlank="1" showInputMessage="1" sqref="M17:N216" xr:uid="{00000000-0002-0000-0300-000001000000}">
      <formula1>"A, B, C, D"</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00000000-0002-0000-0300-000002000000}">
      <formula1>シフト記号表</formula1>
    </dataValidation>
    <dataValidation type="list" errorStyle="warning" allowBlank="1" showInputMessage="1" error="リストにない場合のみ、入力してください。" sqref="O17:R216" xr:uid="{00000000-0002-0000-0300-000003000000}">
      <formula1>INDIRECT(G17)</formula1>
    </dataValidation>
    <dataValidation type="list" allowBlank="1" showInputMessage="1" sqref="G17:H216" xr:uid="{00000000-0002-0000-0300-000004000000}">
      <formula1>職種</formula1>
    </dataValidation>
    <dataValidation type="list" allowBlank="1" showInputMessage="1" showErrorMessage="1" sqref="BI4:BL4" xr:uid="{00000000-0002-0000-0300-000005000000}">
      <formula1>"予定,実績,予定・実績"</formula1>
    </dataValidation>
    <dataValidation type="decimal" allowBlank="1" showInputMessage="1" showErrorMessage="1" error="入力可能範囲　32～40" sqref="BE6:BF6" xr:uid="{00000000-0002-0000-0300-000006000000}">
      <formula1>32</formula1>
      <formula2>40</formula2>
    </dataValidation>
    <dataValidation type="list" allowBlank="1" showInputMessage="1" showErrorMessage="1" sqref="AJ3:AJ4" xr:uid="{00000000-0002-0000-0300-000007000000}">
      <formula1>#REF!</formula1>
    </dataValidation>
    <dataValidation type="list" allowBlank="1" showInputMessage="1" showErrorMessage="1" sqref="BI3:BL3" xr:uid="{00000000-0002-0000-0300-000008000000}">
      <formula1>"４週,暦月"</formula1>
    </dataValidation>
    <dataValidation type="list" allowBlank="1" showInputMessage="1" showErrorMessage="1" sqref="V228:W228" xr:uid="{00000000-0002-0000-0300-000009000000}">
      <formula1>"週,暦月"</formula1>
    </dataValidation>
    <dataValidation type="list" allowBlank="1" showInputMessage="1" sqref="C17:C230" xr:uid="{00000000-0002-0000-0300-00000A000000}">
      <formula1>"◎,○"</formula1>
    </dataValidation>
  </dataValidations>
  <printOptions horizontalCentered="1"/>
  <pageMargins left="0.15748031496062992" right="0.15748031496062992" top="0.59055118110236227" bottom="0.47244094488188981" header="0.15748031496062992" footer="0.15748031496062992"/>
  <pageSetup paperSize="9" scale="38"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300-00000B000000}">
          <x14:formula1>
            <xm:f>'プルダウン・リスト（従来型・ユニット型共通） (2)'!$C$4:$C$17</xm:f>
          </x14:formula1>
          <xm:sqref>AX1:BM1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N52"/>
  <sheetViews>
    <sheetView zoomScaleNormal="100" workbookViewId="0"/>
  </sheetViews>
  <sheetFormatPr defaultColWidth="10.28515625" defaultRowHeight="18.75"/>
  <cols>
    <col min="1" max="1" width="1.85546875" style="338" customWidth="1"/>
    <col min="2" max="2" width="6.42578125" style="339" customWidth="1"/>
    <col min="3" max="3" width="12.140625" style="339" customWidth="1"/>
    <col min="4" max="4" width="12.140625" style="339" hidden="1" customWidth="1"/>
    <col min="5" max="5" width="3.85546875" style="339" bestFit="1" customWidth="1"/>
    <col min="6" max="6" width="17.85546875" style="338" customWidth="1"/>
    <col min="7" max="7" width="3.85546875" style="338" bestFit="1" customWidth="1"/>
    <col min="8" max="8" width="17.85546875" style="338" customWidth="1"/>
    <col min="9" max="9" width="3.85546875" style="338" bestFit="1" customWidth="1"/>
    <col min="10" max="10" width="17.85546875" style="339" customWidth="1"/>
    <col min="11" max="11" width="3.85546875" style="338" bestFit="1" customWidth="1"/>
    <col min="12" max="12" width="17.85546875" style="338" customWidth="1"/>
    <col min="13" max="13" width="3.85546875" style="338" customWidth="1"/>
    <col min="14" max="14" width="57.85546875" style="338" customWidth="1"/>
    <col min="15" max="16384" width="10.28515625" style="338"/>
  </cols>
  <sheetData>
    <row r="1" spans="2:14">
      <c r="B1" s="355" t="s">
        <v>1237</v>
      </c>
    </row>
    <row r="2" spans="2:14">
      <c r="B2" s="340" t="s">
        <v>1236</v>
      </c>
      <c r="F2" s="354"/>
      <c r="J2" s="353"/>
    </row>
    <row r="3" spans="2:14">
      <c r="B3" s="354" t="s">
        <v>1235</v>
      </c>
      <c r="F3" s="353" t="s">
        <v>1234</v>
      </c>
      <c r="J3" s="353"/>
    </row>
    <row r="4" spans="2:14">
      <c r="B4" s="340"/>
      <c r="F4" s="1419" t="s">
        <v>1229</v>
      </c>
      <c r="G4" s="1419"/>
      <c r="H4" s="1419"/>
      <c r="I4" s="1419"/>
      <c r="J4" s="1419"/>
      <c r="K4" s="1419"/>
      <c r="L4" s="1419"/>
      <c r="N4" s="1419" t="s">
        <v>1233</v>
      </c>
    </row>
    <row r="5" spans="2:14">
      <c r="B5" s="339" t="s">
        <v>887</v>
      </c>
      <c r="C5" s="339" t="s">
        <v>1083</v>
      </c>
      <c r="F5" s="339" t="s">
        <v>1232</v>
      </c>
      <c r="G5" s="339"/>
      <c r="H5" s="339" t="s">
        <v>1231</v>
      </c>
      <c r="J5" s="339" t="s">
        <v>1230</v>
      </c>
      <c r="L5" s="339" t="s">
        <v>1229</v>
      </c>
      <c r="N5" s="1419"/>
    </row>
    <row r="6" spans="2:14">
      <c r="B6" s="346">
        <v>1</v>
      </c>
      <c r="C6" s="351" t="s">
        <v>1326</v>
      </c>
      <c r="D6" s="347" t="str">
        <f t="shared" ref="D6:D38" si="0">C6</f>
        <v>a</v>
      </c>
      <c r="E6" s="346" t="s">
        <v>1279</v>
      </c>
      <c r="F6" s="344">
        <v>0.29166666666666669</v>
      </c>
      <c r="G6" s="346" t="s">
        <v>1285</v>
      </c>
      <c r="H6" s="344">
        <v>0.66666666666666663</v>
      </c>
      <c r="I6" s="345" t="s">
        <v>1278</v>
      </c>
      <c r="J6" s="344">
        <v>4.1666666666666664E-2</v>
      </c>
      <c r="K6" s="343" t="s">
        <v>1276</v>
      </c>
      <c r="L6" s="342">
        <f t="shared" ref="L6:L22" si="1">IF(OR(F6="",H6=""),"",(H6+IF(F6&gt;H6,1,0)-F6-J6)*24)</f>
        <v>8</v>
      </c>
      <c r="N6" s="341"/>
    </row>
    <row r="7" spans="2:14">
      <c r="B7" s="346">
        <v>2</v>
      </c>
      <c r="C7" s="351" t="s">
        <v>1325</v>
      </c>
      <c r="D7" s="347" t="str">
        <f t="shared" si="0"/>
        <v>b</v>
      </c>
      <c r="E7" s="346" t="s">
        <v>1279</v>
      </c>
      <c r="F7" s="344">
        <v>0.375</v>
      </c>
      <c r="G7" s="346" t="s">
        <v>1324</v>
      </c>
      <c r="H7" s="344">
        <v>0.75</v>
      </c>
      <c r="I7" s="345" t="s">
        <v>1323</v>
      </c>
      <c r="J7" s="344">
        <v>4.1666666666666664E-2</v>
      </c>
      <c r="K7" s="343" t="s">
        <v>1276</v>
      </c>
      <c r="L7" s="342">
        <f t="shared" si="1"/>
        <v>8</v>
      </c>
      <c r="N7" s="341"/>
    </row>
    <row r="8" spans="2:14">
      <c r="B8" s="346">
        <v>3</v>
      </c>
      <c r="C8" s="351" t="s">
        <v>1322</v>
      </c>
      <c r="D8" s="347" t="str">
        <f t="shared" si="0"/>
        <v>c</v>
      </c>
      <c r="E8" s="346" t="s">
        <v>1279</v>
      </c>
      <c r="F8" s="344">
        <v>0.41666666666666669</v>
      </c>
      <c r="G8" s="346" t="s">
        <v>1285</v>
      </c>
      <c r="H8" s="344">
        <v>0.79166666666666663</v>
      </c>
      <c r="I8" s="345" t="s">
        <v>1278</v>
      </c>
      <c r="J8" s="344">
        <v>4.1666666666666664E-2</v>
      </c>
      <c r="K8" s="343" t="s">
        <v>1276</v>
      </c>
      <c r="L8" s="342">
        <f t="shared" si="1"/>
        <v>8</v>
      </c>
      <c r="N8" s="341"/>
    </row>
    <row r="9" spans="2:14">
      <c r="B9" s="346">
        <v>4</v>
      </c>
      <c r="C9" s="351" t="s">
        <v>1321</v>
      </c>
      <c r="D9" s="347" t="str">
        <f t="shared" si="0"/>
        <v>d</v>
      </c>
      <c r="E9" s="346" t="s">
        <v>1279</v>
      </c>
      <c r="F9" s="344">
        <v>0.5</v>
      </c>
      <c r="G9" s="346" t="s">
        <v>1285</v>
      </c>
      <c r="H9" s="344">
        <v>0.875</v>
      </c>
      <c r="I9" s="345" t="s">
        <v>1278</v>
      </c>
      <c r="J9" s="344">
        <v>4.1666666666666664E-2</v>
      </c>
      <c r="K9" s="343" t="s">
        <v>1276</v>
      </c>
      <c r="L9" s="342">
        <f t="shared" si="1"/>
        <v>8</v>
      </c>
      <c r="N9" s="341"/>
    </row>
    <row r="10" spans="2:14">
      <c r="B10" s="346">
        <v>5</v>
      </c>
      <c r="C10" s="351" t="s">
        <v>1320</v>
      </c>
      <c r="D10" s="347" t="str">
        <f t="shared" si="0"/>
        <v>e</v>
      </c>
      <c r="E10" s="346" t="s">
        <v>1279</v>
      </c>
      <c r="F10" s="344">
        <v>0.375</v>
      </c>
      <c r="G10" s="346" t="s">
        <v>1285</v>
      </c>
      <c r="H10" s="344">
        <v>0.54166666666666663</v>
      </c>
      <c r="I10" s="345" t="s">
        <v>1288</v>
      </c>
      <c r="J10" s="344">
        <v>0</v>
      </c>
      <c r="K10" s="343" t="s">
        <v>1276</v>
      </c>
      <c r="L10" s="342">
        <f t="shared" si="1"/>
        <v>4</v>
      </c>
      <c r="N10" s="341"/>
    </row>
    <row r="11" spans="2:14">
      <c r="B11" s="346">
        <v>6</v>
      </c>
      <c r="C11" s="351" t="s">
        <v>1319</v>
      </c>
      <c r="D11" s="347" t="str">
        <f t="shared" si="0"/>
        <v>f</v>
      </c>
      <c r="E11" s="346" t="s">
        <v>1289</v>
      </c>
      <c r="F11" s="344">
        <v>0.54166666666666663</v>
      </c>
      <c r="G11" s="346" t="s">
        <v>1285</v>
      </c>
      <c r="H11" s="344">
        <v>0.77083333333333337</v>
      </c>
      <c r="I11" s="345" t="s">
        <v>1278</v>
      </c>
      <c r="J11" s="344">
        <v>0</v>
      </c>
      <c r="K11" s="343" t="s">
        <v>1318</v>
      </c>
      <c r="L11" s="342">
        <f t="shared" si="1"/>
        <v>5.5</v>
      </c>
      <c r="N11" s="341"/>
    </row>
    <row r="12" spans="2:14">
      <c r="B12" s="346">
        <v>7</v>
      </c>
      <c r="C12" s="351" t="s">
        <v>1317</v>
      </c>
      <c r="D12" s="347" t="str">
        <f t="shared" si="0"/>
        <v>g</v>
      </c>
      <c r="E12" s="346" t="s">
        <v>1316</v>
      </c>
      <c r="F12" s="344">
        <v>0.58333333333333337</v>
      </c>
      <c r="G12" s="346" t="s">
        <v>1285</v>
      </c>
      <c r="H12" s="344">
        <v>0.83333333333333337</v>
      </c>
      <c r="I12" s="345" t="s">
        <v>1278</v>
      </c>
      <c r="J12" s="344">
        <v>0</v>
      </c>
      <c r="K12" s="343" t="s">
        <v>1276</v>
      </c>
      <c r="L12" s="342">
        <f t="shared" si="1"/>
        <v>6</v>
      </c>
      <c r="N12" s="341"/>
    </row>
    <row r="13" spans="2:14">
      <c r="B13" s="346">
        <v>8</v>
      </c>
      <c r="C13" s="351" t="s">
        <v>1315</v>
      </c>
      <c r="D13" s="347" t="str">
        <f t="shared" si="0"/>
        <v>h</v>
      </c>
      <c r="E13" s="346" t="s">
        <v>1279</v>
      </c>
      <c r="F13" s="344">
        <v>0.66666666666666663</v>
      </c>
      <c r="G13" s="346" t="s">
        <v>1285</v>
      </c>
      <c r="H13" s="344">
        <v>0</v>
      </c>
      <c r="I13" s="345" t="s">
        <v>1278</v>
      </c>
      <c r="J13" s="344">
        <v>2.0833333333333332E-2</v>
      </c>
      <c r="K13" s="343" t="s">
        <v>1276</v>
      </c>
      <c r="L13" s="342">
        <f t="shared" si="1"/>
        <v>7.5</v>
      </c>
      <c r="N13" s="341" t="s">
        <v>1224</v>
      </c>
    </row>
    <row r="14" spans="2:14">
      <c r="B14" s="346">
        <v>9</v>
      </c>
      <c r="C14" s="351" t="s">
        <v>1314</v>
      </c>
      <c r="D14" s="347" t="str">
        <f t="shared" si="0"/>
        <v>i</v>
      </c>
      <c r="E14" s="346" t="s">
        <v>1279</v>
      </c>
      <c r="F14" s="344">
        <v>0</v>
      </c>
      <c r="G14" s="346" t="s">
        <v>1285</v>
      </c>
      <c r="H14" s="344">
        <v>0.375</v>
      </c>
      <c r="I14" s="345" t="s">
        <v>1278</v>
      </c>
      <c r="J14" s="344">
        <v>2.0833333333333332E-2</v>
      </c>
      <c r="K14" s="343" t="s">
        <v>1276</v>
      </c>
      <c r="L14" s="342">
        <f t="shared" si="1"/>
        <v>8.5</v>
      </c>
      <c r="N14" s="341" t="s">
        <v>1313</v>
      </c>
    </row>
    <row r="15" spans="2:14">
      <c r="B15" s="346">
        <v>10</v>
      </c>
      <c r="C15" s="351" t="s">
        <v>1312</v>
      </c>
      <c r="D15" s="347" t="str">
        <f t="shared" si="0"/>
        <v>j</v>
      </c>
      <c r="E15" s="346" t="s">
        <v>1279</v>
      </c>
      <c r="F15" s="344"/>
      <c r="G15" s="346" t="s">
        <v>1285</v>
      </c>
      <c r="H15" s="344"/>
      <c r="I15" s="345" t="s">
        <v>1278</v>
      </c>
      <c r="J15" s="344">
        <v>0</v>
      </c>
      <c r="K15" s="343" t="s">
        <v>1276</v>
      </c>
      <c r="L15" s="342" t="str">
        <f t="shared" si="1"/>
        <v/>
      </c>
      <c r="N15" s="341"/>
    </row>
    <row r="16" spans="2:14">
      <c r="B16" s="346">
        <v>11</v>
      </c>
      <c r="C16" s="351" t="s">
        <v>1311</v>
      </c>
      <c r="D16" s="347" t="str">
        <f t="shared" si="0"/>
        <v>k</v>
      </c>
      <c r="E16" s="346" t="s">
        <v>1194</v>
      </c>
      <c r="F16" s="344"/>
      <c r="G16" s="346" t="s">
        <v>1193</v>
      </c>
      <c r="H16" s="344"/>
      <c r="I16" s="345" t="s">
        <v>1192</v>
      </c>
      <c r="J16" s="344">
        <v>0</v>
      </c>
      <c r="K16" s="343" t="s">
        <v>1175</v>
      </c>
      <c r="L16" s="342" t="str">
        <f t="shared" si="1"/>
        <v/>
      </c>
      <c r="N16" s="341"/>
    </row>
    <row r="17" spans="2:14">
      <c r="B17" s="346">
        <v>12</v>
      </c>
      <c r="C17" s="351" t="s">
        <v>1220</v>
      </c>
      <c r="D17" s="347" t="str">
        <f t="shared" si="0"/>
        <v>l</v>
      </c>
      <c r="E17" s="346" t="s">
        <v>1194</v>
      </c>
      <c r="F17" s="344"/>
      <c r="G17" s="346" t="s">
        <v>1301</v>
      </c>
      <c r="H17" s="344"/>
      <c r="I17" s="345" t="s">
        <v>1300</v>
      </c>
      <c r="J17" s="344">
        <v>0</v>
      </c>
      <c r="K17" s="343" t="s">
        <v>1310</v>
      </c>
      <c r="L17" s="342" t="str">
        <f t="shared" si="1"/>
        <v/>
      </c>
      <c r="N17" s="341"/>
    </row>
    <row r="18" spans="2:14">
      <c r="B18" s="346">
        <v>13</v>
      </c>
      <c r="C18" s="351" t="s">
        <v>1309</v>
      </c>
      <c r="D18" s="347" t="str">
        <f t="shared" si="0"/>
        <v>m</v>
      </c>
      <c r="E18" s="346" t="s">
        <v>1194</v>
      </c>
      <c r="F18" s="344"/>
      <c r="G18" s="346" t="s">
        <v>1193</v>
      </c>
      <c r="H18" s="344"/>
      <c r="I18" s="345" t="s">
        <v>1192</v>
      </c>
      <c r="J18" s="344">
        <v>0</v>
      </c>
      <c r="K18" s="343" t="s">
        <v>1175</v>
      </c>
      <c r="L18" s="342" t="str">
        <f t="shared" si="1"/>
        <v/>
      </c>
      <c r="N18" s="341"/>
    </row>
    <row r="19" spans="2:14">
      <c r="B19" s="346">
        <v>14</v>
      </c>
      <c r="C19" s="351" t="s">
        <v>1218</v>
      </c>
      <c r="D19" s="347" t="str">
        <f t="shared" si="0"/>
        <v>n</v>
      </c>
      <c r="E19" s="346" t="s">
        <v>1194</v>
      </c>
      <c r="F19" s="344"/>
      <c r="G19" s="346" t="s">
        <v>1193</v>
      </c>
      <c r="H19" s="344"/>
      <c r="I19" s="345" t="s">
        <v>1192</v>
      </c>
      <c r="J19" s="344">
        <v>0</v>
      </c>
      <c r="K19" s="343" t="s">
        <v>1175</v>
      </c>
      <c r="L19" s="342" t="str">
        <f t="shared" si="1"/>
        <v/>
      </c>
      <c r="N19" s="341"/>
    </row>
    <row r="20" spans="2:14">
      <c r="B20" s="346">
        <v>15</v>
      </c>
      <c r="C20" s="351" t="s">
        <v>1308</v>
      </c>
      <c r="D20" s="347" t="str">
        <f t="shared" si="0"/>
        <v>o</v>
      </c>
      <c r="E20" s="346" t="s">
        <v>1194</v>
      </c>
      <c r="F20" s="344"/>
      <c r="G20" s="346" t="s">
        <v>1285</v>
      </c>
      <c r="H20" s="344"/>
      <c r="I20" s="345" t="s">
        <v>1278</v>
      </c>
      <c r="J20" s="344">
        <v>0</v>
      </c>
      <c r="K20" s="343" t="s">
        <v>1276</v>
      </c>
      <c r="L20" s="342" t="str">
        <f t="shared" si="1"/>
        <v/>
      </c>
      <c r="N20" s="341"/>
    </row>
    <row r="21" spans="2:14">
      <c r="B21" s="346">
        <v>16</v>
      </c>
      <c r="C21" s="351" t="s">
        <v>1307</v>
      </c>
      <c r="D21" s="347" t="str">
        <f t="shared" si="0"/>
        <v>p</v>
      </c>
      <c r="E21" s="346" t="s">
        <v>1194</v>
      </c>
      <c r="F21" s="344"/>
      <c r="G21" s="346" t="s">
        <v>1193</v>
      </c>
      <c r="H21" s="344"/>
      <c r="I21" s="345" t="s">
        <v>1278</v>
      </c>
      <c r="J21" s="344">
        <v>0</v>
      </c>
      <c r="K21" s="343" t="s">
        <v>1175</v>
      </c>
      <c r="L21" s="342" t="str">
        <f t="shared" si="1"/>
        <v/>
      </c>
      <c r="N21" s="341"/>
    </row>
    <row r="22" spans="2:14">
      <c r="B22" s="346">
        <v>17</v>
      </c>
      <c r="C22" s="351" t="s">
        <v>1306</v>
      </c>
      <c r="D22" s="347" t="str">
        <f t="shared" si="0"/>
        <v>q</v>
      </c>
      <c r="E22" s="346" t="s">
        <v>1194</v>
      </c>
      <c r="F22" s="344"/>
      <c r="G22" s="346" t="s">
        <v>1193</v>
      </c>
      <c r="H22" s="344"/>
      <c r="I22" s="345" t="s">
        <v>1278</v>
      </c>
      <c r="J22" s="344">
        <v>0</v>
      </c>
      <c r="K22" s="343" t="s">
        <v>1175</v>
      </c>
      <c r="L22" s="342" t="str">
        <f t="shared" si="1"/>
        <v/>
      </c>
      <c r="N22" s="341"/>
    </row>
    <row r="23" spans="2:14">
      <c r="B23" s="346">
        <v>18</v>
      </c>
      <c r="C23" s="351" t="s">
        <v>1214</v>
      </c>
      <c r="D23" s="347" t="str">
        <f t="shared" si="0"/>
        <v>r</v>
      </c>
      <c r="E23" s="346" t="s">
        <v>1194</v>
      </c>
      <c r="F23" s="352"/>
      <c r="G23" s="346" t="s">
        <v>1193</v>
      </c>
      <c r="H23" s="352"/>
      <c r="I23" s="345" t="s">
        <v>1278</v>
      </c>
      <c r="J23" s="352"/>
      <c r="K23" s="343" t="s">
        <v>1276</v>
      </c>
      <c r="L23" s="351">
        <v>1</v>
      </c>
      <c r="N23" s="341"/>
    </row>
    <row r="24" spans="2:14">
      <c r="B24" s="346">
        <v>19</v>
      </c>
      <c r="C24" s="351" t="s">
        <v>1213</v>
      </c>
      <c r="D24" s="347" t="str">
        <f t="shared" si="0"/>
        <v>s</v>
      </c>
      <c r="E24" s="346" t="s">
        <v>1279</v>
      </c>
      <c r="F24" s="352"/>
      <c r="G24" s="346" t="s">
        <v>1193</v>
      </c>
      <c r="H24" s="352"/>
      <c r="I24" s="345" t="s">
        <v>1278</v>
      </c>
      <c r="J24" s="352"/>
      <c r="K24" s="343" t="s">
        <v>1175</v>
      </c>
      <c r="L24" s="351">
        <v>2</v>
      </c>
      <c r="N24" s="341"/>
    </row>
    <row r="25" spans="2:14">
      <c r="B25" s="346">
        <v>20</v>
      </c>
      <c r="C25" s="351" t="s">
        <v>1305</v>
      </c>
      <c r="D25" s="347" t="str">
        <f t="shared" si="0"/>
        <v>t</v>
      </c>
      <c r="E25" s="346" t="s">
        <v>1194</v>
      </c>
      <c r="F25" s="352"/>
      <c r="G25" s="346" t="s">
        <v>1193</v>
      </c>
      <c r="H25" s="352"/>
      <c r="I25" s="345" t="s">
        <v>1192</v>
      </c>
      <c r="J25" s="352"/>
      <c r="K25" s="343" t="s">
        <v>1175</v>
      </c>
      <c r="L25" s="351">
        <v>3</v>
      </c>
      <c r="N25" s="341"/>
    </row>
    <row r="26" spans="2:14">
      <c r="B26" s="346">
        <v>21</v>
      </c>
      <c r="C26" s="351" t="s">
        <v>1304</v>
      </c>
      <c r="D26" s="347" t="str">
        <f t="shared" si="0"/>
        <v>u</v>
      </c>
      <c r="E26" s="346" t="s">
        <v>1279</v>
      </c>
      <c r="F26" s="352"/>
      <c r="G26" s="346" t="s">
        <v>1193</v>
      </c>
      <c r="H26" s="352"/>
      <c r="I26" s="345" t="s">
        <v>1192</v>
      </c>
      <c r="J26" s="352"/>
      <c r="K26" s="343" t="s">
        <v>1175</v>
      </c>
      <c r="L26" s="351">
        <v>4</v>
      </c>
      <c r="N26" s="341"/>
    </row>
    <row r="27" spans="2:14">
      <c r="B27" s="346">
        <v>22</v>
      </c>
      <c r="C27" s="351" t="s">
        <v>1303</v>
      </c>
      <c r="D27" s="347" t="str">
        <f t="shared" si="0"/>
        <v>v</v>
      </c>
      <c r="E27" s="346" t="s">
        <v>1194</v>
      </c>
      <c r="F27" s="352"/>
      <c r="G27" s="346" t="s">
        <v>1285</v>
      </c>
      <c r="H27" s="352"/>
      <c r="I27" s="345" t="s">
        <v>1192</v>
      </c>
      <c r="J27" s="352"/>
      <c r="K27" s="343" t="s">
        <v>1175</v>
      </c>
      <c r="L27" s="351">
        <v>5</v>
      </c>
      <c r="N27" s="341"/>
    </row>
    <row r="28" spans="2:14">
      <c r="B28" s="346">
        <v>23</v>
      </c>
      <c r="C28" s="351" t="s">
        <v>1302</v>
      </c>
      <c r="D28" s="347" t="str">
        <f t="shared" si="0"/>
        <v>w</v>
      </c>
      <c r="E28" s="346" t="s">
        <v>1194</v>
      </c>
      <c r="F28" s="352"/>
      <c r="G28" s="346" t="s">
        <v>1193</v>
      </c>
      <c r="H28" s="352"/>
      <c r="I28" s="345" t="s">
        <v>1278</v>
      </c>
      <c r="J28" s="352"/>
      <c r="K28" s="343" t="s">
        <v>1175</v>
      </c>
      <c r="L28" s="351">
        <v>6</v>
      </c>
      <c r="N28" s="341"/>
    </row>
    <row r="29" spans="2:14">
      <c r="B29" s="346">
        <v>24</v>
      </c>
      <c r="C29" s="351" t="s">
        <v>1206</v>
      </c>
      <c r="D29" s="347" t="str">
        <f t="shared" si="0"/>
        <v>x</v>
      </c>
      <c r="E29" s="346" t="s">
        <v>1194</v>
      </c>
      <c r="F29" s="352"/>
      <c r="G29" s="346" t="s">
        <v>1193</v>
      </c>
      <c r="H29" s="352"/>
      <c r="I29" s="345" t="s">
        <v>1278</v>
      </c>
      <c r="J29" s="352"/>
      <c r="K29" s="343" t="s">
        <v>1175</v>
      </c>
      <c r="L29" s="351">
        <v>7</v>
      </c>
      <c r="N29" s="341"/>
    </row>
    <row r="30" spans="2:14">
      <c r="B30" s="346">
        <v>25</v>
      </c>
      <c r="C30" s="351" t="s">
        <v>1208</v>
      </c>
      <c r="D30" s="347" t="str">
        <f t="shared" si="0"/>
        <v>y</v>
      </c>
      <c r="E30" s="346" t="s">
        <v>1283</v>
      </c>
      <c r="F30" s="352"/>
      <c r="G30" s="346" t="s">
        <v>1292</v>
      </c>
      <c r="H30" s="352"/>
      <c r="I30" s="345" t="s">
        <v>1192</v>
      </c>
      <c r="J30" s="352"/>
      <c r="K30" s="343" t="s">
        <v>1276</v>
      </c>
      <c r="L30" s="351">
        <v>8</v>
      </c>
      <c r="N30" s="341"/>
    </row>
    <row r="31" spans="2:14">
      <c r="B31" s="346">
        <v>26</v>
      </c>
      <c r="C31" s="351" t="s">
        <v>1207</v>
      </c>
      <c r="D31" s="347" t="str">
        <f t="shared" si="0"/>
        <v>z</v>
      </c>
      <c r="E31" s="346" t="s">
        <v>1194</v>
      </c>
      <c r="F31" s="352"/>
      <c r="G31" s="346" t="s">
        <v>1301</v>
      </c>
      <c r="H31" s="352"/>
      <c r="I31" s="345" t="s">
        <v>1300</v>
      </c>
      <c r="J31" s="352"/>
      <c r="K31" s="343" t="s">
        <v>1175</v>
      </c>
      <c r="L31" s="351">
        <v>1</v>
      </c>
      <c r="N31" s="341"/>
    </row>
    <row r="32" spans="2:14">
      <c r="B32" s="346">
        <v>27</v>
      </c>
      <c r="C32" s="351" t="s">
        <v>1299</v>
      </c>
      <c r="D32" s="347" t="str">
        <f t="shared" si="0"/>
        <v>x</v>
      </c>
      <c r="E32" s="346" t="s">
        <v>1194</v>
      </c>
      <c r="F32" s="352"/>
      <c r="G32" s="346" t="s">
        <v>1193</v>
      </c>
      <c r="H32" s="352"/>
      <c r="I32" s="345" t="s">
        <v>1278</v>
      </c>
      <c r="J32" s="352"/>
      <c r="K32" s="343" t="s">
        <v>1175</v>
      </c>
      <c r="L32" s="351">
        <v>2</v>
      </c>
      <c r="N32" s="341"/>
    </row>
    <row r="33" spans="2:14">
      <c r="B33" s="346">
        <v>28</v>
      </c>
      <c r="C33" s="351" t="s">
        <v>1298</v>
      </c>
      <c r="D33" s="347" t="str">
        <f t="shared" si="0"/>
        <v>aa</v>
      </c>
      <c r="E33" s="346" t="s">
        <v>1279</v>
      </c>
      <c r="F33" s="352"/>
      <c r="G33" s="346" t="s">
        <v>1193</v>
      </c>
      <c r="H33" s="352"/>
      <c r="I33" s="345" t="s">
        <v>1278</v>
      </c>
      <c r="J33" s="352"/>
      <c r="K33" s="343" t="s">
        <v>1276</v>
      </c>
      <c r="L33" s="351">
        <v>3</v>
      </c>
      <c r="N33" s="341"/>
    </row>
    <row r="34" spans="2:14">
      <c r="B34" s="346">
        <v>29</v>
      </c>
      <c r="C34" s="351" t="s">
        <v>1204</v>
      </c>
      <c r="D34" s="347" t="str">
        <f t="shared" si="0"/>
        <v>ab</v>
      </c>
      <c r="E34" s="346" t="s">
        <v>1194</v>
      </c>
      <c r="F34" s="352"/>
      <c r="G34" s="346" t="s">
        <v>1193</v>
      </c>
      <c r="H34" s="352"/>
      <c r="I34" s="345" t="s">
        <v>1278</v>
      </c>
      <c r="J34" s="352"/>
      <c r="K34" s="343" t="s">
        <v>1175</v>
      </c>
      <c r="L34" s="351">
        <v>4</v>
      </c>
      <c r="N34" s="341"/>
    </row>
    <row r="35" spans="2:14">
      <c r="B35" s="346">
        <v>30</v>
      </c>
      <c r="C35" s="351" t="s">
        <v>1297</v>
      </c>
      <c r="D35" s="347" t="str">
        <f t="shared" si="0"/>
        <v>ac</v>
      </c>
      <c r="E35" s="346" t="s">
        <v>1194</v>
      </c>
      <c r="F35" s="352"/>
      <c r="G35" s="346" t="s">
        <v>1285</v>
      </c>
      <c r="H35" s="352"/>
      <c r="I35" s="345" t="s">
        <v>1278</v>
      </c>
      <c r="J35" s="352"/>
      <c r="K35" s="343" t="s">
        <v>1175</v>
      </c>
      <c r="L35" s="351">
        <v>5</v>
      </c>
      <c r="N35" s="341"/>
    </row>
    <row r="36" spans="2:14">
      <c r="B36" s="346">
        <v>31</v>
      </c>
      <c r="C36" s="351" t="s">
        <v>1296</v>
      </c>
      <c r="D36" s="347" t="str">
        <f t="shared" si="0"/>
        <v>ad</v>
      </c>
      <c r="E36" s="346" t="s">
        <v>1283</v>
      </c>
      <c r="F36" s="352"/>
      <c r="G36" s="346" t="s">
        <v>1285</v>
      </c>
      <c r="H36" s="352"/>
      <c r="I36" s="345" t="s">
        <v>1295</v>
      </c>
      <c r="J36" s="352"/>
      <c r="K36" s="343" t="s">
        <v>1276</v>
      </c>
      <c r="L36" s="351">
        <v>6</v>
      </c>
      <c r="N36" s="341"/>
    </row>
    <row r="37" spans="2:14">
      <c r="B37" s="346">
        <v>32</v>
      </c>
      <c r="C37" s="351" t="s">
        <v>1294</v>
      </c>
      <c r="D37" s="347" t="str">
        <f t="shared" si="0"/>
        <v>ae</v>
      </c>
      <c r="E37" s="346" t="s">
        <v>1194</v>
      </c>
      <c r="F37" s="352"/>
      <c r="G37" s="346" t="s">
        <v>1193</v>
      </c>
      <c r="H37" s="352"/>
      <c r="I37" s="345" t="s">
        <v>1278</v>
      </c>
      <c r="J37" s="352"/>
      <c r="K37" s="343" t="s">
        <v>1175</v>
      </c>
      <c r="L37" s="351">
        <v>7</v>
      </c>
      <c r="N37" s="341"/>
    </row>
    <row r="38" spans="2:14">
      <c r="B38" s="346">
        <v>33</v>
      </c>
      <c r="C38" s="351" t="s">
        <v>1200</v>
      </c>
      <c r="D38" s="347" t="str">
        <f t="shared" si="0"/>
        <v>af</v>
      </c>
      <c r="E38" s="346" t="s">
        <v>1293</v>
      </c>
      <c r="F38" s="352"/>
      <c r="G38" s="346" t="s">
        <v>1292</v>
      </c>
      <c r="H38" s="352"/>
      <c r="I38" s="345" t="s">
        <v>1278</v>
      </c>
      <c r="J38" s="352"/>
      <c r="K38" s="343" t="s">
        <v>1291</v>
      </c>
      <c r="L38" s="351">
        <v>8</v>
      </c>
      <c r="N38" s="341"/>
    </row>
    <row r="39" spans="2:14">
      <c r="B39" s="346">
        <v>34</v>
      </c>
      <c r="C39" s="350" t="s">
        <v>1290</v>
      </c>
      <c r="D39" s="347"/>
      <c r="E39" s="346" t="s">
        <v>1289</v>
      </c>
      <c r="F39" s="344">
        <v>0.29166666666666669</v>
      </c>
      <c r="G39" s="346" t="s">
        <v>1193</v>
      </c>
      <c r="H39" s="344">
        <v>0.39583333333333331</v>
      </c>
      <c r="I39" s="345" t="s">
        <v>1278</v>
      </c>
      <c r="J39" s="344">
        <v>0</v>
      </c>
      <c r="K39" s="343" t="s">
        <v>1175</v>
      </c>
      <c r="L39" s="342">
        <f>IF(OR(F39="",H39=""),"",(H39+IF(F39&gt;H39,1,0)-F39-J39)*24)</f>
        <v>2.5</v>
      </c>
      <c r="N39" s="341"/>
    </row>
    <row r="40" spans="2:14">
      <c r="B40" s="346"/>
      <c r="C40" s="349" t="s">
        <v>1280</v>
      </c>
      <c r="D40" s="347"/>
      <c r="E40" s="346" t="s">
        <v>1194</v>
      </c>
      <c r="F40" s="344">
        <v>0.6875</v>
      </c>
      <c r="G40" s="346" t="s">
        <v>1282</v>
      </c>
      <c r="H40" s="344">
        <v>0.83333333333333337</v>
      </c>
      <c r="I40" s="345" t="s">
        <v>1288</v>
      </c>
      <c r="J40" s="344">
        <v>0</v>
      </c>
      <c r="K40" s="343" t="s">
        <v>1276</v>
      </c>
      <c r="L40" s="342">
        <f>IF(OR(F40="",H40=""),"",(H40+IF(F40&gt;H40,1,0)-F40-J40)*24)</f>
        <v>3.5</v>
      </c>
      <c r="N40" s="341"/>
    </row>
    <row r="41" spans="2:14">
      <c r="B41" s="346"/>
      <c r="C41" s="348" t="s">
        <v>1085</v>
      </c>
      <c r="D41" s="347" t="str">
        <f>C39</f>
        <v>ag</v>
      </c>
      <c r="E41" s="346" t="s">
        <v>1194</v>
      </c>
      <c r="F41" s="344" t="s">
        <v>1287</v>
      </c>
      <c r="G41" s="346" t="s">
        <v>1193</v>
      </c>
      <c r="H41" s="344" t="s">
        <v>1085</v>
      </c>
      <c r="I41" s="345" t="s">
        <v>1278</v>
      </c>
      <c r="J41" s="344" t="s">
        <v>1287</v>
      </c>
      <c r="K41" s="343" t="s">
        <v>1276</v>
      </c>
      <c r="L41" s="342">
        <f>IF(OR(L39="",L40=""),"",L39+L40)</f>
        <v>6</v>
      </c>
      <c r="N41" s="341" t="s">
        <v>1198</v>
      </c>
    </row>
    <row r="42" spans="2:14">
      <c r="B42" s="346"/>
      <c r="C42" s="350" t="s">
        <v>1286</v>
      </c>
      <c r="D42" s="347"/>
      <c r="E42" s="346" t="s">
        <v>1194</v>
      </c>
      <c r="F42" s="344"/>
      <c r="G42" s="346" t="s">
        <v>1285</v>
      </c>
      <c r="H42" s="344"/>
      <c r="I42" s="345" t="s">
        <v>1278</v>
      </c>
      <c r="J42" s="344">
        <v>0</v>
      </c>
      <c r="K42" s="343" t="s">
        <v>1175</v>
      </c>
      <c r="L42" s="342" t="str">
        <f>IF(OR(F42="",H42=""),"",(H42+IF(F42&gt;H42,1,0)-F42-J42)*24)</f>
        <v/>
      </c>
      <c r="N42" s="341"/>
    </row>
    <row r="43" spans="2:14">
      <c r="B43" s="346">
        <v>35</v>
      </c>
      <c r="C43" s="349" t="s">
        <v>1284</v>
      </c>
      <c r="D43" s="347"/>
      <c r="E43" s="346" t="s">
        <v>1279</v>
      </c>
      <c r="F43" s="344"/>
      <c r="G43" s="346" t="s">
        <v>1282</v>
      </c>
      <c r="H43" s="344"/>
      <c r="I43" s="345" t="s">
        <v>1192</v>
      </c>
      <c r="J43" s="344">
        <v>0</v>
      </c>
      <c r="K43" s="343" t="s">
        <v>1276</v>
      </c>
      <c r="L43" s="342" t="str">
        <f>IF(OR(F43="",H43=""),"",(H43+IF(F43&gt;H43,1,0)-F43-J43)*24)</f>
        <v/>
      </c>
      <c r="N43" s="341"/>
    </row>
    <row r="44" spans="2:14">
      <c r="B44" s="346"/>
      <c r="C44" s="348" t="s">
        <v>1085</v>
      </c>
      <c r="D44" s="347" t="str">
        <f>C42</f>
        <v>ah</v>
      </c>
      <c r="E44" s="346" t="s">
        <v>1283</v>
      </c>
      <c r="F44" s="344" t="s">
        <v>1241</v>
      </c>
      <c r="G44" s="346" t="s">
        <v>1282</v>
      </c>
      <c r="H44" s="344" t="s">
        <v>1241</v>
      </c>
      <c r="I44" s="345" t="s">
        <v>1278</v>
      </c>
      <c r="J44" s="344" t="s">
        <v>1241</v>
      </c>
      <c r="K44" s="343" t="s">
        <v>1175</v>
      </c>
      <c r="L44" s="342" t="str">
        <f>IF(OR(L42="",L43=""),"",L42+L43)</f>
        <v/>
      </c>
      <c r="N44" s="341" t="s">
        <v>1191</v>
      </c>
    </row>
    <row r="45" spans="2:14">
      <c r="B45" s="346"/>
      <c r="C45" s="350" t="s">
        <v>1281</v>
      </c>
      <c r="D45" s="347"/>
      <c r="E45" s="346" t="s">
        <v>1194</v>
      </c>
      <c r="F45" s="344"/>
      <c r="G45" s="346" t="s">
        <v>1193</v>
      </c>
      <c r="H45" s="344"/>
      <c r="I45" s="345" t="s">
        <v>1278</v>
      </c>
      <c r="J45" s="344">
        <v>0</v>
      </c>
      <c r="K45" s="343" t="s">
        <v>1175</v>
      </c>
      <c r="L45" s="342" t="str">
        <f>IF(OR(F45="",H45=""),"",(H45+IF(F45&gt;H45,1,0)-F45-J45)*24)</f>
        <v/>
      </c>
      <c r="N45" s="341"/>
    </row>
    <row r="46" spans="2:14">
      <c r="B46" s="346">
        <v>36</v>
      </c>
      <c r="C46" s="349" t="s">
        <v>1280</v>
      </c>
      <c r="D46" s="347"/>
      <c r="E46" s="346" t="s">
        <v>1194</v>
      </c>
      <c r="F46" s="344"/>
      <c r="G46" s="346" t="s">
        <v>1193</v>
      </c>
      <c r="H46" s="344"/>
      <c r="I46" s="345" t="s">
        <v>1278</v>
      </c>
      <c r="J46" s="344">
        <v>0</v>
      </c>
      <c r="K46" s="343" t="s">
        <v>1276</v>
      </c>
      <c r="L46" s="342" t="str">
        <f>IF(OR(F46="",H46=""),"",(H46+IF(F46&gt;H46,1,0)-F46-J46)*24)</f>
        <v/>
      </c>
      <c r="N46" s="341"/>
    </row>
    <row r="47" spans="2:14">
      <c r="B47" s="346"/>
      <c r="C47" s="348" t="s">
        <v>1241</v>
      </c>
      <c r="D47" s="347" t="str">
        <f>C45</f>
        <v>ai</v>
      </c>
      <c r="E47" s="346" t="s">
        <v>1279</v>
      </c>
      <c r="F47" s="344" t="s">
        <v>1241</v>
      </c>
      <c r="G47" s="346" t="s">
        <v>1193</v>
      </c>
      <c r="H47" s="344" t="s">
        <v>1241</v>
      </c>
      <c r="I47" s="345" t="s">
        <v>1278</v>
      </c>
      <c r="J47" s="344" t="s">
        <v>1085</v>
      </c>
      <c r="K47" s="343" t="s">
        <v>1276</v>
      </c>
      <c r="L47" s="342" t="str">
        <f>IF(OR(L45="",L46=""),"",L45+L46)</f>
        <v/>
      </c>
      <c r="N47" s="341" t="s">
        <v>1277</v>
      </c>
    </row>
    <row r="49" spans="3:4">
      <c r="C49" s="340" t="s">
        <v>1190</v>
      </c>
      <c r="D49" s="340"/>
    </row>
    <row r="50" spans="3:4">
      <c r="C50" s="340" t="s">
        <v>1189</v>
      </c>
      <c r="D50" s="340"/>
    </row>
    <row r="51" spans="3:4">
      <c r="C51" s="340" t="s">
        <v>1188</v>
      </c>
      <c r="D51" s="340"/>
    </row>
    <row r="52" spans="3:4">
      <c r="C52" s="340" t="s">
        <v>1187</v>
      </c>
      <c r="D52" s="340"/>
    </row>
  </sheetData>
  <sheetProtection insertRows="0" deleteRows="0"/>
  <mergeCells count="2">
    <mergeCell ref="F4:L4"/>
    <mergeCell ref="N4:N5"/>
  </mergeCells>
  <phoneticPr fontId="9"/>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BB116"/>
  <sheetViews>
    <sheetView zoomScaleNormal="100" workbookViewId="0"/>
  </sheetViews>
  <sheetFormatPr defaultColWidth="10.28515625" defaultRowHeight="13.5"/>
  <cols>
    <col min="1" max="1" width="1.5703125" style="202" customWidth="1"/>
    <col min="2" max="3" width="10.28515625" style="202"/>
    <col min="4" max="4" width="46.42578125" style="202" customWidth="1"/>
    <col min="5" max="16384" width="10.28515625" style="202"/>
  </cols>
  <sheetData>
    <row r="1" spans="2:11" ht="14.25">
      <c r="B1" s="202" t="s">
        <v>1369</v>
      </c>
      <c r="D1" s="359"/>
      <c r="E1" s="359"/>
      <c r="F1" s="359"/>
    </row>
    <row r="2" spans="2:11" s="204" customFormat="1" ht="20.25" customHeight="1">
      <c r="B2" s="365" t="s">
        <v>1368</v>
      </c>
      <c r="C2" s="365"/>
      <c r="D2" s="359"/>
      <c r="E2" s="359"/>
      <c r="F2" s="359"/>
    </row>
    <row r="3" spans="2:11" s="204" customFormat="1" ht="20.25" customHeight="1">
      <c r="B3" s="365"/>
      <c r="C3" s="365"/>
      <c r="D3" s="359"/>
      <c r="E3" s="359"/>
      <c r="F3" s="359"/>
    </row>
    <row r="4" spans="2:11" s="204" customFormat="1" ht="20.25" customHeight="1">
      <c r="B4" s="368"/>
      <c r="C4" s="359" t="s">
        <v>1367</v>
      </c>
      <c r="D4" s="359"/>
      <c r="F4" s="1420" t="s">
        <v>1366</v>
      </c>
      <c r="G4" s="1420"/>
      <c r="H4" s="1420"/>
      <c r="I4" s="1420"/>
      <c r="J4" s="1420"/>
      <c r="K4" s="1420"/>
    </row>
    <row r="5" spans="2:11" s="204" customFormat="1" ht="20.25" customHeight="1">
      <c r="B5" s="367"/>
      <c r="C5" s="359" t="s">
        <v>1365</v>
      </c>
      <c r="D5" s="359"/>
      <c r="F5" s="1420"/>
      <c r="G5" s="1420"/>
      <c r="H5" s="1420"/>
      <c r="I5" s="1420"/>
      <c r="J5" s="1420"/>
      <c r="K5" s="1420"/>
    </row>
    <row r="6" spans="2:11" s="204" customFormat="1" ht="20.25" customHeight="1">
      <c r="B6" s="366" t="s">
        <v>1364</v>
      </c>
      <c r="C6" s="359"/>
      <c r="D6" s="359"/>
      <c r="E6" s="244"/>
      <c r="F6" s="359"/>
    </row>
    <row r="7" spans="2:11" s="204" customFormat="1" ht="20.25" customHeight="1">
      <c r="B7" s="365"/>
      <c r="C7" s="365"/>
      <c r="D7" s="359"/>
      <c r="E7" s="244"/>
      <c r="F7" s="359"/>
    </row>
    <row r="8" spans="2:11" s="204" customFormat="1" ht="20.25" customHeight="1">
      <c r="B8" s="359" t="s">
        <v>1363</v>
      </c>
      <c r="C8" s="365"/>
      <c r="D8" s="359"/>
      <c r="E8" s="244"/>
      <c r="F8" s="359"/>
    </row>
    <row r="9" spans="2:11" s="204" customFormat="1" ht="20.25" customHeight="1">
      <c r="B9" s="365"/>
      <c r="C9" s="365"/>
      <c r="D9" s="359"/>
      <c r="E9" s="359"/>
      <c r="F9" s="359"/>
    </row>
    <row r="10" spans="2:11" s="204" customFormat="1" ht="20.25" customHeight="1">
      <c r="B10" s="359" t="s">
        <v>1362</v>
      </c>
      <c r="C10" s="365"/>
      <c r="D10" s="359"/>
      <c r="E10" s="359"/>
      <c r="F10" s="359"/>
    </row>
    <row r="11" spans="2:11" s="204" customFormat="1" ht="20.25" customHeight="1">
      <c r="B11" s="359"/>
      <c r="C11" s="365"/>
      <c r="D11" s="359"/>
    </row>
    <row r="12" spans="2:11" s="204" customFormat="1" ht="20.25" customHeight="1">
      <c r="B12" s="359" t="s">
        <v>1361</v>
      </c>
      <c r="C12" s="365"/>
      <c r="D12" s="359"/>
    </row>
    <row r="13" spans="2:11" s="204" customFormat="1" ht="20.25" customHeight="1">
      <c r="B13" s="359"/>
      <c r="C13" s="365"/>
      <c r="D13" s="359"/>
    </row>
    <row r="14" spans="2:11" s="204" customFormat="1" ht="20.25" customHeight="1">
      <c r="B14" s="359" t="s">
        <v>1360</v>
      </c>
      <c r="C14" s="365"/>
      <c r="D14" s="359"/>
    </row>
    <row r="15" spans="2:11" s="204" customFormat="1" ht="20.25" customHeight="1">
      <c r="B15" s="359"/>
      <c r="C15" s="365"/>
      <c r="D15" s="359"/>
    </row>
    <row r="16" spans="2:11" s="204" customFormat="1" ht="20.25" customHeight="1">
      <c r="B16" s="359" t="s">
        <v>1359</v>
      </c>
      <c r="C16" s="365"/>
      <c r="D16" s="359"/>
    </row>
    <row r="17" spans="2:4" s="204" customFormat="1" ht="20.25" customHeight="1">
      <c r="B17" s="359" t="s">
        <v>1358</v>
      </c>
      <c r="C17" s="365"/>
      <c r="D17" s="359"/>
    </row>
    <row r="18" spans="2:4" s="204" customFormat="1" ht="20.25" customHeight="1">
      <c r="B18" s="359"/>
      <c r="C18" s="365"/>
      <c r="D18" s="359"/>
    </row>
    <row r="19" spans="2:4" s="204" customFormat="1" ht="17.25" customHeight="1">
      <c r="B19" s="359" t="s">
        <v>1357</v>
      </c>
      <c r="C19" s="359"/>
      <c r="D19" s="359"/>
    </row>
    <row r="20" spans="2:4" s="204" customFormat="1" ht="17.25" customHeight="1">
      <c r="B20" s="359" t="s">
        <v>1356</v>
      </c>
      <c r="C20" s="359"/>
      <c r="D20" s="359"/>
    </row>
    <row r="21" spans="2:4" s="204" customFormat="1" ht="17.25" customHeight="1">
      <c r="B21" s="359"/>
      <c r="C21" s="359"/>
      <c r="D21" s="359"/>
    </row>
    <row r="22" spans="2:4" s="204" customFormat="1" ht="17.25" customHeight="1">
      <c r="B22" s="359"/>
      <c r="C22" s="203" t="s">
        <v>1355</v>
      </c>
      <c r="D22" s="203" t="s">
        <v>888</v>
      </c>
    </row>
    <row r="23" spans="2:4" s="204" customFormat="1" ht="17.25" customHeight="1">
      <c r="B23" s="359"/>
      <c r="C23" s="203">
        <v>1</v>
      </c>
      <c r="D23" s="364" t="s">
        <v>877</v>
      </c>
    </row>
    <row r="24" spans="2:4" s="204" customFormat="1" ht="17.25" customHeight="1">
      <c r="B24" s="359"/>
      <c r="C24" s="203">
        <v>2</v>
      </c>
      <c r="D24" s="364" t="s">
        <v>878</v>
      </c>
    </row>
    <row r="25" spans="2:4" s="204" customFormat="1" ht="17.25" customHeight="1">
      <c r="B25" s="359"/>
      <c r="C25" s="203">
        <v>3</v>
      </c>
      <c r="D25" s="364" t="s">
        <v>879</v>
      </c>
    </row>
    <row r="26" spans="2:4" s="204" customFormat="1" ht="17.25" customHeight="1">
      <c r="B26" s="359"/>
      <c r="C26" s="203">
        <v>4</v>
      </c>
      <c r="D26" s="364" t="s">
        <v>883</v>
      </c>
    </row>
    <row r="27" spans="2:4" s="204" customFormat="1" ht="17.25" customHeight="1">
      <c r="B27" s="359"/>
      <c r="C27" s="203">
        <v>5</v>
      </c>
      <c r="D27" s="364" t="s">
        <v>885</v>
      </c>
    </row>
    <row r="28" spans="2:4" s="204" customFormat="1" ht="17.25" customHeight="1">
      <c r="B28" s="359"/>
      <c r="C28" s="203">
        <v>6</v>
      </c>
      <c r="D28" s="364" t="s">
        <v>880</v>
      </c>
    </row>
    <row r="29" spans="2:4" s="204" customFormat="1" ht="17.25" customHeight="1">
      <c r="B29" s="359"/>
      <c r="C29" s="203">
        <v>7</v>
      </c>
      <c r="D29" s="364" t="s">
        <v>881</v>
      </c>
    </row>
    <row r="30" spans="2:4" s="204" customFormat="1" ht="17.25" customHeight="1">
      <c r="B30" s="359"/>
      <c r="C30" s="203">
        <v>8</v>
      </c>
      <c r="D30" s="364" t="s">
        <v>889</v>
      </c>
    </row>
    <row r="31" spans="2:4" s="204" customFormat="1" ht="17.25" customHeight="1">
      <c r="B31" s="359"/>
      <c r="C31" s="203">
        <v>9</v>
      </c>
      <c r="D31" s="364" t="s">
        <v>890</v>
      </c>
    </row>
    <row r="32" spans="2:4" s="204" customFormat="1" ht="17.25" customHeight="1">
      <c r="B32" s="359"/>
      <c r="C32" s="203">
        <v>10</v>
      </c>
      <c r="D32" s="364" t="s">
        <v>891</v>
      </c>
    </row>
    <row r="33" spans="2:25" s="204" customFormat="1" ht="17.25" customHeight="1">
      <c r="B33" s="359"/>
      <c r="C33" s="203">
        <v>11</v>
      </c>
      <c r="D33" s="364" t="s">
        <v>882</v>
      </c>
    </row>
    <row r="34" spans="2:25" s="204" customFormat="1" ht="17.25" customHeight="1">
      <c r="B34" s="359"/>
      <c r="C34" s="203">
        <v>12</v>
      </c>
      <c r="D34" s="364" t="s">
        <v>892</v>
      </c>
    </row>
    <row r="35" spans="2:25" s="204" customFormat="1" ht="17.25" customHeight="1">
      <c r="B35" s="359"/>
      <c r="C35" s="203">
        <v>13</v>
      </c>
      <c r="D35" s="364" t="s">
        <v>893</v>
      </c>
    </row>
    <row r="36" spans="2:25" s="204" customFormat="1" ht="17.25" customHeight="1">
      <c r="B36" s="359"/>
      <c r="C36" s="203">
        <v>14</v>
      </c>
      <c r="D36" s="364" t="s">
        <v>894</v>
      </c>
    </row>
    <row r="37" spans="2:25" s="204" customFormat="1" ht="17.25" customHeight="1">
      <c r="B37" s="359"/>
      <c r="C37" s="244"/>
      <c r="D37" s="359"/>
    </row>
    <row r="38" spans="2:25" s="204" customFormat="1" ht="17.25" customHeight="1">
      <c r="B38" s="359" t="s">
        <v>1354</v>
      </c>
      <c r="C38" s="359"/>
      <c r="D38" s="359"/>
    </row>
    <row r="39" spans="2:25" s="204" customFormat="1" ht="17.25" customHeight="1">
      <c r="B39" s="359" t="s">
        <v>1353</v>
      </c>
      <c r="C39" s="359"/>
      <c r="D39" s="359"/>
    </row>
    <row r="40" spans="2:25" s="204" customFormat="1" ht="17.25" customHeight="1">
      <c r="B40" s="359"/>
      <c r="C40" s="359"/>
      <c r="D40" s="359"/>
      <c r="G40" s="361"/>
      <c r="H40" s="361"/>
      <c r="J40" s="361"/>
      <c r="K40" s="361"/>
      <c r="L40" s="361"/>
      <c r="M40" s="361"/>
      <c r="N40" s="361"/>
      <c r="O40" s="361"/>
      <c r="R40" s="361"/>
      <c r="S40" s="361"/>
      <c r="T40" s="361"/>
      <c r="W40" s="361"/>
      <c r="X40" s="361"/>
      <c r="Y40" s="361"/>
    </row>
    <row r="41" spans="2:25" s="204" customFormat="1" ht="17.25" customHeight="1">
      <c r="B41" s="359"/>
      <c r="C41" s="203" t="s">
        <v>1083</v>
      </c>
      <c r="D41" s="203" t="s">
        <v>1082</v>
      </c>
      <c r="G41" s="361"/>
      <c r="H41" s="361"/>
      <c r="J41" s="361"/>
      <c r="K41" s="361"/>
      <c r="L41" s="361"/>
      <c r="M41" s="361"/>
      <c r="N41" s="361"/>
      <c r="O41" s="361"/>
      <c r="R41" s="361"/>
      <c r="S41" s="361"/>
      <c r="T41" s="361"/>
      <c r="W41" s="361"/>
      <c r="X41" s="361"/>
      <c r="Y41" s="361"/>
    </row>
    <row r="42" spans="2:25" s="204" customFormat="1" ht="17.25" customHeight="1">
      <c r="B42" s="359"/>
      <c r="C42" s="203" t="s">
        <v>1240</v>
      </c>
      <c r="D42" s="364" t="s">
        <v>1080</v>
      </c>
      <c r="G42" s="361"/>
      <c r="H42" s="361"/>
      <c r="J42" s="361"/>
      <c r="K42" s="361"/>
      <c r="L42" s="361"/>
      <c r="M42" s="361"/>
      <c r="N42" s="361"/>
      <c r="O42" s="361"/>
      <c r="R42" s="361"/>
      <c r="S42" s="361"/>
      <c r="T42" s="361"/>
      <c r="W42" s="361"/>
      <c r="X42" s="361"/>
      <c r="Y42" s="361"/>
    </row>
    <row r="43" spans="2:25" s="204" customFormat="1" ht="17.25" customHeight="1">
      <c r="B43" s="359"/>
      <c r="C43" s="203" t="s">
        <v>1352</v>
      </c>
      <c r="D43" s="364" t="s">
        <v>1075</v>
      </c>
      <c r="G43" s="361"/>
      <c r="H43" s="361"/>
      <c r="J43" s="361"/>
      <c r="K43" s="361"/>
      <c r="L43" s="361"/>
      <c r="M43" s="361"/>
      <c r="N43" s="361"/>
      <c r="O43" s="361"/>
      <c r="R43" s="361"/>
      <c r="S43" s="361"/>
      <c r="T43" s="361"/>
      <c r="W43" s="361"/>
      <c r="X43" s="361"/>
      <c r="Y43" s="361"/>
    </row>
    <row r="44" spans="2:25" s="204" customFormat="1" ht="17.25" customHeight="1">
      <c r="B44" s="359"/>
      <c r="C44" s="203" t="s">
        <v>1351</v>
      </c>
      <c r="D44" s="364" t="s">
        <v>1071</v>
      </c>
      <c r="G44" s="361"/>
      <c r="H44" s="361"/>
      <c r="J44" s="361"/>
      <c r="K44" s="361"/>
      <c r="L44" s="361"/>
      <c r="M44" s="361"/>
      <c r="N44" s="361"/>
      <c r="O44" s="361"/>
      <c r="R44" s="361"/>
      <c r="S44" s="361"/>
      <c r="T44" s="361"/>
      <c r="W44" s="361"/>
      <c r="X44" s="361"/>
      <c r="Y44" s="361"/>
    </row>
    <row r="45" spans="2:25" s="204" customFormat="1" ht="17.25" customHeight="1">
      <c r="B45" s="359"/>
      <c r="C45" s="203" t="s">
        <v>1262</v>
      </c>
      <c r="D45" s="364" t="s">
        <v>1350</v>
      </c>
      <c r="G45" s="361"/>
      <c r="H45" s="361"/>
      <c r="J45" s="361"/>
      <c r="K45" s="361"/>
      <c r="L45" s="361"/>
      <c r="M45" s="361"/>
      <c r="N45" s="361"/>
      <c r="O45" s="361"/>
      <c r="R45" s="361"/>
      <c r="S45" s="361"/>
      <c r="T45" s="361"/>
      <c r="W45" s="361"/>
      <c r="X45" s="361"/>
      <c r="Y45" s="361"/>
    </row>
    <row r="46" spans="2:25" s="204" customFormat="1" ht="17.25" customHeight="1">
      <c r="B46" s="359"/>
      <c r="C46" s="359"/>
      <c r="D46" s="359"/>
      <c r="G46" s="361"/>
      <c r="H46" s="361"/>
      <c r="J46" s="361"/>
      <c r="K46" s="361"/>
      <c r="L46" s="361"/>
      <c r="M46" s="361"/>
      <c r="N46" s="361"/>
      <c r="O46" s="361"/>
      <c r="R46" s="361"/>
      <c r="S46" s="361"/>
      <c r="T46" s="361"/>
      <c r="W46" s="361"/>
      <c r="X46" s="361"/>
      <c r="Y46" s="361"/>
    </row>
    <row r="47" spans="2:25" s="204" customFormat="1" ht="17.25" customHeight="1">
      <c r="B47" s="359"/>
      <c r="C47" s="363" t="s">
        <v>1349</v>
      </c>
      <c r="D47" s="359"/>
      <c r="G47" s="361"/>
      <c r="H47" s="361"/>
      <c r="J47" s="361"/>
      <c r="K47" s="361"/>
      <c r="L47" s="361"/>
      <c r="M47" s="361"/>
      <c r="N47" s="361"/>
      <c r="O47" s="361"/>
      <c r="R47" s="361"/>
      <c r="S47" s="361"/>
      <c r="T47" s="361"/>
      <c r="W47" s="361"/>
      <c r="X47" s="361"/>
      <c r="Y47" s="361"/>
    </row>
    <row r="48" spans="2:25" s="204" customFormat="1" ht="17.25" customHeight="1">
      <c r="C48" s="359" t="s">
        <v>1348</v>
      </c>
      <c r="F48" s="363"/>
      <c r="G48" s="361"/>
      <c r="H48" s="361"/>
      <c r="J48" s="361"/>
      <c r="K48" s="361"/>
      <c r="L48" s="361"/>
      <c r="M48" s="361"/>
      <c r="N48" s="361"/>
      <c r="O48" s="361"/>
      <c r="R48" s="361"/>
      <c r="S48" s="361"/>
      <c r="T48" s="361"/>
      <c r="W48" s="361"/>
      <c r="X48" s="361"/>
      <c r="Y48" s="361"/>
    </row>
    <row r="49" spans="2:51" s="204" customFormat="1" ht="17.25" customHeight="1">
      <c r="C49" s="359" t="s">
        <v>1347</v>
      </c>
      <c r="F49" s="359"/>
      <c r="G49" s="361"/>
      <c r="H49" s="361"/>
      <c r="J49" s="361"/>
      <c r="K49" s="361"/>
      <c r="L49" s="361"/>
      <c r="M49" s="361"/>
      <c r="N49" s="361"/>
      <c r="O49" s="361"/>
      <c r="R49" s="361"/>
      <c r="S49" s="361"/>
      <c r="T49" s="361"/>
      <c r="W49" s="361"/>
      <c r="X49" s="361"/>
      <c r="Y49" s="361"/>
    </row>
    <row r="50" spans="2:51" s="204" customFormat="1" ht="17.25" customHeight="1">
      <c r="B50" s="359"/>
      <c r="C50" s="359"/>
      <c r="D50" s="359"/>
      <c r="E50" s="363"/>
      <c r="F50" s="361"/>
      <c r="G50" s="361"/>
      <c r="H50" s="361"/>
      <c r="J50" s="361"/>
      <c r="K50" s="361"/>
      <c r="L50" s="361"/>
      <c r="M50" s="361"/>
      <c r="N50" s="361"/>
      <c r="O50" s="361"/>
      <c r="R50" s="361"/>
      <c r="S50" s="361"/>
      <c r="T50" s="361"/>
      <c r="W50" s="361"/>
      <c r="X50" s="361"/>
      <c r="Y50" s="361"/>
    </row>
    <row r="51" spans="2:51" s="204" customFormat="1" ht="17.25" customHeight="1">
      <c r="B51" s="359" t="s">
        <v>1346</v>
      </c>
      <c r="C51" s="359"/>
      <c r="D51" s="359"/>
    </row>
    <row r="52" spans="2:51" s="204" customFormat="1" ht="17.25" customHeight="1">
      <c r="B52" s="359" t="s">
        <v>1345</v>
      </c>
      <c r="C52" s="359"/>
      <c r="D52" s="359"/>
    </row>
    <row r="53" spans="2:51" s="204" customFormat="1" ht="17.25" customHeight="1">
      <c r="B53" s="362" t="s">
        <v>1344</v>
      </c>
      <c r="E53" s="361"/>
      <c r="F53" s="361"/>
      <c r="G53" s="361"/>
      <c r="H53" s="361"/>
      <c r="I53" s="361"/>
      <c r="J53" s="361"/>
      <c r="K53" s="361"/>
      <c r="L53" s="361"/>
      <c r="M53" s="361"/>
      <c r="N53" s="361"/>
      <c r="O53" s="361"/>
      <c r="P53" s="361"/>
      <c r="Q53" s="361"/>
      <c r="R53" s="361"/>
      <c r="S53" s="361"/>
      <c r="T53" s="361"/>
      <c r="U53" s="361"/>
      <c r="Y53" s="361"/>
      <c r="Z53" s="361"/>
      <c r="AA53" s="361"/>
      <c r="AB53" s="361"/>
      <c r="AD53" s="361"/>
      <c r="AE53" s="361"/>
      <c r="AF53" s="361"/>
      <c r="AG53" s="361"/>
      <c r="AH53" s="361"/>
      <c r="AI53" s="360"/>
      <c r="AJ53" s="361"/>
      <c r="AK53" s="361"/>
      <c r="AL53" s="361"/>
      <c r="AM53" s="361"/>
      <c r="AN53" s="361"/>
      <c r="AO53" s="361"/>
      <c r="AP53" s="361"/>
      <c r="AQ53" s="361"/>
      <c r="AR53" s="361"/>
      <c r="AS53" s="361"/>
      <c r="AT53" s="361"/>
      <c r="AU53" s="361"/>
      <c r="AV53" s="361"/>
      <c r="AW53" s="361"/>
      <c r="AX53" s="361"/>
      <c r="AY53" s="360"/>
    </row>
    <row r="54" spans="2:51" s="204" customFormat="1" ht="17.25" customHeight="1"/>
    <row r="55" spans="2:51" s="204" customFormat="1" ht="17.25" customHeight="1">
      <c r="B55" s="359" t="s">
        <v>1343</v>
      </c>
      <c r="C55" s="359"/>
    </row>
    <row r="56" spans="2:51" s="204" customFormat="1" ht="17.25" customHeight="1">
      <c r="B56" s="359"/>
      <c r="C56" s="359"/>
    </row>
    <row r="57" spans="2:51" s="204" customFormat="1" ht="17.25" customHeight="1">
      <c r="B57" s="359" t="s">
        <v>1342</v>
      </c>
      <c r="C57" s="359"/>
    </row>
    <row r="58" spans="2:51" s="204" customFormat="1" ht="17.25" customHeight="1">
      <c r="B58" s="359" t="s">
        <v>1341</v>
      </c>
      <c r="C58" s="359"/>
    </row>
    <row r="59" spans="2:51" s="204" customFormat="1" ht="17.25" customHeight="1">
      <c r="B59" s="359"/>
      <c r="C59" s="359"/>
    </row>
    <row r="60" spans="2:51" s="204" customFormat="1" ht="17.25" customHeight="1">
      <c r="B60" s="359" t="s">
        <v>1340</v>
      </c>
      <c r="C60" s="359"/>
    </row>
    <row r="61" spans="2:51" s="204" customFormat="1" ht="17.25" customHeight="1">
      <c r="B61" s="359" t="s">
        <v>1339</v>
      </c>
      <c r="C61" s="359"/>
    </row>
    <row r="62" spans="2:51" s="204" customFormat="1" ht="17.25" customHeight="1">
      <c r="B62" s="359"/>
      <c r="C62" s="359"/>
    </row>
    <row r="63" spans="2:51" s="204" customFormat="1" ht="17.25" customHeight="1">
      <c r="B63" s="359" t="s">
        <v>1338</v>
      </c>
      <c r="C63" s="359"/>
      <c r="D63" s="359"/>
    </row>
    <row r="64" spans="2:51" s="204" customFormat="1" ht="17.25" customHeight="1">
      <c r="B64" s="359"/>
      <c r="C64" s="359"/>
      <c r="D64" s="359"/>
    </row>
    <row r="65" spans="2:54" s="204" customFormat="1" ht="17.25" customHeight="1">
      <c r="B65" s="204" t="s">
        <v>1337</v>
      </c>
      <c r="D65" s="359"/>
    </row>
    <row r="66" spans="2:54" s="204" customFormat="1" ht="17.25" customHeight="1">
      <c r="B66" s="204" t="s">
        <v>1336</v>
      </c>
      <c r="D66" s="359"/>
    </row>
    <row r="67" spans="2:54" s="204" customFormat="1" ht="17.25" customHeight="1">
      <c r="B67" s="204" t="s">
        <v>1335</v>
      </c>
    </row>
    <row r="68" spans="2:54" s="204" customFormat="1" ht="17.25" customHeight="1"/>
    <row r="69" spans="2:54" s="204" customFormat="1" ht="17.25" customHeight="1">
      <c r="B69" s="204" t="s">
        <v>1334</v>
      </c>
      <c r="E69" s="358"/>
      <c r="F69" s="358"/>
      <c r="G69" s="358"/>
      <c r="H69" s="358"/>
      <c r="I69" s="358"/>
      <c r="J69" s="358"/>
      <c r="K69" s="358"/>
      <c r="L69" s="358"/>
      <c r="M69" s="358"/>
      <c r="N69" s="358"/>
      <c r="O69" s="358"/>
      <c r="P69" s="358"/>
      <c r="Q69" s="358"/>
      <c r="R69" s="358"/>
      <c r="S69" s="358"/>
      <c r="T69" s="358"/>
      <c r="U69" s="358"/>
      <c r="V69" s="358"/>
      <c r="W69" s="358"/>
      <c r="X69" s="358"/>
      <c r="Y69" s="358"/>
      <c r="Z69" s="358"/>
      <c r="AA69" s="358"/>
      <c r="AB69" s="358"/>
      <c r="AC69" s="358"/>
      <c r="AD69" s="358"/>
      <c r="AE69" s="358"/>
      <c r="AF69" s="358"/>
      <c r="AG69" s="358"/>
      <c r="AH69" s="358"/>
      <c r="AI69" s="358"/>
      <c r="AJ69" s="358"/>
      <c r="AK69" s="358"/>
      <c r="AL69" s="358"/>
      <c r="AM69" s="358"/>
      <c r="AN69" s="358"/>
      <c r="AO69" s="358"/>
      <c r="AP69" s="358"/>
      <c r="AQ69" s="358"/>
      <c r="AR69" s="358"/>
      <c r="AS69" s="358"/>
      <c r="AT69" s="358"/>
      <c r="AU69" s="358"/>
      <c r="AV69" s="358"/>
      <c r="AW69" s="358"/>
      <c r="AX69" s="358"/>
    </row>
    <row r="70" spans="2:54" s="204" customFormat="1" ht="17.25" customHeight="1">
      <c r="B70" s="356" t="s">
        <v>1333</v>
      </c>
      <c r="E70" s="358"/>
      <c r="F70" s="358"/>
      <c r="G70" s="358"/>
      <c r="H70" s="358"/>
      <c r="I70" s="358"/>
      <c r="J70" s="358"/>
      <c r="K70" s="358"/>
      <c r="L70" s="358"/>
      <c r="M70" s="358"/>
      <c r="N70" s="358"/>
      <c r="O70" s="358"/>
      <c r="P70" s="358"/>
      <c r="Q70" s="358"/>
      <c r="R70" s="358"/>
      <c r="S70" s="358"/>
      <c r="T70" s="358"/>
      <c r="U70" s="358"/>
      <c r="V70" s="358"/>
      <c r="W70" s="358"/>
      <c r="X70" s="358"/>
      <c r="Y70" s="358"/>
      <c r="Z70" s="358"/>
      <c r="AA70" s="358"/>
      <c r="AB70" s="358"/>
      <c r="AC70" s="358"/>
      <c r="AD70" s="358"/>
      <c r="AE70" s="358"/>
      <c r="AF70" s="358"/>
      <c r="AG70" s="358"/>
      <c r="AH70" s="358"/>
      <c r="AI70" s="358"/>
      <c r="AJ70" s="358"/>
      <c r="AK70" s="358"/>
      <c r="AL70" s="358"/>
      <c r="AM70" s="358"/>
      <c r="AN70" s="358"/>
      <c r="AO70" s="358"/>
      <c r="AP70" s="358"/>
      <c r="AQ70" s="358"/>
      <c r="AR70" s="358"/>
      <c r="AS70" s="358"/>
      <c r="AT70" s="358"/>
      <c r="AU70" s="358"/>
      <c r="AV70" s="358"/>
      <c r="AW70" s="358"/>
      <c r="AX70" s="358"/>
      <c r="AY70" s="358"/>
      <c r="AZ70" s="358"/>
      <c r="BA70" s="358"/>
      <c r="BB70" s="358"/>
    </row>
    <row r="71" spans="2:54" ht="18.75" customHeight="1">
      <c r="B71" s="357" t="s">
        <v>1332</v>
      </c>
    </row>
    <row r="72" spans="2:54" ht="18.75" customHeight="1">
      <c r="B72" s="356" t="s">
        <v>1331</v>
      </c>
    </row>
    <row r="73" spans="2:54" ht="18.75" customHeight="1">
      <c r="B73" s="357" t="s">
        <v>1330</v>
      </c>
    </row>
    <row r="74" spans="2:54" ht="18.75" customHeight="1">
      <c r="B74" s="356" t="s">
        <v>1329</v>
      </c>
    </row>
    <row r="75" spans="2:54" ht="18.75" customHeight="1">
      <c r="B75" s="356" t="s">
        <v>1328</v>
      </c>
    </row>
    <row r="76" spans="2:54" ht="18.75" customHeight="1">
      <c r="B76" s="356" t="s">
        <v>1327</v>
      </c>
    </row>
    <row r="77" spans="2:54" ht="18.75" customHeight="1"/>
    <row r="78" spans="2:54" ht="18.75" customHeight="1"/>
    <row r="79" spans="2:54" ht="18.75" customHeight="1"/>
    <row r="80" spans="2:54"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sheetData>
  <mergeCells count="1">
    <mergeCell ref="F4:K5"/>
  </mergeCells>
  <phoneticPr fontId="9"/>
  <pageMargins left="0.70866141732283472" right="0.70866141732283472" top="0.74803149606299213" bottom="0.35433070866141736" header="0.31496062992125984" footer="0.31496062992125984"/>
  <pageSetup paperSize="9" scale="4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BB126"/>
  <sheetViews>
    <sheetView workbookViewId="0"/>
  </sheetViews>
  <sheetFormatPr defaultColWidth="10.28515625" defaultRowHeight="13.5"/>
  <cols>
    <col min="1" max="1" width="1.5703125" style="202" customWidth="1"/>
    <col min="2" max="3" width="10.28515625" style="202"/>
    <col min="4" max="4" width="46.42578125" style="202" customWidth="1"/>
    <col min="5" max="16384" width="10.28515625" style="202"/>
  </cols>
  <sheetData>
    <row r="1" spans="2:11" ht="14.25">
      <c r="B1" s="202" t="s">
        <v>1369</v>
      </c>
      <c r="D1" s="359"/>
      <c r="E1" s="359"/>
      <c r="F1" s="359"/>
    </row>
    <row r="2" spans="2:11" s="204" customFormat="1" ht="20.25" customHeight="1">
      <c r="B2" s="365" t="s">
        <v>1394</v>
      </c>
      <c r="C2" s="365"/>
      <c r="D2" s="359"/>
      <c r="E2" s="359"/>
      <c r="F2" s="359"/>
    </row>
    <row r="3" spans="2:11" s="204" customFormat="1" ht="20.25" customHeight="1">
      <c r="B3" s="365"/>
      <c r="C3" s="365"/>
      <c r="D3" s="359"/>
      <c r="E3" s="359"/>
      <c r="F3" s="359"/>
    </row>
    <row r="4" spans="2:11" s="204" customFormat="1" ht="20.25" customHeight="1">
      <c r="B4" s="368"/>
      <c r="C4" s="359" t="s">
        <v>1367</v>
      </c>
      <c r="D4" s="359"/>
      <c r="F4" s="1420" t="s">
        <v>1366</v>
      </c>
      <c r="G4" s="1420"/>
      <c r="H4" s="1420"/>
      <c r="I4" s="1420"/>
      <c r="J4" s="1420"/>
      <c r="K4" s="1420"/>
    </row>
    <row r="5" spans="2:11" s="204" customFormat="1" ht="20.25" customHeight="1">
      <c r="B5" s="367"/>
      <c r="C5" s="359" t="s">
        <v>1365</v>
      </c>
      <c r="D5" s="359"/>
      <c r="F5" s="1420"/>
      <c r="G5" s="1420"/>
      <c r="H5" s="1420"/>
      <c r="I5" s="1420"/>
      <c r="J5" s="1420"/>
      <c r="K5" s="1420"/>
    </row>
    <row r="6" spans="2:11" s="204" customFormat="1" ht="20.25" customHeight="1">
      <c r="B6" s="366" t="s">
        <v>1364</v>
      </c>
      <c r="C6" s="359"/>
      <c r="D6" s="359"/>
      <c r="E6" s="244"/>
      <c r="F6" s="359"/>
    </row>
    <row r="7" spans="2:11" s="204" customFormat="1" ht="20.25" customHeight="1">
      <c r="B7" s="365"/>
      <c r="C7" s="365"/>
      <c r="D7" s="359"/>
      <c r="E7" s="244"/>
      <c r="F7" s="359"/>
    </row>
    <row r="8" spans="2:11" s="204" customFormat="1" ht="20.25" customHeight="1">
      <c r="B8" s="359" t="s">
        <v>1363</v>
      </c>
      <c r="C8" s="365"/>
      <c r="D8" s="359"/>
      <c r="E8" s="244"/>
      <c r="F8" s="359"/>
    </row>
    <row r="9" spans="2:11" s="204" customFormat="1" ht="20.25" customHeight="1">
      <c r="B9" s="365"/>
      <c r="C9" s="365"/>
      <c r="D9" s="359"/>
      <c r="E9" s="359"/>
      <c r="F9" s="359"/>
    </row>
    <row r="10" spans="2:11" s="204" customFormat="1" ht="20.25" customHeight="1">
      <c r="B10" s="359" t="s">
        <v>1362</v>
      </c>
      <c r="C10" s="365"/>
      <c r="D10" s="359"/>
      <c r="E10" s="359"/>
      <c r="F10" s="359"/>
    </row>
    <row r="11" spans="2:11" s="204" customFormat="1" ht="20.25" customHeight="1">
      <c r="B11" s="359"/>
      <c r="C11" s="365"/>
      <c r="D11" s="359"/>
    </row>
    <row r="12" spans="2:11" s="204" customFormat="1" ht="20.25" customHeight="1">
      <c r="B12" s="359" t="s">
        <v>1361</v>
      </c>
      <c r="C12" s="365"/>
      <c r="D12" s="359"/>
    </row>
    <row r="13" spans="2:11" s="204" customFormat="1" ht="20.25" customHeight="1">
      <c r="B13" s="359"/>
      <c r="C13" s="365"/>
      <c r="D13" s="359"/>
    </row>
    <row r="14" spans="2:11" s="204" customFormat="1" ht="20.25" customHeight="1">
      <c r="B14" s="359" t="s">
        <v>1360</v>
      </c>
      <c r="C14" s="365"/>
      <c r="D14" s="359"/>
    </row>
    <row r="15" spans="2:11" s="204" customFormat="1" ht="20.25" customHeight="1">
      <c r="B15" s="359"/>
      <c r="C15" s="365"/>
      <c r="D15" s="359"/>
    </row>
    <row r="16" spans="2:11" s="204" customFormat="1" ht="20.25" customHeight="1">
      <c r="B16" s="359" t="s">
        <v>1359</v>
      </c>
      <c r="C16" s="365"/>
      <c r="D16" s="359"/>
    </row>
    <row r="17" spans="2:4" s="204" customFormat="1" ht="20.25" customHeight="1">
      <c r="B17" s="359" t="s">
        <v>1393</v>
      </c>
      <c r="C17" s="365"/>
      <c r="D17" s="359"/>
    </row>
    <row r="18" spans="2:4" s="204" customFormat="1" ht="20.25" customHeight="1">
      <c r="B18" s="359"/>
      <c r="C18" s="365"/>
      <c r="D18" s="359"/>
    </row>
    <row r="19" spans="2:4" s="204" customFormat="1" ht="20.25" customHeight="1">
      <c r="B19" s="359" t="s">
        <v>1392</v>
      </c>
      <c r="C19" s="365"/>
      <c r="D19" s="359"/>
    </row>
    <row r="20" spans="2:4" s="204" customFormat="1" ht="20.25" customHeight="1">
      <c r="B20" s="359" t="s">
        <v>1391</v>
      </c>
      <c r="C20" s="365"/>
      <c r="D20" s="359"/>
    </row>
    <row r="21" spans="2:4" s="204" customFormat="1" ht="20.25" customHeight="1">
      <c r="B21" s="359" t="s">
        <v>1390</v>
      </c>
      <c r="C21" s="365"/>
      <c r="D21" s="359"/>
    </row>
    <row r="22" spans="2:4" s="204" customFormat="1" ht="20.25" customHeight="1">
      <c r="B22" s="359"/>
      <c r="C22" s="365"/>
      <c r="D22" s="359"/>
    </row>
    <row r="23" spans="2:4" s="204" customFormat="1" ht="20.25" customHeight="1">
      <c r="B23" s="359" t="s">
        <v>1389</v>
      </c>
      <c r="C23" s="365"/>
      <c r="D23" s="359"/>
    </row>
    <row r="24" spans="2:4" s="204" customFormat="1" ht="20.25" customHeight="1">
      <c r="B24" s="359" t="s">
        <v>1388</v>
      </c>
      <c r="C24" s="365"/>
      <c r="D24" s="359"/>
    </row>
    <row r="25" spans="2:4" s="204" customFormat="1" ht="20.25" customHeight="1">
      <c r="B25" s="359" t="s">
        <v>1387</v>
      </c>
      <c r="C25" s="365"/>
      <c r="D25" s="359"/>
    </row>
    <row r="26" spans="2:4" s="204" customFormat="1" ht="20.25" customHeight="1">
      <c r="B26" s="359" t="s">
        <v>1386</v>
      </c>
      <c r="C26" s="365"/>
      <c r="D26" s="359"/>
    </row>
    <row r="27" spans="2:4" s="204" customFormat="1" ht="20.25" customHeight="1">
      <c r="B27" s="359"/>
      <c r="C27" s="359"/>
      <c r="D27" s="359"/>
    </row>
    <row r="28" spans="2:4" s="204" customFormat="1" ht="17.25" customHeight="1">
      <c r="B28" s="359" t="s">
        <v>1385</v>
      </c>
      <c r="C28" s="359"/>
      <c r="D28" s="359"/>
    </row>
    <row r="29" spans="2:4" s="204" customFormat="1" ht="17.25" customHeight="1">
      <c r="B29" s="359" t="s">
        <v>1384</v>
      </c>
      <c r="C29" s="359"/>
      <c r="D29" s="359"/>
    </row>
    <row r="30" spans="2:4" s="204" customFormat="1" ht="17.25" customHeight="1">
      <c r="B30" s="359"/>
      <c r="C30" s="359"/>
      <c r="D30" s="359"/>
    </row>
    <row r="31" spans="2:4" s="204" customFormat="1" ht="17.25" customHeight="1">
      <c r="B31" s="359"/>
      <c r="C31" s="203" t="s">
        <v>1383</v>
      </c>
      <c r="D31" s="203" t="s">
        <v>888</v>
      </c>
    </row>
    <row r="32" spans="2:4" s="204" customFormat="1" ht="17.25" customHeight="1">
      <c r="B32" s="359"/>
      <c r="C32" s="203">
        <v>1</v>
      </c>
      <c r="D32" s="364" t="s">
        <v>877</v>
      </c>
    </row>
    <row r="33" spans="2:4" s="204" customFormat="1" ht="17.25" customHeight="1">
      <c r="B33" s="359"/>
      <c r="C33" s="203">
        <v>2</v>
      </c>
      <c r="D33" s="364" t="s">
        <v>878</v>
      </c>
    </row>
    <row r="34" spans="2:4" s="204" customFormat="1" ht="17.25" customHeight="1">
      <c r="B34" s="359"/>
      <c r="C34" s="203">
        <v>3</v>
      </c>
      <c r="D34" s="364" t="s">
        <v>879</v>
      </c>
    </row>
    <row r="35" spans="2:4" s="204" customFormat="1" ht="17.25" customHeight="1">
      <c r="B35" s="359"/>
      <c r="C35" s="203">
        <v>4</v>
      </c>
      <c r="D35" s="364" t="s">
        <v>883</v>
      </c>
    </row>
    <row r="36" spans="2:4" s="204" customFormat="1" ht="17.25" customHeight="1">
      <c r="B36" s="359"/>
      <c r="C36" s="203">
        <v>5</v>
      </c>
      <c r="D36" s="364" t="s">
        <v>885</v>
      </c>
    </row>
    <row r="37" spans="2:4" s="204" customFormat="1" ht="17.25" customHeight="1">
      <c r="B37" s="359"/>
      <c r="C37" s="203">
        <v>6</v>
      </c>
      <c r="D37" s="364" t="s">
        <v>880</v>
      </c>
    </row>
    <row r="38" spans="2:4" s="204" customFormat="1" ht="17.25" customHeight="1">
      <c r="B38" s="359"/>
      <c r="C38" s="203">
        <v>7</v>
      </c>
      <c r="D38" s="364" t="s">
        <v>881</v>
      </c>
    </row>
    <row r="39" spans="2:4" s="204" customFormat="1" ht="17.25" customHeight="1">
      <c r="B39" s="359"/>
      <c r="C39" s="203">
        <v>8</v>
      </c>
      <c r="D39" s="364" t="s">
        <v>889</v>
      </c>
    </row>
    <row r="40" spans="2:4" s="204" customFormat="1" ht="17.25" customHeight="1">
      <c r="B40" s="359"/>
      <c r="C40" s="203">
        <v>9</v>
      </c>
      <c r="D40" s="364" t="s">
        <v>890</v>
      </c>
    </row>
    <row r="41" spans="2:4" s="204" customFormat="1" ht="17.25" customHeight="1">
      <c r="B41" s="359"/>
      <c r="C41" s="203">
        <v>10</v>
      </c>
      <c r="D41" s="364" t="s">
        <v>891</v>
      </c>
    </row>
    <row r="42" spans="2:4" s="204" customFormat="1" ht="17.25" customHeight="1">
      <c r="B42" s="359"/>
      <c r="C42" s="203">
        <v>11</v>
      </c>
      <c r="D42" s="364" t="s">
        <v>882</v>
      </c>
    </row>
    <row r="43" spans="2:4" s="204" customFormat="1" ht="17.25" customHeight="1">
      <c r="B43" s="359"/>
      <c r="C43" s="203">
        <v>12</v>
      </c>
      <c r="D43" s="364" t="s">
        <v>892</v>
      </c>
    </row>
    <row r="44" spans="2:4" s="204" customFormat="1" ht="17.25" customHeight="1">
      <c r="B44" s="359"/>
      <c r="C44" s="203">
        <v>13</v>
      </c>
      <c r="D44" s="364" t="s">
        <v>893</v>
      </c>
    </row>
    <row r="45" spans="2:4" s="204" customFormat="1" ht="17.25" customHeight="1">
      <c r="B45" s="359"/>
      <c r="C45" s="203">
        <v>14</v>
      </c>
      <c r="D45" s="364" t="s">
        <v>894</v>
      </c>
    </row>
    <row r="46" spans="2:4" s="204" customFormat="1" ht="17.25" customHeight="1">
      <c r="B46" s="359"/>
      <c r="C46" s="244"/>
      <c r="D46" s="359"/>
    </row>
    <row r="47" spans="2:4" s="204" customFormat="1" ht="17.25" customHeight="1">
      <c r="B47" s="359" t="s">
        <v>1382</v>
      </c>
      <c r="C47" s="359"/>
      <c r="D47" s="359"/>
    </row>
    <row r="48" spans="2:4" s="204" customFormat="1" ht="17.25" customHeight="1">
      <c r="B48" s="359" t="s">
        <v>1353</v>
      </c>
      <c r="C48" s="359"/>
      <c r="D48" s="359"/>
    </row>
    <row r="49" spans="2:51" s="204" customFormat="1" ht="17.25" customHeight="1">
      <c r="B49" s="359"/>
      <c r="C49" s="359"/>
      <c r="D49" s="359"/>
      <c r="G49" s="361"/>
      <c r="H49" s="361"/>
      <c r="J49" s="361"/>
      <c r="K49" s="361"/>
      <c r="L49" s="361"/>
      <c r="M49" s="361"/>
      <c r="N49" s="361"/>
      <c r="O49" s="361"/>
      <c r="R49" s="361"/>
      <c r="S49" s="361"/>
      <c r="T49" s="361"/>
      <c r="W49" s="361"/>
      <c r="X49" s="361"/>
      <c r="Y49" s="361"/>
    </row>
    <row r="50" spans="2:51" s="204" customFormat="1" ht="17.25" customHeight="1">
      <c r="B50" s="359"/>
      <c r="C50" s="203" t="s">
        <v>1083</v>
      </c>
      <c r="D50" s="203" t="s">
        <v>1082</v>
      </c>
      <c r="G50" s="361"/>
      <c r="H50" s="361"/>
      <c r="J50" s="361"/>
      <c r="K50" s="361"/>
      <c r="L50" s="361"/>
      <c r="M50" s="361"/>
      <c r="N50" s="361"/>
      <c r="O50" s="361"/>
      <c r="R50" s="361"/>
      <c r="S50" s="361"/>
      <c r="T50" s="361"/>
      <c r="W50" s="361"/>
      <c r="X50" s="361"/>
      <c r="Y50" s="361"/>
    </row>
    <row r="51" spans="2:51" s="204" customFormat="1" ht="17.25" customHeight="1">
      <c r="B51" s="359"/>
      <c r="C51" s="203" t="s">
        <v>1381</v>
      </c>
      <c r="D51" s="364" t="s">
        <v>1080</v>
      </c>
      <c r="G51" s="361"/>
      <c r="H51" s="361"/>
      <c r="J51" s="361"/>
      <c r="K51" s="361"/>
      <c r="L51" s="361"/>
      <c r="M51" s="361"/>
      <c r="N51" s="361"/>
      <c r="O51" s="361"/>
      <c r="R51" s="361"/>
      <c r="S51" s="361"/>
      <c r="T51" s="361"/>
      <c r="W51" s="361"/>
      <c r="X51" s="361"/>
      <c r="Y51" s="361"/>
    </row>
    <row r="52" spans="2:51" s="204" customFormat="1" ht="17.25" customHeight="1">
      <c r="B52" s="359"/>
      <c r="C52" s="203" t="s">
        <v>1380</v>
      </c>
      <c r="D52" s="364" t="s">
        <v>1075</v>
      </c>
      <c r="G52" s="361"/>
      <c r="H52" s="361"/>
      <c r="J52" s="361"/>
      <c r="K52" s="361"/>
      <c r="L52" s="361"/>
      <c r="M52" s="361"/>
      <c r="N52" s="361"/>
      <c r="O52" s="361"/>
      <c r="R52" s="361"/>
      <c r="S52" s="361"/>
      <c r="T52" s="361"/>
      <c r="W52" s="361"/>
      <c r="X52" s="361"/>
      <c r="Y52" s="361"/>
    </row>
    <row r="53" spans="2:51" s="204" customFormat="1" ht="17.25" customHeight="1">
      <c r="B53" s="359"/>
      <c r="C53" s="203" t="s">
        <v>1239</v>
      </c>
      <c r="D53" s="364" t="s">
        <v>1071</v>
      </c>
      <c r="G53" s="361"/>
      <c r="H53" s="361"/>
      <c r="J53" s="361"/>
      <c r="K53" s="361"/>
      <c r="L53" s="361"/>
      <c r="M53" s="361"/>
      <c r="N53" s="361"/>
      <c r="O53" s="361"/>
      <c r="R53" s="361"/>
      <c r="S53" s="361"/>
      <c r="T53" s="361"/>
      <c r="W53" s="361"/>
      <c r="X53" s="361"/>
      <c r="Y53" s="361"/>
    </row>
    <row r="54" spans="2:51" s="204" customFormat="1" ht="17.25" customHeight="1">
      <c r="B54" s="359"/>
      <c r="C54" s="203" t="s">
        <v>1242</v>
      </c>
      <c r="D54" s="364" t="s">
        <v>1350</v>
      </c>
      <c r="G54" s="361"/>
      <c r="H54" s="361"/>
      <c r="J54" s="361"/>
      <c r="K54" s="361"/>
      <c r="L54" s="361"/>
      <c r="M54" s="361"/>
      <c r="N54" s="361"/>
      <c r="O54" s="361"/>
      <c r="R54" s="361"/>
      <c r="S54" s="361"/>
      <c r="T54" s="361"/>
      <c r="W54" s="361"/>
      <c r="X54" s="361"/>
      <c r="Y54" s="361"/>
    </row>
    <row r="55" spans="2:51" s="204" customFormat="1" ht="17.25" customHeight="1">
      <c r="B55" s="359"/>
      <c r="C55" s="359"/>
      <c r="D55" s="359"/>
      <c r="G55" s="361"/>
      <c r="H55" s="361"/>
      <c r="J55" s="361"/>
      <c r="K55" s="361"/>
      <c r="L55" s="361"/>
      <c r="M55" s="361"/>
      <c r="N55" s="361"/>
      <c r="O55" s="361"/>
      <c r="R55" s="361"/>
      <c r="S55" s="361"/>
      <c r="T55" s="361"/>
      <c r="W55" s="361"/>
      <c r="X55" s="361"/>
      <c r="Y55" s="361"/>
    </row>
    <row r="56" spans="2:51" s="204" customFormat="1" ht="17.25" customHeight="1">
      <c r="B56" s="359"/>
      <c r="C56" s="363" t="s">
        <v>1349</v>
      </c>
      <c r="D56" s="359"/>
      <c r="G56" s="361"/>
      <c r="H56" s="361"/>
      <c r="J56" s="361"/>
      <c r="K56" s="361"/>
      <c r="L56" s="361"/>
      <c r="M56" s="361"/>
      <c r="N56" s="361"/>
      <c r="O56" s="361"/>
      <c r="R56" s="361"/>
      <c r="S56" s="361"/>
      <c r="T56" s="361"/>
      <c r="W56" s="361"/>
      <c r="X56" s="361"/>
      <c r="Y56" s="361"/>
    </row>
    <row r="57" spans="2:51" s="204" customFormat="1" ht="17.25" customHeight="1">
      <c r="C57" s="359" t="s">
        <v>1348</v>
      </c>
      <c r="F57" s="363"/>
      <c r="G57" s="361"/>
      <c r="H57" s="361"/>
      <c r="J57" s="361"/>
      <c r="K57" s="361"/>
      <c r="L57" s="361"/>
      <c r="M57" s="361"/>
      <c r="N57" s="361"/>
      <c r="O57" s="361"/>
      <c r="R57" s="361"/>
      <c r="S57" s="361"/>
      <c r="T57" s="361"/>
      <c r="W57" s="361"/>
      <c r="X57" s="361"/>
      <c r="Y57" s="361"/>
    </row>
    <row r="58" spans="2:51" s="204" customFormat="1" ht="17.25" customHeight="1">
      <c r="C58" s="359" t="s">
        <v>1347</v>
      </c>
      <c r="F58" s="359"/>
      <c r="G58" s="361"/>
      <c r="H58" s="361"/>
      <c r="J58" s="361"/>
      <c r="K58" s="361"/>
      <c r="L58" s="361"/>
      <c r="M58" s="361"/>
      <c r="N58" s="361"/>
      <c r="O58" s="361"/>
      <c r="R58" s="361"/>
      <c r="S58" s="361"/>
      <c r="T58" s="361"/>
      <c r="W58" s="361"/>
      <c r="X58" s="361"/>
      <c r="Y58" s="361"/>
    </row>
    <row r="59" spans="2:51" s="204" customFormat="1" ht="17.25" customHeight="1">
      <c r="B59" s="359"/>
      <c r="C59" s="359"/>
      <c r="D59" s="359"/>
      <c r="E59" s="363"/>
      <c r="F59" s="361"/>
      <c r="G59" s="361"/>
      <c r="H59" s="361"/>
      <c r="J59" s="361"/>
      <c r="K59" s="361"/>
      <c r="L59" s="361"/>
      <c r="M59" s="361"/>
      <c r="N59" s="361"/>
      <c r="O59" s="361"/>
      <c r="R59" s="361"/>
      <c r="S59" s="361"/>
      <c r="T59" s="361"/>
      <c r="W59" s="361"/>
      <c r="X59" s="361"/>
      <c r="Y59" s="361"/>
    </row>
    <row r="60" spans="2:51" s="204" customFormat="1" ht="17.25" customHeight="1">
      <c r="B60" s="359" t="s">
        <v>1379</v>
      </c>
      <c r="C60" s="359"/>
      <c r="D60" s="359"/>
    </row>
    <row r="61" spans="2:51" s="204" customFormat="1" ht="17.25" customHeight="1">
      <c r="B61" s="359" t="s">
        <v>1345</v>
      </c>
      <c r="C61" s="359"/>
      <c r="D61" s="359"/>
    </row>
    <row r="62" spans="2:51" s="204" customFormat="1" ht="17.25" customHeight="1">
      <c r="B62" s="362" t="s">
        <v>1344</v>
      </c>
      <c r="E62" s="361"/>
      <c r="F62" s="361"/>
      <c r="G62" s="361"/>
      <c r="H62" s="361"/>
      <c r="I62" s="361"/>
      <c r="J62" s="361"/>
      <c r="K62" s="361"/>
      <c r="L62" s="361"/>
      <c r="M62" s="361"/>
      <c r="N62" s="361"/>
      <c r="O62" s="361"/>
      <c r="P62" s="361"/>
      <c r="Q62" s="361"/>
      <c r="R62" s="361"/>
      <c r="S62" s="361"/>
      <c r="T62" s="361"/>
      <c r="U62" s="361"/>
      <c r="Y62" s="361"/>
      <c r="Z62" s="361"/>
      <c r="AA62" s="361"/>
      <c r="AB62" s="361"/>
      <c r="AD62" s="361"/>
      <c r="AE62" s="361"/>
      <c r="AF62" s="361"/>
      <c r="AG62" s="361"/>
      <c r="AH62" s="361"/>
      <c r="AI62" s="360"/>
      <c r="AJ62" s="361"/>
      <c r="AK62" s="361"/>
      <c r="AL62" s="361"/>
      <c r="AM62" s="361"/>
      <c r="AN62" s="361"/>
      <c r="AO62" s="361"/>
      <c r="AP62" s="361"/>
      <c r="AQ62" s="361"/>
      <c r="AR62" s="361"/>
      <c r="AS62" s="361"/>
      <c r="AT62" s="361"/>
      <c r="AU62" s="361"/>
      <c r="AV62" s="361"/>
      <c r="AW62" s="361"/>
      <c r="AX62" s="361"/>
      <c r="AY62" s="360"/>
    </row>
    <row r="63" spans="2:51" s="204" customFormat="1" ht="17.25" customHeight="1">
      <c r="B63" s="362" t="s">
        <v>1378</v>
      </c>
      <c r="E63" s="361"/>
      <c r="F63" s="361"/>
      <c r="G63" s="361"/>
      <c r="H63" s="361"/>
      <c r="I63" s="361"/>
      <c r="J63" s="361"/>
      <c r="K63" s="361"/>
      <c r="L63" s="361"/>
      <c r="M63" s="361"/>
      <c r="N63" s="361"/>
      <c r="O63" s="361"/>
      <c r="P63" s="361"/>
      <c r="Q63" s="361"/>
      <c r="R63" s="361"/>
      <c r="S63" s="361"/>
      <c r="T63" s="361"/>
      <c r="U63" s="361"/>
      <c r="Y63" s="361"/>
      <c r="Z63" s="361"/>
      <c r="AA63" s="361"/>
      <c r="AB63" s="361"/>
      <c r="AD63" s="361"/>
      <c r="AE63" s="361"/>
      <c r="AF63" s="361"/>
      <c r="AG63" s="361"/>
      <c r="AH63" s="361"/>
      <c r="AI63" s="360"/>
      <c r="AJ63" s="361"/>
      <c r="AK63" s="361"/>
      <c r="AL63" s="361"/>
      <c r="AM63" s="361"/>
      <c r="AN63" s="361"/>
      <c r="AO63" s="361"/>
      <c r="AP63" s="361"/>
      <c r="AQ63" s="361"/>
      <c r="AR63" s="361"/>
      <c r="AS63" s="361"/>
      <c r="AT63" s="361"/>
      <c r="AU63" s="361"/>
      <c r="AV63" s="361"/>
      <c r="AW63" s="361"/>
      <c r="AX63" s="361"/>
      <c r="AY63" s="360"/>
    </row>
    <row r="64" spans="2:51" s="204" customFormat="1" ht="17.25" customHeight="1"/>
    <row r="65" spans="2:54" s="204" customFormat="1" ht="17.25" customHeight="1">
      <c r="B65" s="359" t="s">
        <v>1377</v>
      </c>
      <c r="C65" s="359"/>
    </row>
    <row r="66" spans="2:54" s="204" customFormat="1" ht="17.25" customHeight="1">
      <c r="B66" s="359"/>
      <c r="C66" s="359"/>
    </row>
    <row r="67" spans="2:54" s="204" customFormat="1" ht="17.25" customHeight="1">
      <c r="B67" s="359" t="s">
        <v>1376</v>
      </c>
      <c r="C67" s="359"/>
    </row>
    <row r="68" spans="2:54" s="204" customFormat="1" ht="17.25" customHeight="1">
      <c r="B68" s="359" t="s">
        <v>1341</v>
      </c>
      <c r="C68" s="359"/>
    </row>
    <row r="69" spans="2:54" s="204" customFormat="1" ht="17.25" customHeight="1">
      <c r="B69" s="359"/>
      <c r="C69" s="359"/>
    </row>
    <row r="70" spans="2:54" s="204" customFormat="1" ht="17.25" customHeight="1">
      <c r="B70" s="359" t="s">
        <v>1375</v>
      </c>
      <c r="C70" s="359"/>
    </row>
    <row r="71" spans="2:54" s="204" customFormat="1" ht="17.25" customHeight="1">
      <c r="B71" s="359" t="s">
        <v>1339</v>
      </c>
      <c r="C71" s="359"/>
    </row>
    <row r="72" spans="2:54" s="204" customFormat="1" ht="17.25" customHeight="1">
      <c r="B72" s="359"/>
      <c r="C72" s="359"/>
    </row>
    <row r="73" spans="2:54" s="204" customFormat="1" ht="17.25" customHeight="1">
      <c r="B73" s="359" t="s">
        <v>1374</v>
      </c>
      <c r="C73" s="359"/>
      <c r="D73" s="359"/>
    </row>
    <row r="74" spans="2:54" s="204" customFormat="1" ht="17.25" customHeight="1">
      <c r="B74" s="359"/>
      <c r="C74" s="359"/>
      <c r="D74" s="359"/>
    </row>
    <row r="75" spans="2:54" s="204" customFormat="1" ht="17.25" customHeight="1">
      <c r="B75" s="204" t="s">
        <v>1373</v>
      </c>
      <c r="D75" s="359"/>
    </row>
    <row r="76" spans="2:54" s="204" customFormat="1" ht="17.25" customHeight="1">
      <c r="B76" s="204" t="s">
        <v>1336</v>
      </c>
      <c r="D76" s="359"/>
    </row>
    <row r="77" spans="2:54" s="204" customFormat="1" ht="17.25" customHeight="1">
      <c r="B77" s="204" t="s">
        <v>1335</v>
      </c>
    </row>
    <row r="78" spans="2:54" s="204" customFormat="1" ht="17.25" customHeight="1"/>
    <row r="79" spans="2:54" s="204" customFormat="1" ht="17.25" customHeight="1">
      <c r="B79" s="204" t="s">
        <v>1372</v>
      </c>
      <c r="E79" s="358"/>
      <c r="F79" s="358"/>
      <c r="G79" s="358"/>
      <c r="H79" s="358"/>
      <c r="I79" s="358"/>
      <c r="J79" s="358"/>
      <c r="K79" s="358"/>
      <c r="L79" s="358"/>
      <c r="M79" s="358"/>
      <c r="N79" s="358"/>
      <c r="O79" s="358"/>
      <c r="P79" s="358"/>
      <c r="Q79" s="358"/>
      <c r="R79" s="358"/>
      <c r="S79" s="358"/>
      <c r="T79" s="358"/>
      <c r="U79" s="358"/>
      <c r="V79" s="358"/>
      <c r="W79" s="358"/>
      <c r="X79" s="358"/>
      <c r="Y79" s="358"/>
      <c r="Z79" s="358"/>
      <c r="AA79" s="358"/>
      <c r="AB79" s="358"/>
      <c r="AC79" s="358"/>
      <c r="AD79" s="358"/>
      <c r="AE79" s="358"/>
      <c r="AF79" s="358"/>
      <c r="AG79" s="358"/>
      <c r="AH79" s="358"/>
      <c r="AI79" s="358"/>
      <c r="AJ79" s="358"/>
      <c r="AK79" s="358"/>
      <c r="AL79" s="358"/>
      <c r="AM79" s="358"/>
      <c r="AN79" s="358"/>
      <c r="AO79" s="358"/>
      <c r="AP79" s="358"/>
      <c r="AQ79" s="358"/>
      <c r="AR79" s="358"/>
      <c r="AS79" s="358"/>
      <c r="AT79" s="358"/>
      <c r="AU79" s="358"/>
      <c r="AV79" s="358"/>
      <c r="AW79" s="358"/>
      <c r="AX79" s="358"/>
    </row>
    <row r="80" spans="2:54" s="204" customFormat="1" ht="17.25" customHeight="1">
      <c r="B80" s="356" t="s">
        <v>1371</v>
      </c>
      <c r="E80" s="358"/>
      <c r="F80" s="358"/>
      <c r="G80" s="358"/>
      <c r="H80" s="358"/>
      <c r="I80" s="358"/>
      <c r="J80" s="358"/>
      <c r="K80" s="358"/>
      <c r="L80" s="358"/>
      <c r="M80" s="358"/>
      <c r="N80" s="358"/>
      <c r="O80" s="358"/>
      <c r="P80" s="358"/>
      <c r="Q80" s="358"/>
      <c r="R80" s="358"/>
      <c r="S80" s="358"/>
      <c r="T80" s="358"/>
      <c r="U80" s="358"/>
      <c r="V80" s="358"/>
      <c r="W80" s="358"/>
      <c r="X80" s="358"/>
      <c r="Y80" s="358"/>
      <c r="Z80" s="358"/>
      <c r="AA80" s="358"/>
      <c r="AB80" s="358"/>
      <c r="AC80" s="358"/>
      <c r="AD80" s="358"/>
      <c r="AE80" s="358"/>
      <c r="AF80" s="358"/>
      <c r="AG80" s="358"/>
      <c r="AH80" s="358"/>
      <c r="AI80" s="358"/>
      <c r="AJ80" s="358"/>
      <c r="AK80" s="358"/>
      <c r="AL80" s="358"/>
      <c r="AM80" s="358"/>
      <c r="AN80" s="358"/>
      <c r="AO80" s="358"/>
      <c r="AP80" s="358"/>
      <c r="AQ80" s="358"/>
      <c r="AR80" s="358"/>
      <c r="AS80" s="358"/>
      <c r="AT80" s="358"/>
      <c r="AU80" s="358"/>
      <c r="AV80" s="358"/>
      <c r="AW80" s="358"/>
      <c r="AX80" s="358"/>
      <c r="AY80" s="358"/>
      <c r="AZ80" s="358"/>
      <c r="BA80" s="358"/>
      <c r="BB80" s="358"/>
    </row>
    <row r="81" spans="2:2" ht="18.75" customHeight="1">
      <c r="B81" s="357" t="s">
        <v>1332</v>
      </c>
    </row>
    <row r="82" spans="2:2" ht="18.75" customHeight="1">
      <c r="B82" s="356" t="s">
        <v>1370</v>
      </c>
    </row>
    <row r="83" spans="2:2" ht="18.75" customHeight="1">
      <c r="B83" s="357" t="s">
        <v>1330</v>
      </c>
    </row>
    <row r="84" spans="2:2" ht="18.75" customHeight="1">
      <c r="B84" s="356" t="s">
        <v>1329</v>
      </c>
    </row>
    <row r="85" spans="2:2" ht="18.75" customHeight="1">
      <c r="B85" s="356" t="s">
        <v>1328</v>
      </c>
    </row>
    <row r="86" spans="2:2" ht="18.75" customHeight="1">
      <c r="B86" s="356" t="s">
        <v>1327</v>
      </c>
    </row>
    <row r="87" spans="2:2" ht="18.75" customHeight="1"/>
    <row r="88" spans="2:2" ht="18.75" customHeight="1"/>
    <row r="89" spans="2:2" ht="18.75" customHeight="1"/>
    <row r="90" spans="2:2" ht="18.75" customHeight="1"/>
    <row r="91" spans="2:2" ht="18.75" customHeight="1"/>
    <row r="92" spans="2:2" ht="18.75" customHeight="1"/>
    <row r="93" spans="2:2" ht="18.75" customHeight="1"/>
    <row r="94" spans="2:2" ht="18.75" customHeight="1"/>
    <row r="95" spans="2:2" ht="18.75" customHeight="1"/>
    <row r="96" spans="2:2"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sheetData>
  <mergeCells count="1">
    <mergeCell ref="F4:K5"/>
  </mergeCells>
  <phoneticPr fontId="9"/>
  <pageMargins left="0.70866141732283472" right="0.70866141732283472" top="0.74803149606299213" bottom="0.35433070866141736" header="0.31496062992125984" footer="0.31496062992125984"/>
  <pageSetup paperSize="9" scale="4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BS150"/>
  <sheetViews>
    <sheetView showGridLines="0" view="pageBreakPreview" topLeftCell="D1" zoomScaleNormal="55" zoomScaleSheetLayoutView="100" workbookViewId="0">
      <selection activeCell="AG3" sqref="AG3"/>
    </sheetView>
  </sheetViews>
  <sheetFormatPr defaultColWidth="5.140625" defaultRowHeight="14.25"/>
  <cols>
    <col min="1" max="1" width="1" style="229" customWidth="1"/>
    <col min="2" max="6" width="6.5703125" style="229" customWidth="1"/>
    <col min="7" max="8" width="9.28515625" style="229" customWidth="1"/>
    <col min="9" max="12" width="3.7109375" style="229" hidden="1" customWidth="1"/>
    <col min="13" max="14" width="3.7109375" style="229" customWidth="1"/>
    <col min="15" max="66" width="6.5703125" style="229" customWidth="1"/>
    <col min="67" max="67" width="1.28515625" style="229" customWidth="1"/>
    <col min="68" max="16384" width="5.140625" style="229"/>
  </cols>
  <sheetData>
    <row r="1" spans="2:71" s="323" customFormat="1" ht="20.25" customHeight="1">
      <c r="G1" s="332" t="s">
        <v>1186</v>
      </c>
      <c r="H1" s="332"/>
      <c r="I1" s="332"/>
      <c r="J1" s="332"/>
      <c r="K1" s="332"/>
      <c r="L1" s="332"/>
      <c r="M1" s="332"/>
      <c r="N1" s="332"/>
      <c r="Q1" s="334" t="s">
        <v>1185</v>
      </c>
      <c r="T1" s="332"/>
      <c r="U1" s="332"/>
      <c r="V1" s="332"/>
      <c r="W1" s="332"/>
      <c r="X1" s="332"/>
      <c r="Y1" s="332"/>
      <c r="Z1" s="332"/>
      <c r="AA1" s="332"/>
      <c r="AW1" s="322" t="s">
        <v>1184</v>
      </c>
      <c r="AX1" s="1283" t="s">
        <v>876</v>
      </c>
      <c r="AY1" s="1284"/>
      <c r="AZ1" s="1284"/>
      <c r="BA1" s="1284"/>
      <c r="BB1" s="1284"/>
      <c r="BC1" s="1284"/>
      <c r="BD1" s="1284"/>
      <c r="BE1" s="1284"/>
      <c r="BF1" s="1284"/>
      <c r="BG1" s="1284"/>
      <c r="BH1" s="1284"/>
      <c r="BI1" s="1284"/>
      <c r="BJ1" s="1284"/>
      <c r="BK1" s="1284"/>
      <c r="BL1" s="1284"/>
      <c r="BM1" s="1284"/>
      <c r="BN1" s="322" t="s">
        <v>1183</v>
      </c>
    </row>
    <row r="2" spans="2:71" s="321" customFormat="1" ht="20.25" customHeight="1">
      <c r="N2" s="334"/>
      <c r="Q2" s="334"/>
      <c r="R2" s="334"/>
      <c r="T2" s="322"/>
      <c r="U2" s="322"/>
      <c r="V2" s="322"/>
      <c r="W2" s="322"/>
      <c r="X2" s="322"/>
      <c r="Y2" s="322"/>
      <c r="Z2" s="322"/>
      <c r="AA2" s="322"/>
      <c r="AF2" s="322" t="s">
        <v>1182</v>
      </c>
      <c r="AG2" s="1285">
        <v>7</v>
      </c>
      <c r="AH2" s="1285"/>
      <c r="AI2" s="322" t="s">
        <v>1181</v>
      </c>
      <c r="AJ2" s="1286">
        <f>IF(AG2=0,"",YEAR(DATE(2018+AG2,1,1)))</f>
        <v>2025</v>
      </c>
      <c r="AK2" s="1286"/>
      <c r="AL2" s="321" t="s">
        <v>1180</v>
      </c>
      <c r="AM2" s="321" t="s">
        <v>1179</v>
      </c>
      <c r="AN2" s="1285">
        <v>4</v>
      </c>
      <c r="AO2" s="1285"/>
      <c r="AP2" s="321" t="s">
        <v>1178</v>
      </c>
      <c r="AW2" s="322" t="s">
        <v>1177</v>
      </c>
      <c r="AX2" s="1285" t="s">
        <v>1176</v>
      </c>
      <c r="AY2" s="1285"/>
      <c r="AZ2" s="1285"/>
      <c r="BA2" s="1285"/>
      <c r="BB2" s="1285"/>
      <c r="BC2" s="1285"/>
      <c r="BD2" s="1285"/>
      <c r="BE2" s="1285"/>
      <c r="BF2" s="1285"/>
      <c r="BG2" s="1285"/>
      <c r="BH2" s="1285"/>
      <c r="BI2" s="1285"/>
      <c r="BJ2" s="1285"/>
      <c r="BK2" s="1285"/>
      <c r="BL2" s="1285"/>
      <c r="BM2" s="1285"/>
      <c r="BN2" s="322" t="s">
        <v>1175</v>
      </c>
      <c r="BO2" s="322"/>
      <c r="BP2" s="322"/>
      <c r="BQ2" s="322"/>
    </row>
    <row r="3" spans="2:71" s="321" customFormat="1" ht="20.25" customHeight="1">
      <c r="N3" s="334"/>
      <c r="Q3" s="334"/>
      <c r="S3" s="322"/>
      <c r="T3" s="322"/>
      <c r="U3" s="322"/>
      <c r="V3" s="322"/>
      <c r="W3" s="322"/>
      <c r="X3" s="322"/>
      <c r="Y3" s="322"/>
      <c r="AG3" s="336"/>
      <c r="AH3" s="336"/>
      <c r="AI3" s="336"/>
      <c r="AJ3" s="337"/>
      <c r="AK3" s="336"/>
      <c r="BH3" s="335" t="s">
        <v>1174</v>
      </c>
      <c r="BI3" s="1287" t="s">
        <v>1173</v>
      </c>
      <c r="BJ3" s="1288"/>
      <c r="BK3" s="1288"/>
      <c r="BL3" s="1289"/>
      <c r="BM3" s="322"/>
    </row>
    <row r="4" spans="2:71" s="321" customFormat="1" ht="20.25" customHeight="1">
      <c r="N4" s="334"/>
      <c r="Q4" s="334"/>
      <c r="S4" s="322"/>
      <c r="T4" s="322"/>
      <c r="U4" s="322"/>
      <c r="V4" s="322"/>
      <c r="W4" s="322"/>
      <c r="X4" s="322"/>
      <c r="Y4" s="322"/>
      <c r="AG4" s="336"/>
      <c r="AH4" s="336"/>
      <c r="AI4" s="336"/>
      <c r="AJ4" s="337"/>
      <c r="AK4" s="336"/>
      <c r="BH4" s="335" t="s">
        <v>1172</v>
      </c>
      <c r="BI4" s="1287" t="s">
        <v>1171</v>
      </c>
      <c r="BJ4" s="1288"/>
      <c r="BK4" s="1288"/>
      <c r="BL4" s="1289"/>
      <c r="BM4" s="322"/>
    </row>
    <row r="5" spans="2:71" s="321" customFormat="1" ht="9" customHeight="1">
      <c r="N5" s="334"/>
      <c r="Q5" s="334"/>
      <c r="S5" s="322"/>
      <c r="T5" s="322"/>
      <c r="U5" s="322"/>
      <c r="V5" s="322"/>
      <c r="W5" s="322"/>
      <c r="X5" s="322"/>
      <c r="Y5" s="322"/>
      <c r="AG5" s="333"/>
      <c r="AH5" s="333"/>
      <c r="AN5" s="323"/>
      <c r="AO5" s="323"/>
      <c r="AP5" s="323"/>
      <c r="AQ5" s="323"/>
      <c r="AR5" s="323"/>
      <c r="AS5" s="323"/>
      <c r="AT5" s="323"/>
      <c r="AU5" s="323"/>
      <c r="AV5" s="323"/>
      <c r="AW5" s="323"/>
      <c r="AX5" s="323"/>
      <c r="AY5" s="323"/>
      <c r="AZ5" s="323"/>
      <c r="BA5" s="323"/>
      <c r="BB5" s="323"/>
      <c r="BC5" s="323"/>
      <c r="BD5" s="323"/>
      <c r="BE5" s="323"/>
      <c r="BF5" s="323"/>
      <c r="BG5" s="323"/>
      <c r="BH5" s="323"/>
      <c r="BI5" s="323"/>
      <c r="BJ5" s="323"/>
      <c r="BK5" s="323"/>
      <c r="BL5" s="324"/>
      <c r="BM5" s="324"/>
    </row>
    <row r="6" spans="2:71" s="321" customFormat="1" ht="21" customHeight="1">
      <c r="B6" s="332"/>
      <c r="C6" s="332"/>
      <c r="D6" s="332"/>
      <c r="E6" s="332"/>
      <c r="F6" s="332"/>
      <c r="G6" s="323"/>
      <c r="H6" s="323"/>
      <c r="I6" s="323"/>
      <c r="J6" s="323"/>
      <c r="K6" s="323"/>
      <c r="L6" s="323"/>
      <c r="M6" s="323"/>
      <c r="N6" s="323"/>
      <c r="O6" s="329"/>
      <c r="P6" s="329"/>
      <c r="Q6" s="329"/>
      <c r="R6" s="330"/>
      <c r="S6" s="329"/>
      <c r="T6" s="329"/>
      <c r="U6" s="329"/>
      <c r="AN6" s="323"/>
      <c r="AO6" s="323"/>
      <c r="AP6" s="323"/>
      <c r="AQ6" s="323"/>
      <c r="AR6" s="323"/>
      <c r="AS6" s="323" t="s">
        <v>1170</v>
      </c>
      <c r="AT6" s="323"/>
      <c r="AU6" s="323"/>
      <c r="AV6" s="323"/>
      <c r="AW6" s="323"/>
      <c r="AX6" s="323"/>
      <c r="AY6" s="323"/>
      <c r="BA6" s="326"/>
      <c r="BB6" s="326"/>
      <c r="BC6" s="233"/>
      <c r="BD6" s="323"/>
      <c r="BE6" s="1310">
        <v>40</v>
      </c>
      <c r="BF6" s="1311"/>
      <c r="BG6" s="233" t="s">
        <v>1169</v>
      </c>
      <c r="BH6" s="323"/>
      <c r="BI6" s="1310">
        <v>160</v>
      </c>
      <c r="BJ6" s="1311"/>
      <c r="BK6" s="233" t="s">
        <v>1168</v>
      </c>
      <c r="BL6" s="323"/>
      <c r="BM6" s="324"/>
    </row>
    <row r="7" spans="2:71" s="321" customFormat="1" ht="5.25" customHeight="1">
      <c r="B7" s="332"/>
      <c r="C7" s="332"/>
      <c r="D7" s="332"/>
      <c r="E7" s="332"/>
      <c r="F7" s="332"/>
      <c r="G7" s="325"/>
      <c r="H7" s="325"/>
      <c r="I7" s="325"/>
      <c r="J7" s="325"/>
      <c r="K7" s="325"/>
      <c r="L7" s="325"/>
      <c r="M7" s="325"/>
      <c r="N7" s="329"/>
      <c r="O7" s="329"/>
      <c r="P7" s="329"/>
      <c r="Q7" s="330"/>
      <c r="R7" s="329"/>
      <c r="S7" s="329"/>
      <c r="T7" s="329"/>
      <c r="U7" s="329"/>
      <c r="AN7" s="323"/>
      <c r="AO7" s="323"/>
      <c r="AP7" s="323"/>
      <c r="AQ7" s="323"/>
      <c r="AR7" s="323"/>
      <c r="AS7" s="323"/>
      <c r="AT7" s="323"/>
      <c r="AU7" s="323"/>
      <c r="AV7" s="323"/>
      <c r="AW7" s="323"/>
      <c r="AX7" s="323"/>
      <c r="AY7" s="323"/>
      <c r="AZ7" s="323"/>
      <c r="BA7" s="323"/>
      <c r="BB7" s="323"/>
      <c r="BC7" s="323"/>
      <c r="BD7" s="323"/>
      <c r="BE7" s="323"/>
      <c r="BF7" s="323"/>
      <c r="BG7" s="323"/>
      <c r="BH7" s="323"/>
      <c r="BI7" s="323"/>
      <c r="BJ7" s="323"/>
      <c r="BK7" s="323"/>
      <c r="BL7" s="324"/>
      <c r="BM7" s="324"/>
    </row>
    <row r="8" spans="2:71" s="321" customFormat="1" ht="21" customHeight="1">
      <c r="B8" s="331"/>
      <c r="C8" s="331"/>
      <c r="D8" s="331"/>
      <c r="E8" s="331"/>
      <c r="F8" s="331"/>
      <c r="G8" s="330"/>
      <c r="H8" s="330"/>
      <c r="I8" s="330"/>
      <c r="J8" s="330"/>
      <c r="K8" s="330"/>
      <c r="L8" s="330"/>
      <c r="M8" s="330"/>
      <c r="N8" s="329"/>
      <c r="O8" s="329"/>
      <c r="P8" s="329"/>
      <c r="Q8" s="330"/>
      <c r="R8" s="329"/>
      <c r="S8" s="329"/>
      <c r="T8" s="329"/>
      <c r="U8" s="329"/>
      <c r="AN8" s="328"/>
      <c r="AO8" s="328"/>
      <c r="AP8" s="328"/>
      <c r="AQ8" s="323"/>
      <c r="AR8" s="324"/>
      <c r="AS8" s="327"/>
      <c r="AT8" s="327"/>
      <c r="AU8" s="332"/>
      <c r="AV8" s="326"/>
      <c r="AW8" s="326"/>
      <c r="AX8" s="326"/>
      <c r="AY8" s="237"/>
      <c r="AZ8" s="237"/>
      <c r="BA8" s="323"/>
      <c r="BB8" s="326"/>
      <c r="BC8" s="326"/>
      <c r="BD8" s="330"/>
      <c r="BE8" s="323"/>
      <c r="BF8" s="323" t="s">
        <v>1167</v>
      </c>
      <c r="BG8" s="323"/>
      <c r="BH8" s="323"/>
      <c r="BI8" s="1312">
        <f>DAY(EOMONTH(DATE(AJ2,AN2,1),0))</f>
        <v>30</v>
      </c>
      <c r="BJ8" s="1313"/>
      <c r="BK8" s="323" t="s">
        <v>1166</v>
      </c>
      <c r="BL8" s="323"/>
      <c r="BM8" s="323"/>
      <c r="BQ8" s="322"/>
      <c r="BR8" s="322"/>
      <c r="BS8" s="322"/>
    </row>
    <row r="9" spans="2:71" s="321" customFormat="1" ht="5.25" customHeight="1">
      <c r="B9" s="331"/>
      <c r="C9" s="331"/>
      <c r="D9" s="331"/>
      <c r="E9" s="331"/>
      <c r="F9" s="331"/>
      <c r="G9" s="330"/>
      <c r="H9" s="330"/>
      <c r="I9" s="330"/>
      <c r="J9" s="330"/>
      <c r="K9" s="330"/>
      <c r="L9" s="330"/>
      <c r="M9" s="330"/>
      <c r="N9" s="329"/>
      <c r="O9" s="329"/>
      <c r="P9" s="329"/>
      <c r="Q9" s="330"/>
      <c r="R9" s="329"/>
      <c r="S9" s="329"/>
      <c r="T9" s="329"/>
      <c r="U9" s="329"/>
      <c r="AN9" s="328"/>
      <c r="AO9" s="328"/>
      <c r="AP9" s="328"/>
      <c r="AQ9" s="323"/>
      <c r="AR9" s="324"/>
      <c r="AS9" s="327"/>
      <c r="AT9" s="327"/>
      <c r="AU9" s="332"/>
      <c r="AV9" s="326"/>
      <c r="AW9" s="326"/>
      <c r="AX9" s="326"/>
      <c r="AY9" s="237"/>
      <c r="AZ9" s="237"/>
      <c r="BA9" s="323"/>
      <c r="BB9" s="326"/>
      <c r="BC9" s="326"/>
      <c r="BD9" s="330"/>
      <c r="BE9" s="323"/>
      <c r="BF9" s="323"/>
      <c r="BG9" s="323"/>
      <c r="BH9" s="323"/>
      <c r="BI9" s="330"/>
      <c r="BJ9" s="330"/>
      <c r="BK9" s="323"/>
      <c r="BL9" s="323"/>
      <c r="BM9" s="323"/>
      <c r="BQ9" s="322"/>
      <c r="BR9" s="322"/>
      <c r="BS9" s="322"/>
    </row>
    <row r="10" spans="2:71" s="321" customFormat="1" ht="21" customHeight="1">
      <c r="B10" s="331"/>
      <c r="C10" s="331"/>
      <c r="D10" s="331"/>
      <c r="E10" s="331"/>
      <c r="F10" s="331"/>
      <c r="G10" s="330"/>
      <c r="H10" s="330"/>
      <c r="I10" s="330"/>
      <c r="J10" s="330"/>
      <c r="K10" s="330"/>
      <c r="L10" s="330"/>
      <c r="M10" s="330"/>
      <c r="N10" s="329"/>
      <c r="O10" s="329"/>
      <c r="P10" s="329"/>
      <c r="Q10" s="330"/>
      <c r="R10" s="329"/>
      <c r="S10" s="329"/>
      <c r="T10" s="329"/>
      <c r="U10" s="329"/>
      <c r="AN10" s="328"/>
      <c r="AO10" s="328"/>
      <c r="AP10" s="328"/>
      <c r="AQ10" s="323"/>
      <c r="AR10" s="324"/>
      <c r="AS10" s="327"/>
      <c r="AT10" s="327"/>
      <c r="AU10" s="323" t="s">
        <v>1165</v>
      </c>
      <c r="AV10" s="326"/>
      <c r="AW10" s="323"/>
      <c r="AX10" s="323"/>
      <c r="AY10" s="323"/>
      <c r="AZ10" s="323"/>
      <c r="BA10" s="323"/>
      <c r="BB10" s="325"/>
      <c r="BC10" s="325"/>
      <c r="BD10" s="325"/>
      <c r="BE10" s="323"/>
      <c r="BF10" s="323"/>
      <c r="BG10" s="324" t="s">
        <v>1164</v>
      </c>
      <c r="BH10" s="323"/>
      <c r="BI10" s="1310">
        <v>36</v>
      </c>
      <c r="BJ10" s="1311"/>
      <c r="BK10" s="233" t="s">
        <v>1163</v>
      </c>
      <c r="BL10" s="323"/>
      <c r="BM10" s="323"/>
      <c r="BQ10" s="322"/>
      <c r="BR10" s="322"/>
      <c r="BS10" s="322"/>
    </row>
    <row r="11" spans="2:71" ht="5.25" customHeight="1" thickBot="1">
      <c r="G11" s="230"/>
      <c r="H11" s="230"/>
      <c r="I11" s="230"/>
      <c r="J11" s="230"/>
      <c r="K11" s="230"/>
      <c r="L11" s="230"/>
      <c r="M11" s="230"/>
      <c r="N11" s="230"/>
      <c r="AG11" s="230"/>
      <c r="AX11" s="230"/>
      <c r="BO11" s="320"/>
      <c r="BP11" s="320"/>
      <c r="BQ11" s="320"/>
    </row>
    <row r="12" spans="2:71" ht="21.6" customHeight="1">
      <c r="B12" s="1298" t="s">
        <v>1162</v>
      </c>
      <c r="C12" s="1405" t="s">
        <v>1161</v>
      </c>
      <c r="D12" s="1257" t="s">
        <v>1160</v>
      </c>
      <c r="E12" s="1297"/>
      <c r="F12" s="1408"/>
      <c r="G12" s="1257" t="s">
        <v>1159</v>
      </c>
      <c r="H12" s="1291"/>
      <c r="I12" s="319"/>
      <c r="J12" s="318"/>
      <c r="K12" s="319"/>
      <c r="L12" s="318"/>
      <c r="M12" s="1301" t="s">
        <v>1158</v>
      </c>
      <c r="N12" s="1302"/>
      <c r="O12" s="1290" t="s">
        <v>1157</v>
      </c>
      <c r="P12" s="1258"/>
      <c r="Q12" s="1258"/>
      <c r="R12" s="1291"/>
      <c r="S12" s="1290" t="s">
        <v>1156</v>
      </c>
      <c r="T12" s="1258"/>
      <c r="U12" s="1258"/>
      <c r="V12" s="1258"/>
      <c r="W12" s="1291"/>
      <c r="X12" s="317"/>
      <c r="Y12" s="317"/>
      <c r="Z12" s="316"/>
      <c r="AA12" s="1296" t="s">
        <v>1155</v>
      </c>
      <c r="AB12" s="1297"/>
      <c r="AC12" s="1297"/>
      <c r="AD12" s="1297"/>
      <c r="AE12" s="1297"/>
      <c r="AF12" s="1297"/>
      <c r="AG12" s="1297"/>
      <c r="AH12" s="1297"/>
      <c r="AI12" s="1297"/>
      <c r="AJ12" s="1297"/>
      <c r="AK12" s="1297"/>
      <c r="AL12" s="1297"/>
      <c r="AM12" s="1297"/>
      <c r="AN12" s="1297"/>
      <c r="AO12" s="1297"/>
      <c r="AP12" s="1297"/>
      <c r="AQ12" s="1297"/>
      <c r="AR12" s="1297"/>
      <c r="AS12" s="1297"/>
      <c r="AT12" s="1297"/>
      <c r="AU12" s="1297"/>
      <c r="AV12" s="1297"/>
      <c r="AW12" s="1297"/>
      <c r="AX12" s="1297"/>
      <c r="AY12" s="1297"/>
      <c r="AZ12" s="1297"/>
      <c r="BA12" s="1297"/>
      <c r="BB12" s="1297"/>
      <c r="BC12" s="1297"/>
      <c r="BD12" s="1297"/>
      <c r="BE12" s="1297"/>
      <c r="BF12" s="1248" t="str">
        <f>IF(BI3="４週","(12)1～4週目の勤務時間数合計","(12)1か月の勤務時間数　合計")</f>
        <v>(12)1～4週目の勤務時間数合計</v>
      </c>
      <c r="BG12" s="1249"/>
      <c r="BH12" s="1254" t="s">
        <v>1154</v>
      </c>
      <c r="BI12" s="1249"/>
      <c r="BJ12" s="1257" t="s">
        <v>1153</v>
      </c>
      <c r="BK12" s="1258"/>
      <c r="BL12" s="1258"/>
      <c r="BM12" s="1258"/>
      <c r="BN12" s="1259"/>
    </row>
    <row r="13" spans="2:71" ht="20.25" customHeight="1">
      <c r="B13" s="1299"/>
      <c r="C13" s="1406"/>
      <c r="D13" s="1409"/>
      <c r="E13" s="1410"/>
      <c r="F13" s="1411"/>
      <c r="G13" s="1260"/>
      <c r="H13" s="1293"/>
      <c r="I13" s="315"/>
      <c r="J13" s="314"/>
      <c r="K13" s="315"/>
      <c r="L13" s="314"/>
      <c r="M13" s="1303"/>
      <c r="N13" s="1304"/>
      <c r="O13" s="1292"/>
      <c r="P13" s="1261"/>
      <c r="Q13" s="1261"/>
      <c r="R13" s="1293"/>
      <c r="S13" s="1292"/>
      <c r="T13" s="1261"/>
      <c r="U13" s="1261"/>
      <c r="V13" s="1261"/>
      <c r="W13" s="1293"/>
      <c r="X13" s="313"/>
      <c r="Y13" s="313"/>
      <c r="Z13" s="312"/>
      <c r="AA13" s="1266" t="s">
        <v>1152</v>
      </c>
      <c r="AB13" s="1266"/>
      <c r="AC13" s="1266"/>
      <c r="AD13" s="1266"/>
      <c r="AE13" s="1266"/>
      <c r="AF13" s="1266"/>
      <c r="AG13" s="1267"/>
      <c r="AH13" s="1268" t="s">
        <v>1151</v>
      </c>
      <c r="AI13" s="1266"/>
      <c r="AJ13" s="1266"/>
      <c r="AK13" s="1266"/>
      <c r="AL13" s="1266"/>
      <c r="AM13" s="1266"/>
      <c r="AN13" s="1267"/>
      <c r="AO13" s="1268" t="s">
        <v>1150</v>
      </c>
      <c r="AP13" s="1266"/>
      <c r="AQ13" s="1266"/>
      <c r="AR13" s="1266"/>
      <c r="AS13" s="1266"/>
      <c r="AT13" s="1266"/>
      <c r="AU13" s="1267"/>
      <c r="AV13" s="1268" t="s">
        <v>1149</v>
      </c>
      <c r="AW13" s="1266"/>
      <c r="AX13" s="1266"/>
      <c r="AY13" s="1266"/>
      <c r="AZ13" s="1266"/>
      <c r="BA13" s="1266"/>
      <c r="BB13" s="1267"/>
      <c r="BC13" s="1268" t="s">
        <v>1148</v>
      </c>
      <c r="BD13" s="1266"/>
      <c r="BE13" s="1266"/>
      <c r="BF13" s="1250"/>
      <c r="BG13" s="1251"/>
      <c r="BH13" s="1255"/>
      <c r="BI13" s="1251"/>
      <c r="BJ13" s="1260"/>
      <c r="BK13" s="1261"/>
      <c r="BL13" s="1261"/>
      <c r="BM13" s="1261"/>
      <c r="BN13" s="1262"/>
    </row>
    <row r="14" spans="2:71" ht="20.25" customHeight="1">
      <c r="B14" s="1299"/>
      <c r="C14" s="1406"/>
      <c r="D14" s="1409"/>
      <c r="E14" s="1410"/>
      <c r="F14" s="1411"/>
      <c r="G14" s="1260"/>
      <c r="H14" s="1293"/>
      <c r="I14" s="315"/>
      <c r="J14" s="314"/>
      <c r="K14" s="315"/>
      <c r="L14" s="314"/>
      <c r="M14" s="1303"/>
      <c r="N14" s="1304"/>
      <c r="O14" s="1292"/>
      <c r="P14" s="1261"/>
      <c r="Q14" s="1261"/>
      <c r="R14" s="1293"/>
      <c r="S14" s="1292"/>
      <c r="T14" s="1261"/>
      <c r="U14" s="1261"/>
      <c r="V14" s="1261"/>
      <c r="W14" s="1293"/>
      <c r="X14" s="313"/>
      <c r="Y14" s="313"/>
      <c r="Z14" s="312"/>
      <c r="AA14" s="311">
        <v>1</v>
      </c>
      <c r="AB14" s="309">
        <v>2</v>
      </c>
      <c r="AC14" s="309">
        <v>3</v>
      </c>
      <c r="AD14" s="309">
        <v>4</v>
      </c>
      <c r="AE14" s="309">
        <v>5</v>
      </c>
      <c r="AF14" s="309">
        <v>6</v>
      </c>
      <c r="AG14" s="308">
        <v>7</v>
      </c>
      <c r="AH14" s="310">
        <v>8</v>
      </c>
      <c r="AI14" s="309">
        <v>9</v>
      </c>
      <c r="AJ14" s="309">
        <v>10</v>
      </c>
      <c r="AK14" s="309">
        <v>11</v>
      </c>
      <c r="AL14" s="309">
        <v>12</v>
      </c>
      <c r="AM14" s="309">
        <v>13</v>
      </c>
      <c r="AN14" s="308">
        <v>14</v>
      </c>
      <c r="AO14" s="311">
        <v>15</v>
      </c>
      <c r="AP14" s="309">
        <v>16</v>
      </c>
      <c r="AQ14" s="309">
        <v>17</v>
      </c>
      <c r="AR14" s="309">
        <v>18</v>
      </c>
      <c r="AS14" s="309">
        <v>19</v>
      </c>
      <c r="AT14" s="309">
        <v>20</v>
      </c>
      <c r="AU14" s="308">
        <v>21</v>
      </c>
      <c r="AV14" s="310">
        <v>22</v>
      </c>
      <c r="AW14" s="309">
        <v>23</v>
      </c>
      <c r="AX14" s="309">
        <v>24</v>
      </c>
      <c r="AY14" s="309">
        <v>25</v>
      </c>
      <c r="AZ14" s="309">
        <v>26</v>
      </c>
      <c r="BA14" s="309">
        <v>27</v>
      </c>
      <c r="BB14" s="308">
        <v>28</v>
      </c>
      <c r="BC14" s="310" t="str">
        <f>IF($BI$3="実績",IF(DAY(DATE($AJ$2,$AN$2,29))=29,29,""),"")</f>
        <v/>
      </c>
      <c r="BD14" s="309" t="str">
        <f>IF($BI$3="実績",IF(DAY(DATE($AJ$2,$AN$2,30))=30,30,""),"")</f>
        <v/>
      </c>
      <c r="BE14" s="308" t="str">
        <f>IF($BI$3="実績",IF(DAY(DATE($AJ$2,$AN$2,31))=31,31,""),"")</f>
        <v/>
      </c>
      <c r="BF14" s="1250"/>
      <c r="BG14" s="1251"/>
      <c r="BH14" s="1255"/>
      <c r="BI14" s="1251"/>
      <c r="BJ14" s="1260"/>
      <c r="BK14" s="1261"/>
      <c r="BL14" s="1261"/>
      <c r="BM14" s="1261"/>
      <c r="BN14" s="1262"/>
    </row>
    <row r="15" spans="2:71" ht="20.25" hidden="1" customHeight="1">
      <c r="B15" s="1299"/>
      <c r="C15" s="1406"/>
      <c r="D15" s="1409"/>
      <c r="E15" s="1410"/>
      <c r="F15" s="1411"/>
      <c r="G15" s="1260"/>
      <c r="H15" s="1293"/>
      <c r="I15" s="315"/>
      <c r="J15" s="314"/>
      <c r="K15" s="315"/>
      <c r="L15" s="314"/>
      <c r="M15" s="1303"/>
      <c r="N15" s="1304"/>
      <c r="O15" s="1292"/>
      <c r="P15" s="1261"/>
      <c r="Q15" s="1261"/>
      <c r="R15" s="1293"/>
      <c r="S15" s="1292"/>
      <c r="T15" s="1261"/>
      <c r="U15" s="1261"/>
      <c r="V15" s="1261"/>
      <c r="W15" s="1293"/>
      <c r="X15" s="313"/>
      <c r="Y15" s="313"/>
      <c r="Z15" s="312"/>
      <c r="AA15" s="311">
        <f>WEEKDAY(DATE($AJ$2,$AN$2,1))</f>
        <v>3</v>
      </c>
      <c r="AB15" s="309">
        <f>WEEKDAY(DATE($AJ$2,$AN$2,2))</f>
        <v>4</v>
      </c>
      <c r="AC15" s="309">
        <f>WEEKDAY(DATE($AJ$2,$AN$2,3))</f>
        <v>5</v>
      </c>
      <c r="AD15" s="309">
        <f>WEEKDAY(DATE($AJ$2,$AN$2,4))</f>
        <v>6</v>
      </c>
      <c r="AE15" s="309">
        <f>WEEKDAY(DATE($AJ$2,$AN$2,5))</f>
        <v>7</v>
      </c>
      <c r="AF15" s="309">
        <f>WEEKDAY(DATE($AJ$2,$AN$2,6))</f>
        <v>1</v>
      </c>
      <c r="AG15" s="308">
        <f>WEEKDAY(DATE($AJ$2,$AN$2,7))</f>
        <v>2</v>
      </c>
      <c r="AH15" s="310">
        <f>WEEKDAY(DATE($AJ$2,$AN$2,8))</f>
        <v>3</v>
      </c>
      <c r="AI15" s="309">
        <f>WEEKDAY(DATE($AJ$2,$AN$2,9))</f>
        <v>4</v>
      </c>
      <c r="AJ15" s="309">
        <f>WEEKDAY(DATE($AJ$2,$AN$2,10))</f>
        <v>5</v>
      </c>
      <c r="AK15" s="309">
        <f>WEEKDAY(DATE($AJ$2,$AN$2,11))</f>
        <v>6</v>
      </c>
      <c r="AL15" s="309">
        <f>WEEKDAY(DATE($AJ$2,$AN$2,12))</f>
        <v>7</v>
      </c>
      <c r="AM15" s="309">
        <f>WEEKDAY(DATE($AJ$2,$AN$2,13))</f>
        <v>1</v>
      </c>
      <c r="AN15" s="308">
        <f>WEEKDAY(DATE($AJ$2,$AN$2,14))</f>
        <v>2</v>
      </c>
      <c r="AO15" s="310">
        <f>WEEKDAY(DATE($AJ$2,$AN$2,15))</f>
        <v>3</v>
      </c>
      <c r="AP15" s="309">
        <f>WEEKDAY(DATE($AJ$2,$AN$2,16))</f>
        <v>4</v>
      </c>
      <c r="AQ15" s="309">
        <f>WEEKDAY(DATE($AJ$2,$AN$2,17))</f>
        <v>5</v>
      </c>
      <c r="AR15" s="309">
        <f>WEEKDAY(DATE($AJ$2,$AN$2,18))</f>
        <v>6</v>
      </c>
      <c r="AS15" s="309">
        <f>WEEKDAY(DATE($AJ$2,$AN$2,19))</f>
        <v>7</v>
      </c>
      <c r="AT15" s="309">
        <f>WEEKDAY(DATE($AJ$2,$AN$2,20))</f>
        <v>1</v>
      </c>
      <c r="AU15" s="308">
        <f>WEEKDAY(DATE($AJ$2,$AN$2,21))</f>
        <v>2</v>
      </c>
      <c r="AV15" s="310">
        <f>WEEKDAY(DATE($AJ$2,$AN$2,22))</f>
        <v>3</v>
      </c>
      <c r="AW15" s="309">
        <f>WEEKDAY(DATE($AJ$2,$AN$2,23))</f>
        <v>4</v>
      </c>
      <c r="AX15" s="309">
        <f>WEEKDAY(DATE($AJ$2,$AN$2,24))</f>
        <v>5</v>
      </c>
      <c r="AY15" s="309">
        <f>WEEKDAY(DATE($AJ$2,$AN$2,25))</f>
        <v>6</v>
      </c>
      <c r="AZ15" s="309">
        <f>WEEKDAY(DATE($AJ$2,$AN$2,26))</f>
        <v>7</v>
      </c>
      <c r="BA15" s="309">
        <f>WEEKDAY(DATE($AJ$2,$AN$2,27))</f>
        <v>1</v>
      </c>
      <c r="BB15" s="308">
        <f>WEEKDAY(DATE($AJ$2,$AN$2,28))</f>
        <v>2</v>
      </c>
      <c r="BC15" s="310">
        <f>IF(BC14=29,WEEKDAY(DATE($AJ$2,$AN$2,29)),0)</f>
        <v>0</v>
      </c>
      <c r="BD15" s="309">
        <f>IF(BD14=30,WEEKDAY(DATE($AJ$2,$AN$2,30)),0)</f>
        <v>0</v>
      </c>
      <c r="BE15" s="308">
        <f>IF(BE14=31,WEEKDAY(DATE($AJ$2,$AN$2,31)),0)</f>
        <v>0</v>
      </c>
      <c r="BF15" s="1250"/>
      <c r="BG15" s="1251"/>
      <c r="BH15" s="1255"/>
      <c r="BI15" s="1251"/>
      <c r="BJ15" s="1260"/>
      <c r="BK15" s="1261"/>
      <c r="BL15" s="1261"/>
      <c r="BM15" s="1261"/>
      <c r="BN15" s="1262"/>
    </row>
    <row r="16" spans="2:71" ht="20.25" customHeight="1" thickBot="1">
      <c r="B16" s="1300"/>
      <c r="C16" s="1407"/>
      <c r="D16" s="1412"/>
      <c r="E16" s="1413"/>
      <c r="F16" s="1414"/>
      <c r="G16" s="1263"/>
      <c r="H16" s="1295"/>
      <c r="I16" s="307"/>
      <c r="J16" s="306"/>
      <c r="K16" s="307"/>
      <c r="L16" s="306"/>
      <c r="M16" s="1305"/>
      <c r="N16" s="1306"/>
      <c r="O16" s="1294"/>
      <c r="P16" s="1264"/>
      <c r="Q16" s="1264"/>
      <c r="R16" s="1295"/>
      <c r="S16" s="1294"/>
      <c r="T16" s="1264"/>
      <c r="U16" s="1264"/>
      <c r="V16" s="1264"/>
      <c r="W16" s="1295"/>
      <c r="X16" s="305"/>
      <c r="Y16" s="305"/>
      <c r="Z16" s="304"/>
      <c r="AA16" s="303" t="str">
        <f t="shared" ref="AA16:BB16" si="0">IF(AA15=1,"日",IF(AA15=2,"月",IF(AA15=3,"火",IF(AA15=4,"水",IF(AA15=5,"木",IF(AA15=6,"金","土"))))))</f>
        <v>火</v>
      </c>
      <c r="AB16" s="300" t="str">
        <f t="shared" si="0"/>
        <v>水</v>
      </c>
      <c r="AC16" s="300" t="str">
        <f t="shared" si="0"/>
        <v>木</v>
      </c>
      <c r="AD16" s="300" t="str">
        <f t="shared" si="0"/>
        <v>金</v>
      </c>
      <c r="AE16" s="300" t="str">
        <f t="shared" si="0"/>
        <v>土</v>
      </c>
      <c r="AF16" s="300" t="str">
        <f t="shared" si="0"/>
        <v>日</v>
      </c>
      <c r="AG16" s="301" t="str">
        <f t="shared" si="0"/>
        <v>月</v>
      </c>
      <c r="AH16" s="302" t="str">
        <f t="shared" si="0"/>
        <v>火</v>
      </c>
      <c r="AI16" s="300" t="str">
        <f t="shared" si="0"/>
        <v>水</v>
      </c>
      <c r="AJ16" s="300" t="str">
        <f t="shared" si="0"/>
        <v>木</v>
      </c>
      <c r="AK16" s="300" t="str">
        <f t="shared" si="0"/>
        <v>金</v>
      </c>
      <c r="AL16" s="300" t="str">
        <f t="shared" si="0"/>
        <v>土</v>
      </c>
      <c r="AM16" s="300" t="str">
        <f t="shared" si="0"/>
        <v>日</v>
      </c>
      <c r="AN16" s="301" t="str">
        <f t="shared" si="0"/>
        <v>月</v>
      </c>
      <c r="AO16" s="302" t="str">
        <f t="shared" si="0"/>
        <v>火</v>
      </c>
      <c r="AP16" s="300" t="str">
        <f t="shared" si="0"/>
        <v>水</v>
      </c>
      <c r="AQ16" s="300" t="str">
        <f t="shared" si="0"/>
        <v>木</v>
      </c>
      <c r="AR16" s="300" t="str">
        <f t="shared" si="0"/>
        <v>金</v>
      </c>
      <c r="AS16" s="300" t="str">
        <f t="shared" si="0"/>
        <v>土</v>
      </c>
      <c r="AT16" s="300" t="str">
        <f t="shared" si="0"/>
        <v>日</v>
      </c>
      <c r="AU16" s="301" t="str">
        <f t="shared" si="0"/>
        <v>月</v>
      </c>
      <c r="AV16" s="302" t="str">
        <f t="shared" si="0"/>
        <v>火</v>
      </c>
      <c r="AW16" s="300" t="str">
        <f t="shared" si="0"/>
        <v>水</v>
      </c>
      <c r="AX16" s="300" t="str">
        <f t="shared" si="0"/>
        <v>木</v>
      </c>
      <c r="AY16" s="300" t="str">
        <f t="shared" si="0"/>
        <v>金</v>
      </c>
      <c r="AZ16" s="300" t="str">
        <f t="shared" si="0"/>
        <v>土</v>
      </c>
      <c r="BA16" s="300" t="str">
        <f t="shared" si="0"/>
        <v>日</v>
      </c>
      <c r="BB16" s="301" t="str">
        <f t="shared" si="0"/>
        <v>月</v>
      </c>
      <c r="BC16" s="300" t="str">
        <f>IF(BC15=1,"日",IF(BC15=2,"月",IF(BC15=3,"火",IF(BC15=4,"水",IF(BC15=5,"木",IF(BC15=6,"金",IF(BC15=0,"","土")))))))</f>
        <v/>
      </c>
      <c r="BD16" s="300" t="str">
        <f>IF(BD15=1,"日",IF(BD15=2,"月",IF(BD15=3,"火",IF(BD15=4,"水",IF(BD15=5,"木",IF(BD15=6,"金",IF(BD15=0,"","土")))))))</f>
        <v/>
      </c>
      <c r="BE16" s="300" t="str">
        <f>IF(BE15=1,"日",IF(BE15=2,"月",IF(BE15=3,"火",IF(BE15=4,"水",IF(BE15=5,"木",IF(BE15=6,"金",IF(BE15=0,"","土")))))))</f>
        <v/>
      </c>
      <c r="BF16" s="1252"/>
      <c r="BG16" s="1253"/>
      <c r="BH16" s="1256"/>
      <c r="BI16" s="1253"/>
      <c r="BJ16" s="1263"/>
      <c r="BK16" s="1264"/>
      <c r="BL16" s="1264"/>
      <c r="BM16" s="1264"/>
      <c r="BN16" s="1265"/>
    </row>
    <row r="17" spans="2:66" ht="20.25" customHeight="1">
      <c r="B17" s="1279">
        <f>B15+1</f>
        <v>1</v>
      </c>
      <c r="C17" s="1415"/>
      <c r="D17" s="1416"/>
      <c r="E17" s="1417"/>
      <c r="F17" s="1418"/>
      <c r="G17" s="1281" t="s">
        <v>877</v>
      </c>
      <c r="H17" s="1275"/>
      <c r="I17" s="299"/>
      <c r="J17" s="298"/>
      <c r="K17" s="299"/>
      <c r="L17" s="298"/>
      <c r="M17" s="1269" t="s">
        <v>1111</v>
      </c>
      <c r="N17" s="1270"/>
      <c r="O17" s="1273" t="s">
        <v>1104</v>
      </c>
      <c r="P17" s="1274"/>
      <c r="Q17" s="1274"/>
      <c r="R17" s="1275"/>
      <c r="S17" s="1327" t="s">
        <v>1147</v>
      </c>
      <c r="T17" s="1328"/>
      <c r="U17" s="1328"/>
      <c r="V17" s="1328"/>
      <c r="W17" s="1329"/>
      <c r="X17" s="297" t="s">
        <v>1100</v>
      </c>
      <c r="Y17" s="296"/>
      <c r="Z17" s="295"/>
      <c r="AA17" s="293" t="s">
        <v>1145</v>
      </c>
      <c r="AB17" s="292" t="s">
        <v>1145</v>
      </c>
      <c r="AC17" s="292" t="s">
        <v>1146</v>
      </c>
      <c r="AD17" s="292"/>
      <c r="AE17" s="292"/>
      <c r="AF17" s="292" t="s">
        <v>1136</v>
      </c>
      <c r="AG17" s="294" t="s">
        <v>1136</v>
      </c>
      <c r="AH17" s="293" t="s">
        <v>1136</v>
      </c>
      <c r="AI17" s="292" t="s">
        <v>1145</v>
      </c>
      <c r="AJ17" s="292" t="s">
        <v>1136</v>
      </c>
      <c r="AK17" s="292"/>
      <c r="AL17" s="292"/>
      <c r="AM17" s="292" t="s">
        <v>1136</v>
      </c>
      <c r="AN17" s="294" t="s">
        <v>1145</v>
      </c>
      <c r="AO17" s="293" t="s">
        <v>1145</v>
      </c>
      <c r="AP17" s="292" t="s">
        <v>1145</v>
      </c>
      <c r="AQ17" s="292" t="s">
        <v>1145</v>
      </c>
      <c r="AR17" s="292"/>
      <c r="AS17" s="292"/>
      <c r="AT17" s="292" t="s">
        <v>1136</v>
      </c>
      <c r="AU17" s="294" t="s">
        <v>1136</v>
      </c>
      <c r="AV17" s="293" t="s">
        <v>1136</v>
      </c>
      <c r="AW17" s="292" t="s">
        <v>1136</v>
      </c>
      <c r="AX17" s="292" t="s">
        <v>1136</v>
      </c>
      <c r="AY17" s="292"/>
      <c r="AZ17" s="292"/>
      <c r="BA17" s="292" t="s">
        <v>1136</v>
      </c>
      <c r="BB17" s="294" t="s">
        <v>1136</v>
      </c>
      <c r="BC17" s="293"/>
      <c r="BD17" s="292"/>
      <c r="BE17" s="292"/>
      <c r="BF17" s="1330"/>
      <c r="BG17" s="1331"/>
      <c r="BH17" s="1332"/>
      <c r="BI17" s="1333"/>
      <c r="BJ17" s="1334"/>
      <c r="BK17" s="1335"/>
      <c r="BL17" s="1335"/>
      <c r="BM17" s="1335"/>
      <c r="BN17" s="1336"/>
    </row>
    <row r="18" spans="2:66" ht="20.25" customHeight="1">
      <c r="B18" s="1280"/>
      <c r="C18" s="1397"/>
      <c r="D18" s="1400"/>
      <c r="E18" s="1288"/>
      <c r="F18" s="1399"/>
      <c r="G18" s="1282"/>
      <c r="H18" s="1278"/>
      <c r="I18" s="285"/>
      <c r="J18" s="284" t="str">
        <f>G17</f>
        <v>管理者</v>
      </c>
      <c r="K18" s="285"/>
      <c r="L18" s="284" t="str">
        <f>M17</f>
        <v>A</v>
      </c>
      <c r="M18" s="1271"/>
      <c r="N18" s="1272"/>
      <c r="O18" s="1276"/>
      <c r="P18" s="1277"/>
      <c r="Q18" s="1277"/>
      <c r="R18" s="1278"/>
      <c r="S18" s="1307"/>
      <c r="T18" s="1308"/>
      <c r="U18" s="1308"/>
      <c r="V18" s="1308"/>
      <c r="W18" s="1309"/>
      <c r="X18" s="291" t="s">
        <v>1099</v>
      </c>
      <c r="Y18" s="290"/>
      <c r="Z18" s="289"/>
      <c r="AA18" s="275">
        <f>IF(AA17="","",VLOOKUP(AA17,'【記載例】シフト記号表（勤務時間帯）'!$C$6:$L$47,10,FALSE))</f>
        <v>8</v>
      </c>
      <c r="AB18" s="274">
        <f>IF(AB17="","",VLOOKUP(AB17,'【記載例】シフト記号表（勤務時間帯）'!$C$6:$L$47,10,FALSE))</f>
        <v>8</v>
      </c>
      <c r="AC18" s="274">
        <f>IF(AC17="","",VLOOKUP(AC17,'【記載例】シフト記号表（勤務時間帯）'!$C$6:$L$47,10,FALSE))</f>
        <v>8</v>
      </c>
      <c r="AD18" s="274" t="str">
        <f>IF(AD17="","",VLOOKUP(AD17,'【記載例】シフト記号表（勤務時間帯）'!$C$6:$L$47,10,FALSE))</f>
        <v/>
      </c>
      <c r="AE18" s="274" t="str">
        <f>IF(AE17="","",VLOOKUP(AE17,'【記載例】シフト記号表（勤務時間帯）'!$C$6:$L$47,10,FALSE))</f>
        <v/>
      </c>
      <c r="AF18" s="274">
        <f>IF(AF17="","",VLOOKUP(AF17,'【記載例】シフト記号表（勤務時間帯）'!$C$6:$L$47,10,FALSE))</f>
        <v>8</v>
      </c>
      <c r="AG18" s="276">
        <f>IF(AG17="","",VLOOKUP(AG17,'【記載例】シフト記号表（勤務時間帯）'!$C$6:$L$47,10,FALSE))</f>
        <v>8</v>
      </c>
      <c r="AH18" s="275">
        <f>IF(AH17="","",VLOOKUP(AH17,'【記載例】シフト記号表（勤務時間帯）'!$C$6:$L$47,10,FALSE))</f>
        <v>8</v>
      </c>
      <c r="AI18" s="274">
        <f>IF(AI17="","",VLOOKUP(AI17,'【記載例】シフト記号表（勤務時間帯）'!$C$6:$L$47,10,FALSE))</f>
        <v>8</v>
      </c>
      <c r="AJ18" s="274">
        <f>IF(AJ17="","",VLOOKUP(AJ17,'【記載例】シフト記号表（勤務時間帯）'!$C$6:$L$47,10,FALSE))</f>
        <v>8</v>
      </c>
      <c r="AK18" s="274" t="str">
        <f>IF(AK17="","",VLOOKUP(AK17,'【記載例】シフト記号表（勤務時間帯）'!$C$6:$L$47,10,FALSE))</f>
        <v/>
      </c>
      <c r="AL18" s="274" t="str">
        <f>IF(AL17="","",VLOOKUP(AL17,'【記載例】シフト記号表（勤務時間帯）'!$C$6:$L$47,10,FALSE))</f>
        <v/>
      </c>
      <c r="AM18" s="274">
        <f>IF(AM17="","",VLOOKUP(AM17,'【記載例】シフト記号表（勤務時間帯）'!$C$6:$L$47,10,FALSE))</f>
        <v>8</v>
      </c>
      <c r="AN18" s="276">
        <f>IF(AN17="","",VLOOKUP(AN17,'【記載例】シフト記号表（勤務時間帯）'!$C$6:$L$47,10,FALSE))</f>
        <v>8</v>
      </c>
      <c r="AO18" s="275">
        <f>IF(AO17="","",VLOOKUP(AO17,'【記載例】シフト記号表（勤務時間帯）'!$C$6:$L$47,10,FALSE))</f>
        <v>8</v>
      </c>
      <c r="AP18" s="274">
        <f>IF(AP17="","",VLOOKUP(AP17,'【記載例】シフト記号表（勤務時間帯）'!$C$6:$L$47,10,FALSE))</f>
        <v>8</v>
      </c>
      <c r="AQ18" s="274">
        <f>IF(AQ17="","",VLOOKUP(AQ17,'【記載例】シフト記号表（勤務時間帯）'!$C$6:$L$47,10,FALSE))</f>
        <v>8</v>
      </c>
      <c r="AR18" s="274" t="str">
        <f>IF(AR17="","",VLOOKUP(AR17,'【記載例】シフト記号表（勤務時間帯）'!$C$6:$L$47,10,FALSE))</f>
        <v/>
      </c>
      <c r="AS18" s="274" t="str">
        <f>IF(AS17="","",VLOOKUP(AS17,'【記載例】シフト記号表（勤務時間帯）'!$C$6:$L$47,10,FALSE))</f>
        <v/>
      </c>
      <c r="AT18" s="274">
        <f>IF(AT17="","",VLOOKUP(AT17,'【記載例】シフト記号表（勤務時間帯）'!$C$6:$L$47,10,FALSE))</f>
        <v>8</v>
      </c>
      <c r="AU18" s="276">
        <f>IF(AU17="","",VLOOKUP(AU17,'【記載例】シフト記号表（勤務時間帯）'!$C$6:$L$47,10,FALSE))</f>
        <v>8</v>
      </c>
      <c r="AV18" s="275">
        <f>IF(AV17="","",VLOOKUP(AV17,'【記載例】シフト記号表（勤務時間帯）'!$C$6:$L$47,10,FALSE))</f>
        <v>8</v>
      </c>
      <c r="AW18" s="274">
        <f>IF(AW17="","",VLOOKUP(AW17,'【記載例】シフト記号表（勤務時間帯）'!$C$6:$L$47,10,FALSE))</f>
        <v>8</v>
      </c>
      <c r="AX18" s="274">
        <f>IF(AX17="","",VLOOKUP(AX17,'【記載例】シフト記号表（勤務時間帯）'!$C$6:$L$47,10,FALSE))</f>
        <v>8</v>
      </c>
      <c r="AY18" s="274" t="str">
        <f>IF(AY17="","",VLOOKUP(AY17,'【記載例】シフト記号表（勤務時間帯）'!$C$6:$L$47,10,FALSE))</f>
        <v/>
      </c>
      <c r="AZ18" s="274" t="str">
        <f>IF(AZ17="","",VLOOKUP(AZ17,'【記載例】シフト記号表（勤務時間帯）'!$C$6:$L$47,10,FALSE))</f>
        <v/>
      </c>
      <c r="BA18" s="274">
        <f>IF(BA17="","",VLOOKUP(BA17,'【記載例】シフト記号表（勤務時間帯）'!$C$6:$L$47,10,FALSE))</f>
        <v>8</v>
      </c>
      <c r="BB18" s="276">
        <f>IF(BB17="","",VLOOKUP(BB17,'【記載例】シフト記号表（勤務時間帯）'!$C$6:$L$47,10,FALSE))</f>
        <v>8</v>
      </c>
      <c r="BC18" s="275" t="str">
        <f>IF(BC17="","",VLOOKUP(BC17,'【記載例】シフト記号表（勤務時間帯）'!$C$6:$L$47,10,FALSE))</f>
        <v/>
      </c>
      <c r="BD18" s="274" t="str">
        <f>IF(BD17="","",VLOOKUP(BD17,'【記載例】シフト記号表（勤務時間帯）'!$C$6:$L$47,10,FALSE))</f>
        <v/>
      </c>
      <c r="BE18" s="274" t="str">
        <f>IF(BE17="","",VLOOKUP(BE17,'【記載例】シフト記号表（勤務時間帯）'!$C$6:$L$47,10,FALSE))</f>
        <v/>
      </c>
      <c r="BF18" s="1246">
        <f>IF($BI$3="４週",SUM(AA18:BB18),IF($BI$3="暦月",SUM(AA18:BE18),""))</f>
        <v>160</v>
      </c>
      <c r="BG18" s="1247"/>
      <c r="BH18" s="1324">
        <f>IF($BI$3="４週",BF18/4,IF($BI$3="暦月",(BF18/($BI$8/7)),""))</f>
        <v>40</v>
      </c>
      <c r="BI18" s="1247"/>
      <c r="BJ18" s="1321"/>
      <c r="BK18" s="1322"/>
      <c r="BL18" s="1322"/>
      <c r="BM18" s="1322"/>
      <c r="BN18" s="1323"/>
    </row>
    <row r="19" spans="2:66" ht="20.25" customHeight="1">
      <c r="B19" s="1279">
        <f>B17+1</f>
        <v>2</v>
      </c>
      <c r="C19" s="1396"/>
      <c r="D19" s="1398"/>
      <c r="E19" s="1288"/>
      <c r="F19" s="1399"/>
      <c r="G19" s="1325" t="s">
        <v>878</v>
      </c>
      <c r="H19" s="1326"/>
      <c r="I19" s="273"/>
      <c r="J19" s="272"/>
      <c r="K19" s="273"/>
      <c r="L19" s="272"/>
      <c r="M19" s="1337" t="s">
        <v>1111</v>
      </c>
      <c r="N19" s="1338"/>
      <c r="O19" s="1339" t="s">
        <v>878</v>
      </c>
      <c r="P19" s="1340"/>
      <c r="Q19" s="1340"/>
      <c r="R19" s="1326"/>
      <c r="S19" s="1307" t="s">
        <v>1144</v>
      </c>
      <c r="T19" s="1308"/>
      <c r="U19" s="1308"/>
      <c r="V19" s="1308"/>
      <c r="W19" s="1309"/>
      <c r="X19" s="288" t="s">
        <v>1100</v>
      </c>
      <c r="Y19" s="287"/>
      <c r="Z19" s="286"/>
      <c r="AA19" s="267" t="s">
        <v>1136</v>
      </c>
      <c r="AB19" s="266" t="s">
        <v>1136</v>
      </c>
      <c r="AC19" s="266" t="s">
        <v>1136</v>
      </c>
      <c r="AD19" s="266"/>
      <c r="AE19" s="266"/>
      <c r="AF19" s="266" t="s">
        <v>1136</v>
      </c>
      <c r="AG19" s="268" t="s">
        <v>1136</v>
      </c>
      <c r="AH19" s="267" t="s">
        <v>1136</v>
      </c>
      <c r="AI19" s="266" t="s">
        <v>1136</v>
      </c>
      <c r="AJ19" s="266" t="s">
        <v>1136</v>
      </c>
      <c r="AK19" s="266"/>
      <c r="AL19" s="266"/>
      <c r="AM19" s="266" t="s">
        <v>1136</v>
      </c>
      <c r="AN19" s="268" t="s">
        <v>1136</v>
      </c>
      <c r="AO19" s="267" t="s">
        <v>1136</v>
      </c>
      <c r="AP19" s="266" t="s">
        <v>1136</v>
      </c>
      <c r="AQ19" s="266" t="s">
        <v>1136</v>
      </c>
      <c r="AR19" s="266"/>
      <c r="AS19" s="266"/>
      <c r="AT19" s="266" t="s">
        <v>1136</v>
      </c>
      <c r="AU19" s="268" t="s">
        <v>1136</v>
      </c>
      <c r="AV19" s="267" t="s">
        <v>1136</v>
      </c>
      <c r="AW19" s="266" t="s">
        <v>1136</v>
      </c>
      <c r="AX19" s="266" t="s">
        <v>1136</v>
      </c>
      <c r="AY19" s="266"/>
      <c r="AZ19" s="266"/>
      <c r="BA19" s="266" t="s">
        <v>1136</v>
      </c>
      <c r="BB19" s="268" t="s">
        <v>1136</v>
      </c>
      <c r="BC19" s="267"/>
      <c r="BD19" s="266"/>
      <c r="BE19" s="265"/>
      <c r="BF19" s="1314"/>
      <c r="BG19" s="1315"/>
      <c r="BH19" s="1316"/>
      <c r="BI19" s="1317"/>
      <c r="BJ19" s="1318"/>
      <c r="BK19" s="1319"/>
      <c r="BL19" s="1319"/>
      <c r="BM19" s="1319"/>
      <c r="BN19" s="1320"/>
    </row>
    <row r="20" spans="2:66" ht="20.25" customHeight="1">
      <c r="B20" s="1280"/>
      <c r="C20" s="1397"/>
      <c r="D20" s="1400"/>
      <c r="E20" s="1288"/>
      <c r="F20" s="1399"/>
      <c r="G20" s="1282"/>
      <c r="H20" s="1278"/>
      <c r="I20" s="285"/>
      <c r="J20" s="284" t="str">
        <f>G19</f>
        <v>医師</v>
      </c>
      <c r="K20" s="285"/>
      <c r="L20" s="284" t="str">
        <f>M19</f>
        <v>A</v>
      </c>
      <c r="M20" s="1271"/>
      <c r="N20" s="1272"/>
      <c r="O20" s="1276"/>
      <c r="P20" s="1277"/>
      <c r="Q20" s="1277"/>
      <c r="R20" s="1278"/>
      <c r="S20" s="1307"/>
      <c r="T20" s="1308"/>
      <c r="U20" s="1308"/>
      <c r="V20" s="1308"/>
      <c r="W20" s="1309"/>
      <c r="X20" s="291" t="s">
        <v>1099</v>
      </c>
      <c r="Y20" s="290"/>
      <c r="Z20" s="289"/>
      <c r="AA20" s="275">
        <f>IF(AA19="","",VLOOKUP(AA19,'【記載例】シフト記号表（勤務時間帯）'!$C$6:$L$47,10,FALSE))</f>
        <v>8</v>
      </c>
      <c r="AB20" s="274">
        <f>IF(AB19="","",VLOOKUP(AB19,'【記載例】シフト記号表（勤務時間帯）'!$C$6:$L$47,10,FALSE))</f>
        <v>8</v>
      </c>
      <c r="AC20" s="274">
        <f>IF(AC19="","",VLOOKUP(AC19,'【記載例】シフト記号表（勤務時間帯）'!$C$6:$L$47,10,FALSE))</f>
        <v>8</v>
      </c>
      <c r="AD20" s="274" t="str">
        <f>IF(AD19="","",VLOOKUP(AD19,'【記載例】シフト記号表（勤務時間帯）'!$C$6:$L$47,10,FALSE))</f>
        <v/>
      </c>
      <c r="AE20" s="274" t="str">
        <f>IF(AE19="","",VLOOKUP(AE19,'【記載例】シフト記号表（勤務時間帯）'!$C$6:$L$47,10,FALSE))</f>
        <v/>
      </c>
      <c r="AF20" s="274">
        <f>IF(AF19="","",VLOOKUP(AF19,'【記載例】シフト記号表（勤務時間帯）'!$C$6:$L$47,10,FALSE))</f>
        <v>8</v>
      </c>
      <c r="AG20" s="276">
        <f>IF(AG19="","",VLOOKUP(AG19,'【記載例】シフト記号表（勤務時間帯）'!$C$6:$L$47,10,FALSE))</f>
        <v>8</v>
      </c>
      <c r="AH20" s="275">
        <f>IF(AH19="","",VLOOKUP(AH19,'【記載例】シフト記号表（勤務時間帯）'!$C$6:$L$47,10,FALSE))</f>
        <v>8</v>
      </c>
      <c r="AI20" s="274">
        <f>IF(AI19="","",VLOOKUP(AI19,'【記載例】シフト記号表（勤務時間帯）'!$C$6:$L$47,10,FALSE))</f>
        <v>8</v>
      </c>
      <c r="AJ20" s="274">
        <f>IF(AJ19="","",VLOOKUP(AJ19,'【記載例】シフト記号表（勤務時間帯）'!$C$6:$L$47,10,FALSE))</f>
        <v>8</v>
      </c>
      <c r="AK20" s="274" t="str">
        <f>IF(AK19="","",VLOOKUP(AK19,'【記載例】シフト記号表（勤務時間帯）'!$C$6:$L$47,10,FALSE))</f>
        <v/>
      </c>
      <c r="AL20" s="274" t="str">
        <f>IF(AL19="","",VLOOKUP(AL19,'【記載例】シフト記号表（勤務時間帯）'!$C$6:$L$47,10,FALSE))</f>
        <v/>
      </c>
      <c r="AM20" s="274">
        <f>IF(AM19="","",VLOOKUP(AM19,'【記載例】シフト記号表（勤務時間帯）'!$C$6:$L$47,10,FALSE))</f>
        <v>8</v>
      </c>
      <c r="AN20" s="276">
        <f>IF(AN19="","",VLOOKUP(AN19,'【記載例】シフト記号表（勤務時間帯）'!$C$6:$L$47,10,FALSE))</f>
        <v>8</v>
      </c>
      <c r="AO20" s="275">
        <f>IF(AO19="","",VLOOKUP(AO19,'【記載例】シフト記号表（勤務時間帯）'!$C$6:$L$47,10,FALSE))</f>
        <v>8</v>
      </c>
      <c r="AP20" s="274">
        <f>IF(AP19="","",VLOOKUP(AP19,'【記載例】シフト記号表（勤務時間帯）'!$C$6:$L$47,10,FALSE))</f>
        <v>8</v>
      </c>
      <c r="AQ20" s="274">
        <f>IF(AQ19="","",VLOOKUP(AQ19,'【記載例】シフト記号表（勤務時間帯）'!$C$6:$L$47,10,FALSE))</f>
        <v>8</v>
      </c>
      <c r="AR20" s="274" t="str">
        <f>IF(AR19="","",VLOOKUP(AR19,'【記載例】シフト記号表（勤務時間帯）'!$C$6:$L$47,10,FALSE))</f>
        <v/>
      </c>
      <c r="AS20" s="274" t="str">
        <f>IF(AS19="","",VLOOKUP(AS19,'【記載例】シフト記号表（勤務時間帯）'!$C$6:$L$47,10,FALSE))</f>
        <v/>
      </c>
      <c r="AT20" s="274">
        <f>IF(AT19="","",VLOOKUP(AT19,'【記載例】シフト記号表（勤務時間帯）'!$C$6:$L$47,10,FALSE))</f>
        <v>8</v>
      </c>
      <c r="AU20" s="276">
        <f>IF(AU19="","",VLOOKUP(AU19,'【記載例】シフト記号表（勤務時間帯）'!$C$6:$L$47,10,FALSE))</f>
        <v>8</v>
      </c>
      <c r="AV20" s="275">
        <f>IF(AV19="","",VLOOKUP(AV19,'【記載例】シフト記号表（勤務時間帯）'!$C$6:$L$47,10,FALSE))</f>
        <v>8</v>
      </c>
      <c r="AW20" s="274">
        <f>IF(AW19="","",VLOOKUP(AW19,'【記載例】シフト記号表（勤務時間帯）'!$C$6:$L$47,10,FALSE))</f>
        <v>8</v>
      </c>
      <c r="AX20" s="274">
        <f>IF(AX19="","",VLOOKUP(AX19,'【記載例】シフト記号表（勤務時間帯）'!$C$6:$L$47,10,FALSE))</f>
        <v>8</v>
      </c>
      <c r="AY20" s="274" t="str">
        <f>IF(AY19="","",VLOOKUP(AY19,'【記載例】シフト記号表（勤務時間帯）'!$C$6:$L$47,10,FALSE))</f>
        <v/>
      </c>
      <c r="AZ20" s="274" t="str">
        <f>IF(AZ19="","",VLOOKUP(AZ19,'【記載例】シフト記号表（勤務時間帯）'!$C$6:$L$47,10,FALSE))</f>
        <v/>
      </c>
      <c r="BA20" s="274">
        <f>IF(BA19="","",VLOOKUP(BA19,'【記載例】シフト記号表（勤務時間帯）'!$C$6:$L$47,10,FALSE))</f>
        <v>8</v>
      </c>
      <c r="BB20" s="276">
        <f>IF(BB19="","",VLOOKUP(BB19,'【記載例】シフト記号表（勤務時間帯）'!$C$6:$L$47,10,FALSE))</f>
        <v>8</v>
      </c>
      <c r="BC20" s="275" t="str">
        <f>IF(BC19="","",VLOOKUP(BC19,'【記載例】シフト記号表（勤務時間帯）'!$C$6:$L$47,10,FALSE))</f>
        <v/>
      </c>
      <c r="BD20" s="274" t="str">
        <f>IF(BD19="","",VLOOKUP(BD19,'【記載例】シフト記号表（勤務時間帯）'!$C$6:$L$47,10,FALSE))</f>
        <v/>
      </c>
      <c r="BE20" s="274" t="str">
        <f>IF(BE19="","",VLOOKUP(BE19,'【記載例】シフト記号表（勤務時間帯）'!$C$6:$L$47,10,FALSE))</f>
        <v/>
      </c>
      <c r="BF20" s="1246">
        <f>IF($BI$3="４週",SUM(AA20:BB20),IF($BI$3="暦月",SUM(AA20:BE20),""))</f>
        <v>160</v>
      </c>
      <c r="BG20" s="1247"/>
      <c r="BH20" s="1324">
        <f>IF($BI$3="４週",BF20/4,IF($BI$3="暦月",(BF20/($BI$8/7)),""))</f>
        <v>40</v>
      </c>
      <c r="BI20" s="1247"/>
      <c r="BJ20" s="1321"/>
      <c r="BK20" s="1322"/>
      <c r="BL20" s="1322"/>
      <c r="BM20" s="1322"/>
      <c r="BN20" s="1323"/>
    </row>
    <row r="21" spans="2:66" ht="20.25" customHeight="1">
      <c r="B21" s="1279">
        <f>B19+1</f>
        <v>3</v>
      </c>
      <c r="C21" s="1396"/>
      <c r="D21" s="1398"/>
      <c r="E21" s="1288"/>
      <c r="F21" s="1399"/>
      <c r="G21" s="1325" t="s">
        <v>879</v>
      </c>
      <c r="H21" s="1326"/>
      <c r="I21" s="285"/>
      <c r="J21" s="284"/>
      <c r="K21" s="285"/>
      <c r="L21" s="284"/>
      <c r="M21" s="1337" t="s">
        <v>1111</v>
      </c>
      <c r="N21" s="1338"/>
      <c r="O21" s="1339" t="s">
        <v>879</v>
      </c>
      <c r="P21" s="1340"/>
      <c r="Q21" s="1340"/>
      <c r="R21" s="1326"/>
      <c r="S21" s="1307" t="s">
        <v>1143</v>
      </c>
      <c r="T21" s="1308"/>
      <c r="U21" s="1308"/>
      <c r="V21" s="1308"/>
      <c r="W21" s="1309"/>
      <c r="X21" s="288" t="s">
        <v>1100</v>
      </c>
      <c r="Y21" s="287"/>
      <c r="Z21" s="286"/>
      <c r="AA21" s="267" t="s">
        <v>1136</v>
      </c>
      <c r="AB21" s="266" t="s">
        <v>1136</v>
      </c>
      <c r="AC21" s="266" t="s">
        <v>1136</v>
      </c>
      <c r="AD21" s="266"/>
      <c r="AE21" s="266"/>
      <c r="AF21" s="266" t="s">
        <v>1136</v>
      </c>
      <c r="AG21" s="268" t="s">
        <v>1136</v>
      </c>
      <c r="AH21" s="267" t="s">
        <v>1136</v>
      </c>
      <c r="AI21" s="266" t="s">
        <v>1136</v>
      </c>
      <c r="AJ21" s="266" t="s">
        <v>1136</v>
      </c>
      <c r="AK21" s="266"/>
      <c r="AL21" s="266"/>
      <c r="AM21" s="266" t="s">
        <v>1136</v>
      </c>
      <c r="AN21" s="268" t="s">
        <v>1136</v>
      </c>
      <c r="AO21" s="267" t="s">
        <v>1136</v>
      </c>
      <c r="AP21" s="266" t="s">
        <v>1136</v>
      </c>
      <c r="AQ21" s="266" t="s">
        <v>1136</v>
      </c>
      <c r="AR21" s="266"/>
      <c r="AS21" s="266"/>
      <c r="AT21" s="266" t="s">
        <v>1136</v>
      </c>
      <c r="AU21" s="268" t="s">
        <v>1136</v>
      </c>
      <c r="AV21" s="267" t="s">
        <v>1136</v>
      </c>
      <c r="AW21" s="266" t="s">
        <v>1136</v>
      </c>
      <c r="AX21" s="266" t="s">
        <v>1136</v>
      </c>
      <c r="AY21" s="266"/>
      <c r="AZ21" s="266"/>
      <c r="BA21" s="266" t="s">
        <v>1136</v>
      </c>
      <c r="BB21" s="268" t="s">
        <v>1136</v>
      </c>
      <c r="BC21" s="267"/>
      <c r="BD21" s="266"/>
      <c r="BE21" s="265"/>
      <c r="BF21" s="1314"/>
      <c r="BG21" s="1315"/>
      <c r="BH21" s="1316"/>
      <c r="BI21" s="1317"/>
      <c r="BJ21" s="1318"/>
      <c r="BK21" s="1319"/>
      <c r="BL21" s="1319"/>
      <c r="BM21" s="1319"/>
      <c r="BN21" s="1320"/>
    </row>
    <row r="22" spans="2:66" ht="20.25" customHeight="1">
      <c r="B22" s="1280"/>
      <c r="C22" s="1397"/>
      <c r="D22" s="1400"/>
      <c r="E22" s="1288"/>
      <c r="F22" s="1399"/>
      <c r="G22" s="1282"/>
      <c r="H22" s="1278"/>
      <c r="I22" s="285"/>
      <c r="J22" s="284" t="str">
        <f>G21</f>
        <v>薬剤師</v>
      </c>
      <c r="K22" s="285"/>
      <c r="L22" s="284" t="str">
        <f>M21</f>
        <v>A</v>
      </c>
      <c r="M22" s="1271"/>
      <c r="N22" s="1272"/>
      <c r="O22" s="1276"/>
      <c r="P22" s="1277"/>
      <c r="Q22" s="1277"/>
      <c r="R22" s="1278"/>
      <c r="S22" s="1307"/>
      <c r="T22" s="1308"/>
      <c r="U22" s="1308"/>
      <c r="V22" s="1308"/>
      <c r="W22" s="1309"/>
      <c r="X22" s="291" t="s">
        <v>1099</v>
      </c>
      <c r="Y22" s="290"/>
      <c r="Z22" s="289"/>
      <c r="AA22" s="275">
        <f>IF(AA21="","",VLOOKUP(AA21,'【記載例】シフト記号表（勤務時間帯）'!$C$6:$L$47,10,FALSE))</f>
        <v>8</v>
      </c>
      <c r="AB22" s="274">
        <f>IF(AB21="","",VLOOKUP(AB21,'【記載例】シフト記号表（勤務時間帯）'!$C$6:$L$47,10,FALSE))</f>
        <v>8</v>
      </c>
      <c r="AC22" s="274">
        <f>IF(AC21="","",VLOOKUP(AC21,'【記載例】シフト記号表（勤務時間帯）'!$C$6:$L$47,10,FALSE))</f>
        <v>8</v>
      </c>
      <c r="AD22" s="274" t="str">
        <f>IF(AD21="","",VLOOKUP(AD21,'【記載例】シフト記号表（勤務時間帯）'!$C$6:$L$47,10,FALSE))</f>
        <v/>
      </c>
      <c r="AE22" s="274" t="str">
        <f>IF(AE21="","",VLOOKUP(AE21,'【記載例】シフト記号表（勤務時間帯）'!$C$6:$L$47,10,FALSE))</f>
        <v/>
      </c>
      <c r="AF22" s="274">
        <f>IF(AF21="","",VLOOKUP(AF21,'【記載例】シフト記号表（勤務時間帯）'!$C$6:$L$47,10,FALSE))</f>
        <v>8</v>
      </c>
      <c r="AG22" s="276">
        <f>IF(AG21="","",VLOOKUP(AG21,'【記載例】シフト記号表（勤務時間帯）'!$C$6:$L$47,10,FALSE))</f>
        <v>8</v>
      </c>
      <c r="AH22" s="275">
        <f>IF(AH21="","",VLOOKUP(AH21,'【記載例】シフト記号表（勤務時間帯）'!$C$6:$L$47,10,FALSE))</f>
        <v>8</v>
      </c>
      <c r="AI22" s="274">
        <f>IF(AI21="","",VLOOKUP(AI21,'【記載例】シフト記号表（勤務時間帯）'!$C$6:$L$47,10,FALSE))</f>
        <v>8</v>
      </c>
      <c r="AJ22" s="274">
        <f>IF(AJ21="","",VLOOKUP(AJ21,'【記載例】シフト記号表（勤務時間帯）'!$C$6:$L$47,10,FALSE))</f>
        <v>8</v>
      </c>
      <c r="AK22" s="274" t="str">
        <f>IF(AK21="","",VLOOKUP(AK21,'【記載例】シフト記号表（勤務時間帯）'!$C$6:$L$47,10,FALSE))</f>
        <v/>
      </c>
      <c r="AL22" s="274" t="str">
        <f>IF(AL21="","",VLOOKUP(AL21,'【記載例】シフト記号表（勤務時間帯）'!$C$6:$L$47,10,FALSE))</f>
        <v/>
      </c>
      <c r="AM22" s="274">
        <f>IF(AM21="","",VLOOKUP(AM21,'【記載例】シフト記号表（勤務時間帯）'!$C$6:$L$47,10,FALSE))</f>
        <v>8</v>
      </c>
      <c r="AN22" s="276">
        <f>IF(AN21="","",VLOOKUP(AN21,'【記載例】シフト記号表（勤務時間帯）'!$C$6:$L$47,10,FALSE))</f>
        <v>8</v>
      </c>
      <c r="AO22" s="275">
        <f>IF(AO21="","",VLOOKUP(AO21,'【記載例】シフト記号表（勤務時間帯）'!$C$6:$L$47,10,FALSE))</f>
        <v>8</v>
      </c>
      <c r="AP22" s="274">
        <f>IF(AP21="","",VLOOKUP(AP21,'【記載例】シフト記号表（勤務時間帯）'!$C$6:$L$47,10,FALSE))</f>
        <v>8</v>
      </c>
      <c r="AQ22" s="274">
        <f>IF(AQ21="","",VLOOKUP(AQ21,'【記載例】シフト記号表（勤務時間帯）'!$C$6:$L$47,10,FALSE))</f>
        <v>8</v>
      </c>
      <c r="AR22" s="274" t="str">
        <f>IF(AR21="","",VLOOKUP(AR21,'【記載例】シフト記号表（勤務時間帯）'!$C$6:$L$47,10,FALSE))</f>
        <v/>
      </c>
      <c r="AS22" s="274" t="str">
        <f>IF(AS21="","",VLOOKUP(AS21,'【記載例】シフト記号表（勤務時間帯）'!$C$6:$L$47,10,FALSE))</f>
        <v/>
      </c>
      <c r="AT22" s="274">
        <f>IF(AT21="","",VLOOKUP(AT21,'【記載例】シフト記号表（勤務時間帯）'!$C$6:$L$47,10,FALSE))</f>
        <v>8</v>
      </c>
      <c r="AU22" s="276">
        <f>IF(AU21="","",VLOOKUP(AU21,'【記載例】シフト記号表（勤務時間帯）'!$C$6:$L$47,10,FALSE))</f>
        <v>8</v>
      </c>
      <c r="AV22" s="275">
        <f>IF(AV21="","",VLOOKUP(AV21,'【記載例】シフト記号表（勤務時間帯）'!$C$6:$L$47,10,FALSE))</f>
        <v>8</v>
      </c>
      <c r="AW22" s="274">
        <f>IF(AW21="","",VLOOKUP(AW21,'【記載例】シフト記号表（勤務時間帯）'!$C$6:$L$47,10,FALSE))</f>
        <v>8</v>
      </c>
      <c r="AX22" s="274">
        <f>IF(AX21="","",VLOOKUP(AX21,'【記載例】シフト記号表（勤務時間帯）'!$C$6:$L$47,10,FALSE))</f>
        <v>8</v>
      </c>
      <c r="AY22" s="274" t="str">
        <f>IF(AY21="","",VLOOKUP(AY21,'【記載例】シフト記号表（勤務時間帯）'!$C$6:$L$47,10,FALSE))</f>
        <v/>
      </c>
      <c r="AZ22" s="274" t="str">
        <f>IF(AZ21="","",VLOOKUP(AZ21,'【記載例】シフト記号表（勤務時間帯）'!$C$6:$L$47,10,FALSE))</f>
        <v/>
      </c>
      <c r="BA22" s="274">
        <f>IF(BA21="","",VLOOKUP(BA21,'【記載例】シフト記号表（勤務時間帯）'!$C$6:$L$47,10,FALSE))</f>
        <v>8</v>
      </c>
      <c r="BB22" s="276">
        <f>IF(BB21="","",VLOOKUP(BB21,'【記載例】シフト記号表（勤務時間帯）'!$C$6:$L$47,10,FALSE))</f>
        <v>8</v>
      </c>
      <c r="BC22" s="275" t="str">
        <f>IF(BC21="","",VLOOKUP(BC21,'【記載例】シフト記号表（勤務時間帯）'!$C$6:$L$47,10,FALSE))</f>
        <v/>
      </c>
      <c r="BD22" s="274" t="str">
        <f>IF(BD21="","",VLOOKUP(BD21,'【記載例】シフト記号表（勤務時間帯）'!$C$6:$L$47,10,FALSE))</f>
        <v/>
      </c>
      <c r="BE22" s="274" t="str">
        <f>IF(BE21="","",VLOOKUP(BE21,'【記載例】シフト記号表（勤務時間帯）'!$C$6:$L$47,10,FALSE))</f>
        <v/>
      </c>
      <c r="BF22" s="1246">
        <f>IF($BI$3="４週",SUM(AA22:BB22),IF($BI$3="暦月",SUM(AA22:BE22),""))</f>
        <v>160</v>
      </c>
      <c r="BG22" s="1247"/>
      <c r="BH22" s="1324">
        <f>IF($BI$3="４週",BF22/4,IF($BI$3="暦月",(BF22/($BI$8/7)),""))</f>
        <v>40</v>
      </c>
      <c r="BI22" s="1247"/>
      <c r="BJ22" s="1321"/>
      <c r="BK22" s="1322"/>
      <c r="BL22" s="1322"/>
      <c r="BM22" s="1322"/>
      <c r="BN22" s="1323"/>
    </row>
    <row r="23" spans="2:66" ht="20.25" customHeight="1">
      <c r="B23" s="1279">
        <f>B21+1</f>
        <v>4</v>
      </c>
      <c r="C23" s="1396"/>
      <c r="D23" s="1398"/>
      <c r="E23" s="1288"/>
      <c r="F23" s="1399"/>
      <c r="G23" s="1325" t="s">
        <v>880</v>
      </c>
      <c r="H23" s="1326"/>
      <c r="I23" s="285"/>
      <c r="J23" s="284"/>
      <c r="K23" s="285"/>
      <c r="L23" s="284"/>
      <c r="M23" s="1337" t="s">
        <v>1111</v>
      </c>
      <c r="N23" s="1338"/>
      <c r="O23" s="1339" t="s">
        <v>1104</v>
      </c>
      <c r="P23" s="1340"/>
      <c r="Q23" s="1340"/>
      <c r="R23" s="1326"/>
      <c r="S23" s="1307" t="s">
        <v>1142</v>
      </c>
      <c r="T23" s="1308"/>
      <c r="U23" s="1308"/>
      <c r="V23" s="1308"/>
      <c r="W23" s="1309"/>
      <c r="X23" s="288" t="s">
        <v>1100</v>
      </c>
      <c r="Y23" s="287"/>
      <c r="Z23" s="286"/>
      <c r="AA23" s="267" t="s">
        <v>1136</v>
      </c>
      <c r="AB23" s="266" t="s">
        <v>1136</v>
      </c>
      <c r="AC23" s="266" t="s">
        <v>1136</v>
      </c>
      <c r="AD23" s="266"/>
      <c r="AE23" s="266"/>
      <c r="AF23" s="266" t="s">
        <v>1136</v>
      </c>
      <c r="AG23" s="268" t="s">
        <v>1136</v>
      </c>
      <c r="AH23" s="267" t="s">
        <v>1136</v>
      </c>
      <c r="AI23" s="266" t="s">
        <v>1136</v>
      </c>
      <c r="AJ23" s="266" t="s">
        <v>1136</v>
      </c>
      <c r="AK23" s="266"/>
      <c r="AL23" s="266"/>
      <c r="AM23" s="266" t="s">
        <v>1136</v>
      </c>
      <c r="AN23" s="268" t="s">
        <v>1136</v>
      </c>
      <c r="AO23" s="267" t="s">
        <v>1136</v>
      </c>
      <c r="AP23" s="266" t="s">
        <v>1136</v>
      </c>
      <c r="AQ23" s="266" t="s">
        <v>1136</v>
      </c>
      <c r="AR23" s="266"/>
      <c r="AS23" s="266"/>
      <c r="AT23" s="266" t="s">
        <v>1136</v>
      </c>
      <c r="AU23" s="268" t="s">
        <v>1136</v>
      </c>
      <c r="AV23" s="267" t="s">
        <v>1136</v>
      </c>
      <c r="AW23" s="266" t="s">
        <v>1136</v>
      </c>
      <c r="AX23" s="266" t="s">
        <v>1136</v>
      </c>
      <c r="AY23" s="266"/>
      <c r="AZ23" s="266"/>
      <c r="BA23" s="266" t="s">
        <v>1136</v>
      </c>
      <c r="BB23" s="268" t="s">
        <v>1136</v>
      </c>
      <c r="BC23" s="267"/>
      <c r="BD23" s="266"/>
      <c r="BE23" s="265"/>
      <c r="BF23" s="1314"/>
      <c r="BG23" s="1315"/>
      <c r="BH23" s="1316"/>
      <c r="BI23" s="1317"/>
      <c r="BJ23" s="1318"/>
      <c r="BK23" s="1319"/>
      <c r="BL23" s="1319"/>
      <c r="BM23" s="1319"/>
      <c r="BN23" s="1320"/>
    </row>
    <row r="24" spans="2:66" ht="20.25" customHeight="1">
      <c r="B24" s="1280"/>
      <c r="C24" s="1397"/>
      <c r="D24" s="1400"/>
      <c r="E24" s="1288"/>
      <c r="F24" s="1399"/>
      <c r="G24" s="1282"/>
      <c r="H24" s="1278"/>
      <c r="I24" s="285"/>
      <c r="J24" s="284" t="str">
        <f>G23</f>
        <v>支援相談員</v>
      </c>
      <c r="K24" s="285"/>
      <c r="L24" s="284" t="str">
        <f>M23</f>
        <v>A</v>
      </c>
      <c r="M24" s="1271"/>
      <c r="N24" s="1272"/>
      <c r="O24" s="1276"/>
      <c r="P24" s="1277"/>
      <c r="Q24" s="1277"/>
      <c r="R24" s="1278"/>
      <c r="S24" s="1307"/>
      <c r="T24" s="1308"/>
      <c r="U24" s="1308"/>
      <c r="V24" s="1308"/>
      <c r="W24" s="1309"/>
      <c r="X24" s="291" t="s">
        <v>1099</v>
      </c>
      <c r="Y24" s="290"/>
      <c r="Z24" s="289"/>
      <c r="AA24" s="275">
        <f>IF(AA23="","",VLOOKUP(AA23,'【記載例】シフト記号表（勤務時間帯）'!$C$6:$L$47,10,FALSE))</f>
        <v>8</v>
      </c>
      <c r="AB24" s="274">
        <f>IF(AB23="","",VLOOKUP(AB23,'【記載例】シフト記号表（勤務時間帯）'!$C$6:$L$47,10,FALSE))</f>
        <v>8</v>
      </c>
      <c r="AC24" s="274">
        <f>IF(AC23="","",VLOOKUP(AC23,'【記載例】シフト記号表（勤務時間帯）'!$C$6:$L$47,10,FALSE))</f>
        <v>8</v>
      </c>
      <c r="AD24" s="274" t="str">
        <f>IF(AD23="","",VLOOKUP(AD23,'【記載例】シフト記号表（勤務時間帯）'!$C$6:$L$47,10,FALSE))</f>
        <v/>
      </c>
      <c r="AE24" s="274" t="str">
        <f>IF(AE23="","",VLOOKUP(AE23,'【記載例】シフト記号表（勤務時間帯）'!$C$6:$L$47,10,FALSE))</f>
        <v/>
      </c>
      <c r="AF24" s="274">
        <f>IF(AF23="","",VLOOKUP(AF23,'【記載例】シフト記号表（勤務時間帯）'!$C$6:$L$47,10,FALSE))</f>
        <v>8</v>
      </c>
      <c r="AG24" s="276">
        <f>IF(AG23="","",VLOOKUP(AG23,'【記載例】シフト記号表（勤務時間帯）'!$C$6:$L$47,10,FALSE))</f>
        <v>8</v>
      </c>
      <c r="AH24" s="275">
        <f>IF(AH23="","",VLOOKUP(AH23,'【記載例】シフト記号表（勤務時間帯）'!$C$6:$L$47,10,FALSE))</f>
        <v>8</v>
      </c>
      <c r="AI24" s="274">
        <f>IF(AI23="","",VLOOKUP(AI23,'【記載例】シフト記号表（勤務時間帯）'!$C$6:$L$47,10,FALSE))</f>
        <v>8</v>
      </c>
      <c r="AJ24" s="274">
        <f>IF(AJ23="","",VLOOKUP(AJ23,'【記載例】シフト記号表（勤務時間帯）'!$C$6:$L$47,10,FALSE))</f>
        <v>8</v>
      </c>
      <c r="AK24" s="274" t="str">
        <f>IF(AK23="","",VLOOKUP(AK23,'【記載例】シフト記号表（勤務時間帯）'!$C$6:$L$47,10,FALSE))</f>
        <v/>
      </c>
      <c r="AL24" s="274" t="str">
        <f>IF(AL23="","",VLOOKUP(AL23,'【記載例】シフト記号表（勤務時間帯）'!$C$6:$L$47,10,FALSE))</f>
        <v/>
      </c>
      <c r="AM24" s="274">
        <f>IF(AM23="","",VLOOKUP(AM23,'【記載例】シフト記号表（勤務時間帯）'!$C$6:$L$47,10,FALSE))</f>
        <v>8</v>
      </c>
      <c r="AN24" s="276">
        <f>IF(AN23="","",VLOOKUP(AN23,'【記載例】シフト記号表（勤務時間帯）'!$C$6:$L$47,10,FALSE))</f>
        <v>8</v>
      </c>
      <c r="AO24" s="275">
        <f>IF(AO23="","",VLOOKUP(AO23,'【記載例】シフト記号表（勤務時間帯）'!$C$6:$L$47,10,FALSE))</f>
        <v>8</v>
      </c>
      <c r="AP24" s="274">
        <f>IF(AP23="","",VLOOKUP(AP23,'【記載例】シフト記号表（勤務時間帯）'!$C$6:$L$47,10,FALSE))</f>
        <v>8</v>
      </c>
      <c r="AQ24" s="274">
        <f>IF(AQ23="","",VLOOKUP(AQ23,'【記載例】シフト記号表（勤務時間帯）'!$C$6:$L$47,10,FALSE))</f>
        <v>8</v>
      </c>
      <c r="AR24" s="274" t="str">
        <f>IF(AR23="","",VLOOKUP(AR23,'【記載例】シフト記号表（勤務時間帯）'!$C$6:$L$47,10,FALSE))</f>
        <v/>
      </c>
      <c r="AS24" s="274" t="str">
        <f>IF(AS23="","",VLOOKUP(AS23,'【記載例】シフト記号表（勤務時間帯）'!$C$6:$L$47,10,FALSE))</f>
        <v/>
      </c>
      <c r="AT24" s="274">
        <f>IF(AT23="","",VLOOKUP(AT23,'【記載例】シフト記号表（勤務時間帯）'!$C$6:$L$47,10,FALSE))</f>
        <v>8</v>
      </c>
      <c r="AU24" s="276">
        <f>IF(AU23="","",VLOOKUP(AU23,'【記載例】シフト記号表（勤務時間帯）'!$C$6:$L$47,10,FALSE))</f>
        <v>8</v>
      </c>
      <c r="AV24" s="275">
        <f>IF(AV23="","",VLOOKUP(AV23,'【記載例】シフト記号表（勤務時間帯）'!$C$6:$L$47,10,FALSE))</f>
        <v>8</v>
      </c>
      <c r="AW24" s="274">
        <f>IF(AW23="","",VLOOKUP(AW23,'【記載例】シフト記号表（勤務時間帯）'!$C$6:$L$47,10,FALSE))</f>
        <v>8</v>
      </c>
      <c r="AX24" s="274">
        <f>IF(AX23="","",VLOOKUP(AX23,'【記載例】シフト記号表（勤務時間帯）'!$C$6:$L$47,10,FALSE))</f>
        <v>8</v>
      </c>
      <c r="AY24" s="274" t="str">
        <f>IF(AY23="","",VLOOKUP(AY23,'【記載例】シフト記号表（勤務時間帯）'!$C$6:$L$47,10,FALSE))</f>
        <v/>
      </c>
      <c r="AZ24" s="274" t="str">
        <f>IF(AZ23="","",VLOOKUP(AZ23,'【記載例】シフト記号表（勤務時間帯）'!$C$6:$L$47,10,FALSE))</f>
        <v/>
      </c>
      <c r="BA24" s="274">
        <f>IF(BA23="","",VLOOKUP(BA23,'【記載例】シフト記号表（勤務時間帯）'!$C$6:$L$47,10,FALSE))</f>
        <v>8</v>
      </c>
      <c r="BB24" s="276">
        <f>IF(BB23="","",VLOOKUP(BB23,'【記載例】シフト記号表（勤務時間帯）'!$C$6:$L$47,10,FALSE))</f>
        <v>8</v>
      </c>
      <c r="BC24" s="275" t="str">
        <f>IF(BC23="","",VLOOKUP(BC23,'【記載例】シフト記号表（勤務時間帯）'!$C$6:$L$47,10,FALSE))</f>
        <v/>
      </c>
      <c r="BD24" s="274" t="str">
        <f>IF(BD23="","",VLOOKUP(BD23,'【記載例】シフト記号表（勤務時間帯）'!$C$6:$L$47,10,FALSE))</f>
        <v/>
      </c>
      <c r="BE24" s="274" t="str">
        <f>IF(BE23="","",VLOOKUP(BE23,'【記載例】シフト記号表（勤務時間帯）'!$C$6:$L$47,10,FALSE))</f>
        <v/>
      </c>
      <c r="BF24" s="1246">
        <f>IF($BI$3="４週",SUM(AA24:BB24),IF($BI$3="暦月",SUM(AA24:BE24),""))</f>
        <v>160</v>
      </c>
      <c r="BG24" s="1247"/>
      <c r="BH24" s="1324">
        <f>IF($BI$3="４週",BF24/4,IF($BI$3="暦月",(BF24/($BI$8/7)),""))</f>
        <v>40</v>
      </c>
      <c r="BI24" s="1247"/>
      <c r="BJ24" s="1321"/>
      <c r="BK24" s="1322"/>
      <c r="BL24" s="1322"/>
      <c r="BM24" s="1322"/>
      <c r="BN24" s="1323"/>
    </row>
    <row r="25" spans="2:66" ht="20.25" customHeight="1">
      <c r="B25" s="1279">
        <f>B23+1</f>
        <v>5</v>
      </c>
      <c r="C25" s="1396"/>
      <c r="D25" s="1398"/>
      <c r="E25" s="1288"/>
      <c r="F25" s="1399"/>
      <c r="G25" s="1325" t="s">
        <v>881</v>
      </c>
      <c r="H25" s="1326"/>
      <c r="I25" s="285"/>
      <c r="J25" s="284"/>
      <c r="K25" s="285"/>
      <c r="L25" s="284"/>
      <c r="M25" s="1337" t="s">
        <v>1111</v>
      </c>
      <c r="N25" s="1338"/>
      <c r="O25" s="1339" t="s">
        <v>881</v>
      </c>
      <c r="P25" s="1340"/>
      <c r="Q25" s="1340"/>
      <c r="R25" s="1326"/>
      <c r="S25" s="1307" t="s">
        <v>1141</v>
      </c>
      <c r="T25" s="1308"/>
      <c r="U25" s="1308"/>
      <c r="V25" s="1308"/>
      <c r="W25" s="1309"/>
      <c r="X25" s="288" t="s">
        <v>1100</v>
      </c>
      <c r="Y25" s="287"/>
      <c r="Z25" s="286"/>
      <c r="AA25" s="267" t="s">
        <v>1136</v>
      </c>
      <c r="AB25" s="266" t="s">
        <v>1136</v>
      </c>
      <c r="AC25" s="266"/>
      <c r="AD25" s="266"/>
      <c r="AE25" s="266" t="s">
        <v>1136</v>
      </c>
      <c r="AF25" s="266" t="s">
        <v>1136</v>
      </c>
      <c r="AG25" s="268" t="s">
        <v>1136</v>
      </c>
      <c r="AH25" s="267" t="s">
        <v>1136</v>
      </c>
      <c r="AI25" s="266" t="s">
        <v>1136</v>
      </c>
      <c r="AJ25" s="266"/>
      <c r="AK25" s="266"/>
      <c r="AL25" s="266" t="s">
        <v>1136</v>
      </c>
      <c r="AM25" s="266" t="s">
        <v>1136</v>
      </c>
      <c r="AN25" s="268" t="s">
        <v>1136</v>
      </c>
      <c r="AO25" s="267" t="s">
        <v>1136</v>
      </c>
      <c r="AP25" s="266" t="s">
        <v>1136</v>
      </c>
      <c r="AQ25" s="266"/>
      <c r="AR25" s="266"/>
      <c r="AS25" s="266" t="s">
        <v>1136</v>
      </c>
      <c r="AT25" s="266" t="s">
        <v>1136</v>
      </c>
      <c r="AU25" s="268" t="s">
        <v>1136</v>
      </c>
      <c r="AV25" s="267" t="s">
        <v>1136</v>
      </c>
      <c r="AW25" s="266" t="s">
        <v>1136</v>
      </c>
      <c r="AX25" s="266"/>
      <c r="AY25" s="266"/>
      <c r="AZ25" s="266" t="s">
        <v>1136</v>
      </c>
      <c r="BA25" s="266" t="s">
        <v>1136</v>
      </c>
      <c r="BB25" s="268" t="s">
        <v>1136</v>
      </c>
      <c r="BC25" s="267"/>
      <c r="BD25" s="266"/>
      <c r="BE25" s="265"/>
      <c r="BF25" s="1314"/>
      <c r="BG25" s="1315"/>
      <c r="BH25" s="1316"/>
      <c r="BI25" s="1317"/>
      <c r="BJ25" s="1318"/>
      <c r="BK25" s="1319"/>
      <c r="BL25" s="1319"/>
      <c r="BM25" s="1319"/>
      <c r="BN25" s="1320"/>
    </row>
    <row r="26" spans="2:66" ht="20.25" customHeight="1">
      <c r="B26" s="1280"/>
      <c r="C26" s="1397"/>
      <c r="D26" s="1400"/>
      <c r="E26" s="1288"/>
      <c r="F26" s="1399"/>
      <c r="G26" s="1282"/>
      <c r="H26" s="1278"/>
      <c r="I26" s="285"/>
      <c r="J26" s="284" t="str">
        <f>G25</f>
        <v>理学療法士</v>
      </c>
      <c r="K26" s="285"/>
      <c r="L26" s="284" t="str">
        <f>M25</f>
        <v>A</v>
      </c>
      <c r="M26" s="1271"/>
      <c r="N26" s="1272"/>
      <c r="O26" s="1276"/>
      <c r="P26" s="1277"/>
      <c r="Q26" s="1277"/>
      <c r="R26" s="1278"/>
      <c r="S26" s="1307"/>
      <c r="T26" s="1308"/>
      <c r="U26" s="1308"/>
      <c r="V26" s="1308"/>
      <c r="W26" s="1309"/>
      <c r="X26" s="279" t="s">
        <v>1099</v>
      </c>
      <c r="Y26" s="278"/>
      <c r="Z26" s="277"/>
      <c r="AA26" s="275">
        <f>IF(AA25="","",VLOOKUP(AA25,'【記載例】シフト記号表（勤務時間帯）'!$C$6:$L$47,10,FALSE))</f>
        <v>8</v>
      </c>
      <c r="AB26" s="274">
        <f>IF(AB25="","",VLOOKUP(AB25,'【記載例】シフト記号表（勤務時間帯）'!$C$6:$L$47,10,FALSE))</f>
        <v>8</v>
      </c>
      <c r="AC26" s="274" t="str">
        <f>IF(AC25="","",VLOOKUP(AC25,'【記載例】シフト記号表（勤務時間帯）'!$C$6:$L$47,10,FALSE))</f>
        <v/>
      </c>
      <c r="AD26" s="274" t="str">
        <f>IF(AD25="","",VLOOKUP(AD25,'【記載例】シフト記号表（勤務時間帯）'!$C$6:$L$47,10,FALSE))</f>
        <v/>
      </c>
      <c r="AE26" s="274">
        <f>IF(AE25="","",VLOOKUP(AE25,'【記載例】シフト記号表（勤務時間帯）'!$C$6:$L$47,10,FALSE))</f>
        <v>8</v>
      </c>
      <c r="AF26" s="274">
        <f>IF(AF25="","",VLOOKUP(AF25,'【記載例】シフト記号表（勤務時間帯）'!$C$6:$L$47,10,FALSE))</f>
        <v>8</v>
      </c>
      <c r="AG26" s="276">
        <f>IF(AG25="","",VLOOKUP(AG25,'【記載例】シフト記号表（勤務時間帯）'!$C$6:$L$47,10,FALSE))</f>
        <v>8</v>
      </c>
      <c r="AH26" s="275">
        <f>IF(AH25="","",VLOOKUP(AH25,'【記載例】シフト記号表（勤務時間帯）'!$C$6:$L$47,10,FALSE))</f>
        <v>8</v>
      </c>
      <c r="AI26" s="274">
        <f>IF(AI25="","",VLOOKUP(AI25,'【記載例】シフト記号表（勤務時間帯）'!$C$6:$L$47,10,FALSE))</f>
        <v>8</v>
      </c>
      <c r="AJ26" s="274" t="str">
        <f>IF(AJ25="","",VLOOKUP(AJ25,'【記載例】シフト記号表（勤務時間帯）'!$C$6:$L$47,10,FALSE))</f>
        <v/>
      </c>
      <c r="AK26" s="274" t="str">
        <f>IF(AK25="","",VLOOKUP(AK25,'【記載例】シフト記号表（勤務時間帯）'!$C$6:$L$47,10,FALSE))</f>
        <v/>
      </c>
      <c r="AL26" s="274">
        <f>IF(AL25="","",VLOOKUP(AL25,'【記載例】シフト記号表（勤務時間帯）'!$C$6:$L$47,10,FALSE))</f>
        <v>8</v>
      </c>
      <c r="AM26" s="274">
        <f>IF(AM25="","",VLOOKUP(AM25,'【記載例】シフト記号表（勤務時間帯）'!$C$6:$L$47,10,FALSE))</f>
        <v>8</v>
      </c>
      <c r="AN26" s="276">
        <f>IF(AN25="","",VLOOKUP(AN25,'【記載例】シフト記号表（勤務時間帯）'!$C$6:$L$47,10,FALSE))</f>
        <v>8</v>
      </c>
      <c r="AO26" s="275">
        <f>IF(AO25="","",VLOOKUP(AO25,'【記載例】シフト記号表（勤務時間帯）'!$C$6:$L$47,10,FALSE))</f>
        <v>8</v>
      </c>
      <c r="AP26" s="274">
        <f>IF(AP25="","",VLOOKUP(AP25,'【記載例】シフト記号表（勤務時間帯）'!$C$6:$L$47,10,FALSE))</f>
        <v>8</v>
      </c>
      <c r="AQ26" s="274" t="str">
        <f>IF(AQ25="","",VLOOKUP(AQ25,'【記載例】シフト記号表（勤務時間帯）'!$C$6:$L$47,10,FALSE))</f>
        <v/>
      </c>
      <c r="AR26" s="274" t="str">
        <f>IF(AR25="","",VLOOKUP(AR25,'【記載例】シフト記号表（勤務時間帯）'!$C$6:$L$47,10,FALSE))</f>
        <v/>
      </c>
      <c r="AS26" s="274">
        <f>IF(AS25="","",VLOOKUP(AS25,'【記載例】シフト記号表（勤務時間帯）'!$C$6:$L$47,10,FALSE))</f>
        <v>8</v>
      </c>
      <c r="AT26" s="274">
        <f>IF(AT25="","",VLOOKUP(AT25,'【記載例】シフト記号表（勤務時間帯）'!$C$6:$L$47,10,FALSE))</f>
        <v>8</v>
      </c>
      <c r="AU26" s="276">
        <f>IF(AU25="","",VLOOKUP(AU25,'【記載例】シフト記号表（勤務時間帯）'!$C$6:$L$47,10,FALSE))</f>
        <v>8</v>
      </c>
      <c r="AV26" s="275">
        <f>IF(AV25="","",VLOOKUP(AV25,'【記載例】シフト記号表（勤務時間帯）'!$C$6:$L$47,10,FALSE))</f>
        <v>8</v>
      </c>
      <c r="AW26" s="274">
        <f>IF(AW25="","",VLOOKUP(AW25,'【記載例】シフト記号表（勤務時間帯）'!$C$6:$L$47,10,FALSE))</f>
        <v>8</v>
      </c>
      <c r="AX26" s="274" t="str">
        <f>IF(AX25="","",VLOOKUP(AX25,'【記載例】シフト記号表（勤務時間帯）'!$C$6:$L$47,10,FALSE))</f>
        <v/>
      </c>
      <c r="AY26" s="274" t="str">
        <f>IF(AY25="","",VLOOKUP(AY25,'【記載例】シフト記号表（勤務時間帯）'!$C$6:$L$47,10,FALSE))</f>
        <v/>
      </c>
      <c r="AZ26" s="274">
        <f>IF(AZ25="","",VLOOKUP(AZ25,'【記載例】シフト記号表（勤務時間帯）'!$C$6:$L$47,10,FALSE))</f>
        <v>8</v>
      </c>
      <c r="BA26" s="274">
        <f>IF(BA25="","",VLOOKUP(BA25,'【記載例】シフト記号表（勤務時間帯）'!$C$6:$L$47,10,FALSE))</f>
        <v>8</v>
      </c>
      <c r="BB26" s="276">
        <f>IF(BB25="","",VLOOKUP(BB25,'【記載例】シフト記号表（勤務時間帯）'!$C$6:$L$47,10,FALSE))</f>
        <v>8</v>
      </c>
      <c r="BC26" s="275" t="str">
        <f>IF(BC25="","",VLOOKUP(BC25,'【記載例】シフト記号表（勤務時間帯）'!$C$6:$L$47,10,FALSE))</f>
        <v/>
      </c>
      <c r="BD26" s="274" t="str">
        <f>IF(BD25="","",VLOOKUP(BD25,'【記載例】シフト記号表（勤務時間帯）'!$C$6:$L$47,10,FALSE))</f>
        <v/>
      </c>
      <c r="BE26" s="274" t="str">
        <f>IF(BE25="","",VLOOKUP(BE25,'【記載例】シフト記号表（勤務時間帯）'!$C$6:$L$47,10,FALSE))</f>
        <v/>
      </c>
      <c r="BF26" s="1246">
        <f>IF($BI$3="４週",SUM(AA26:BB26),IF($BI$3="暦月",SUM(AA26:BE26),""))</f>
        <v>160</v>
      </c>
      <c r="BG26" s="1247"/>
      <c r="BH26" s="1324">
        <f>IF($BI$3="４週",BF26/4,IF($BI$3="暦月",(BF26/($BI$8/7)),""))</f>
        <v>40</v>
      </c>
      <c r="BI26" s="1247"/>
      <c r="BJ26" s="1321"/>
      <c r="BK26" s="1322"/>
      <c r="BL26" s="1322"/>
      <c r="BM26" s="1322"/>
      <c r="BN26" s="1323"/>
    </row>
    <row r="27" spans="2:66" ht="20.25" customHeight="1">
      <c r="B27" s="1279">
        <f>B25+1</f>
        <v>6</v>
      </c>
      <c r="C27" s="1396"/>
      <c r="D27" s="1398"/>
      <c r="E27" s="1288"/>
      <c r="F27" s="1399"/>
      <c r="G27" s="1325" t="s">
        <v>882</v>
      </c>
      <c r="H27" s="1326"/>
      <c r="I27" s="285"/>
      <c r="J27" s="284"/>
      <c r="K27" s="285"/>
      <c r="L27" s="284"/>
      <c r="M27" s="1337" t="s">
        <v>1111</v>
      </c>
      <c r="N27" s="1338"/>
      <c r="O27" s="1339" t="s">
        <v>882</v>
      </c>
      <c r="P27" s="1340"/>
      <c r="Q27" s="1340"/>
      <c r="R27" s="1326"/>
      <c r="S27" s="1307" t="s">
        <v>1140</v>
      </c>
      <c r="T27" s="1308"/>
      <c r="U27" s="1308"/>
      <c r="V27" s="1308"/>
      <c r="W27" s="1309"/>
      <c r="X27" s="283" t="s">
        <v>1100</v>
      </c>
      <c r="Z27" s="282"/>
      <c r="AA27" s="267" t="s">
        <v>1136</v>
      </c>
      <c r="AB27" s="266" t="s">
        <v>1136</v>
      </c>
      <c r="AC27" s="266"/>
      <c r="AD27" s="266"/>
      <c r="AE27" s="266" t="s">
        <v>1136</v>
      </c>
      <c r="AF27" s="266" t="s">
        <v>1136</v>
      </c>
      <c r="AG27" s="268" t="s">
        <v>1136</v>
      </c>
      <c r="AH27" s="267" t="s">
        <v>1136</v>
      </c>
      <c r="AI27" s="266" t="s">
        <v>1136</v>
      </c>
      <c r="AJ27" s="266"/>
      <c r="AK27" s="266"/>
      <c r="AL27" s="266" t="s">
        <v>1136</v>
      </c>
      <c r="AM27" s="266" t="s">
        <v>1136</v>
      </c>
      <c r="AN27" s="268" t="s">
        <v>1136</v>
      </c>
      <c r="AO27" s="267" t="s">
        <v>1136</v>
      </c>
      <c r="AP27" s="266" t="s">
        <v>1136</v>
      </c>
      <c r="AQ27" s="266"/>
      <c r="AR27" s="266"/>
      <c r="AS27" s="266" t="s">
        <v>1136</v>
      </c>
      <c r="AT27" s="266" t="s">
        <v>1136</v>
      </c>
      <c r="AU27" s="268" t="s">
        <v>1136</v>
      </c>
      <c r="AV27" s="267" t="s">
        <v>1136</v>
      </c>
      <c r="AW27" s="266" t="s">
        <v>1136</v>
      </c>
      <c r="AX27" s="266"/>
      <c r="AY27" s="266"/>
      <c r="AZ27" s="266" t="s">
        <v>1136</v>
      </c>
      <c r="BA27" s="266" t="s">
        <v>1136</v>
      </c>
      <c r="BB27" s="268" t="s">
        <v>1136</v>
      </c>
      <c r="BC27" s="267"/>
      <c r="BD27" s="266"/>
      <c r="BE27" s="265"/>
      <c r="BF27" s="1314"/>
      <c r="BG27" s="1315"/>
      <c r="BH27" s="1316"/>
      <c r="BI27" s="1317"/>
      <c r="BJ27" s="1318"/>
      <c r="BK27" s="1319"/>
      <c r="BL27" s="1319"/>
      <c r="BM27" s="1319"/>
      <c r="BN27" s="1320"/>
    </row>
    <row r="28" spans="2:66" ht="20.25" customHeight="1">
      <c r="B28" s="1280"/>
      <c r="C28" s="1397"/>
      <c r="D28" s="1400"/>
      <c r="E28" s="1288"/>
      <c r="F28" s="1399"/>
      <c r="G28" s="1282"/>
      <c r="H28" s="1278"/>
      <c r="I28" s="285"/>
      <c r="J28" s="284" t="str">
        <f>G27</f>
        <v>介護支援専門員</v>
      </c>
      <c r="K28" s="285"/>
      <c r="L28" s="284" t="str">
        <f>M27</f>
        <v>A</v>
      </c>
      <c r="M28" s="1271"/>
      <c r="N28" s="1272"/>
      <c r="O28" s="1276"/>
      <c r="P28" s="1277"/>
      <c r="Q28" s="1277"/>
      <c r="R28" s="1278"/>
      <c r="S28" s="1307"/>
      <c r="T28" s="1308"/>
      <c r="U28" s="1308"/>
      <c r="V28" s="1308"/>
      <c r="W28" s="1309"/>
      <c r="X28" s="291" t="s">
        <v>1099</v>
      </c>
      <c r="Y28" s="290"/>
      <c r="Z28" s="289"/>
      <c r="AA28" s="275">
        <f>IF(AA27="","",VLOOKUP(AA27,'【記載例】シフト記号表（勤務時間帯）'!$C$6:$L$47,10,FALSE))</f>
        <v>8</v>
      </c>
      <c r="AB28" s="274">
        <f>IF(AB27="","",VLOOKUP(AB27,'【記載例】シフト記号表（勤務時間帯）'!$C$6:$L$47,10,FALSE))</f>
        <v>8</v>
      </c>
      <c r="AC28" s="274" t="str">
        <f>IF(AC27="","",VLOOKUP(AC27,'【記載例】シフト記号表（勤務時間帯）'!$C$6:$L$47,10,FALSE))</f>
        <v/>
      </c>
      <c r="AD28" s="274" t="str">
        <f>IF(AD27="","",VLOOKUP(AD27,'【記載例】シフト記号表（勤務時間帯）'!$C$6:$L$47,10,FALSE))</f>
        <v/>
      </c>
      <c r="AE28" s="274">
        <f>IF(AE27="","",VLOOKUP(AE27,'【記載例】シフト記号表（勤務時間帯）'!$C$6:$L$47,10,FALSE))</f>
        <v>8</v>
      </c>
      <c r="AF28" s="274">
        <f>IF(AF27="","",VLOOKUP(AF27,'【記載例】シフト記号表（勤務時間帯）'!$C$6:$L$47,10,FALSE))</f>
        <v>8</v>
      </c>
      <c r="AG28" s="276">
        <f>IF(AG27="","",VLOOKUP(AG27,'【記載例】シフト記号表（勤務時間帯）'!$C$6:$L$47,10,FALSE))</f>
        <v>8</v>
      </c>
      <c r="AH28" s="275">
        <f>IF(AH27="","",VLOOKUP(AH27,'【記載例】シフト記号表（勤務時間帯）'!$C$6:$L$47,10,FALSE))</f>
        <v>8</v>
      </c>
      <c r="AI28" s="274">
        <f>IF(AI27="","",VLOOKUP(AI27,'【記載例】シフト記号表（勤務時間帯）'!$C$6:$L$47,10,FALSE))</f>
        <v>8</v>
      </c>
      <c r="AJ28" s="274" t="str">
        <f>IF(AJ27="","",VLOOKUP(AJ27,'【記載例】シフト記号表（勤務時間帯）'!$C$6:$L$47,10,FALSE))</f>
        <v/>
      </c>
      <c r="AK28" s="274" t="str">
        <f>IF(AK27="","",VLOOKUP(AK27,'【記載例】シフト記号表（勤務時間帯）'!$C$6:$L$47,10,FALSE))</f>
        <v/>
      </c>
      <c r="AL28" s="274">
        <f>IF(AL27="","",VLOOKUP(AL27,'【記載例】シフト記号表（勤務時間帯）'!$C$6:$L$47,10,FALSE))</f>
        <v>8</v>
      </c>
      <c r="AM28" s="274">
        <f>IF(AM27="","",VLOOKUP(AM27,'【記載例】シフト記号表（勤務時間帯）'!$C$6:$L$47,10,FALSE))</f>
        <v>8</v>
      </c>
      <c r="AN28" s="276">
        <f>IF(AN27="","",VLOOKUP(AN27,'【記載例】シフト記号表（勤務時間帯）'!$C$6:$L$47,10,FALSE))</f>
        <v>8</v>
      </c>
      <c r="AO28" s="275">
        <f>IF(AO27="","",VLOOKUP(AO27,'【記載例】シフト記号表（勤務時間帯）'!$C$6:$L$47,10,FALSE))</f>
        <v>8</v>
      </c>
      <c r="AP28" s="274">
        <f>IF(AP27="","",VLOOKUP(AP27,'【記載例】シフト記号表（勤務時間帯）'!$C$6:$L$47,10,FALSE))</f>
        <v>8</v>
      </c>
      <c r="AQ28" s="274" t="str">
        <f>IF(AQ27="","",VLOOKUP(AQ27,'【記載例】シフト記号表（勤務時間帯）'!$C$6:$L$47,10,FALSE))</f>
        <v/>
      </c>
      <c r="AR28" s="274" t="str">
        <f>IF(AR27="","",VLOOKUP(AR27,'【記載例】シフト記号表（勤務時間帯）'!$C$6:$L$47,10,FALSE))</f>
        <v/>
      </c>
      <c r="AS28" s="274">
        <f>IF(AS27="","",VLOOKUP(AS27,'【記載例】シフト記号表（勤務時間帯）'!$C$6:$L$47,10,FALSE))</f>
        <v>8</v>
      </c>
      <c r="AT28" s="274">
        <f>IF(AT27="","",VLOOKUP(AT27,'【記載例】シフト記号表（勤務時間帯）'!$C$6:$L$47,10,FALSE))</f>
        <v>8</v>
      </c>
      <c r="AU28" s="276">
        <f>IF(AU27="","",VLOOKUP(AU27,'【記載例】シフト記号表（勤務時間帯）'!$C$6:$L$47,10,FALSE))</f>
        <v>8</v>
      </c>
      <c r="AV28" s="275">
        <f>IF(AV27="","",VLOOKUP(AV27,'【記載例】シフト記号表（勤務時間帯）'!$C$6:$L$47,10,FALSE))</f>
        <v>8</v>
      </c>
      <c r="AW28" s="274">
        <f>IF(AW27="","",VLOOKUP(AW27,'【記載例】シフト記号表（勤務時間帯）'!$C$6:$L$47,10,FALSE))</f>
        <v>8</v>
      </c>
      <c r="AX28" s="274" t="str">
        <f>IF(AX27="","",VLOOKUP(AX27,'【記載例】シフト記号表（勤務時間帯）'!$C$6:$L$47,10,FALSE))</f>
        <v/>
      </c>
      <c r="AY28" s="274" t="str">
        <f>IF(AY27="","",VLOOKUP(AY27,'【記載例】シフト記号表（勤務時間帯）'!$C$6:$L$47,10,FALSE))</f>
        <v/>
      </c>
      <c r="AZ28" s="274">
        <f>IF(AZ27="","",VLOOKUP(AZ27,'【記載例】シフト記号表（勤務時間帯）'!$C$6:$L$47,10,FALSE))</f>
        <v>8</v>
      </c>
      <c r="BA28" s="274">
        <f>IF(BA27="","",VLOOKUP(BA27,'【記載例】シフト記号表（勤務時間帯）'!$C$6:$L$47,10,FALSE))</f>
        <v>8</v>
      </c>
      <c r="BB28" s="276">
        <f>IF(BB27="","",VLOOKUP(BB27,'【記載例】シフト記号表（勤務時間帯）'!$C$6:$L$47,10,FALSE))</f>
        <v>8</v>
      </c>
      <c r="BC28" s="275" t="str">
        <f>IF(BC27="","",VLOOKUP(BC27,'【記載例】シフト記号表（勤務時間帯）'!$C$6:$L$47,10,FALSE))</f>
        <v/>
      </c>
      <c r="BD28" s="274" t="str">
        <f>IF(BD27="","",VLOOKUP(BD27,'【記載例】シフト記号表（勤務時間帯）'!$C$6:$L$47,10,FALSE))</f>
        <v/>
      </c>
      <c r="BE28" s="274" t="str">
        <f>IF(BE27="","",VLOOKUP(BE27,'【記載例】シフト記号表（勤務時間帯）'!$C$6:$L$47,10,FALSE))</f>
        <v/>
      </c>
      <c r="BF28" s="1246">
        <f>IF($BI$3="４週",SUM(AA28:BB28),IF($BI$3="暦月",SUM(AA28:BE28),""))</f>
        <v>160</v>
      </c>
      <c r="BG28" s="1247"/>
      <c r="BH28" s="1324">
        <f>IF($BI$3="４週",BF28/4,IF($BI$3="暦月",(BF28/($BI$8/7)),""))</f>
        <v>40</v>
      </c>
      <c r="BI28" s="1247"/>
      <c r="BJ28" s="1321"/>
      <c r="BK28" s="1322"/>
      <c r="BL28" s="1322"/>
      <c r="BM28" s="1322"/>
      <c r="BN28" s="1323"/>
    </row>
    <row r="29" spans="2:66" ht="20.25" customHeight="1">
      <c r="B29" s="1279">
        <f>B27+1</f>
        <v>7</v>
      </c>
      <c r="C29" s="1396"/>
      <c r="D29" s="1398"/>
      <c r="E29" s="1288"/>
      <c r="F29" s="1399"/>
      <c r="G29" s="1325" t="s">
        <v>883</v>
      </c>
      <c r="H29" s="1326"/>
      <c r="I29" s="285"/>
      <c r="J29" s="284"/>
      <c r="K29" s="285"/>
      <c r="L29" s="284"/>
      <c r="M29" s="1337" t="s">
        <v>1111</v>
      </c>
      <c r="N29" s="1338"/>
      <c r="O29" s="1339" t="s">
        <v>884</v>
      </c>
      <c r="P29" s="1340"/>
      <c r="Q29" s="1340"/>
      <c r="R29" s="1326"/>
      <c r="S29" s="1307" t="s">
        <v>1139</v>
      </c>
      <c r="T29" s="1308"/>
      <c r="U29" s="1308"/>
      <c r="V29" s="1308"/>
      <c r="W29" s="1309"/>
      <c r="X29" s="288" t="s">
        <v>1100</v>
      </c>
      <c r="Y29" s="287"/>
      <c r="Z29" s="286"/>
      <c r="AA29" s="267" t="s">
        <v>1136</v>
      </c>
      <c r="AB29" s="266" t="s">
        <v>1136</v>
      </c>
      <c r="AC29" s="266" t="s">
        <v>1136</v>
      </c>
      <c r="AD29" s="266"/>
      <c r="AE29" s="266"/>
      <c r="AF29" s="266" t="s">
        <v>1136</v>
      </c>
      <c r="AG29" s="268" t="s">
        <v>1136</v>
      </c>
      <c r="AH29" s="267" t="s">
        <v>1136</v>
      </c>
      <c r="AI29" s="266" t="s">
        <v>1136</v>
      </c>
      <c r="AJ29" s="266" t="s">
        <v>1136</v>
      </c>
      <c r="AK29" s="266"/>
      <c r="AL29" s="266"/>
      <c r="AM29" s="266" t="s">
        <v>1136</v>
      </c>
      <c r="AN29" s="268" t="s">
        <v>1136</v>
      </c>
      <c r="AO29" s="267" t="s">
        <v>1136</v>
      </c>
      <c r="AP29" s="266" t="s">
        <v>1136</v>
      </c>
      <c r="AQ29" s="266" t="s">
        <v>1136</v>
      </c>
      <c r="AR29" s="266"/>
      <c r="AS29" s="266"/>
      <c r="AT29" s="266" t="s">
        <v>1136</v>
      </c>
      <c r="AU29" s="268" t="s">
        <v>1136</v>
      </c>
      <c r="AV29" s="267" t="s">
        <v>1136</v>
      </c>
      <c r="AW29" s="266" t="s">
        <v>1136</v>
      </c>
      <c r="AX29" s="266" t="s">
        <v>1136</v>
      </c>
      <c r="AY29" s="266"/>
      <c r="AZ29" s="266"/>
      <c r="BA29" s="266" t="s">
        <v>1136</v>
      </c>
      <c r="BB29" s="268" t="s">
        <v>1136</v>
      </c>
      <c r="BC29" s="267"/>
      <c r="BD29" s="266"/>
      <c r="BE29" s="265"/>
      <c r="BF29" s="1314"/>
      <c r="BG29" s="1315"/>
      <c r="BH29" s="1316"/>
      <c r="BI29" s="1317"/>
      <c r="BJ29" s="1318"/>
      <c r="BK29" s="1319"/>
      <c r="BL29" s="1319"/>
      <c r="BM29" s="1319"/>
      <c r="BN29" s="1320"/>
    </row>
    <row r="30" spans="2:66" ht="20.25" customHeight="1">
      <c r="B30" s="1280"/>
      <c r="C30" s="1397"/>
      <c r="D30" s="1400"/>
      <c r="E30" s="1288"/>
      <c r="F30" s="1399"/>
      <c r="G30" s="1282"/>
      <c r="H30" s="1278"/>
      <c r="I30" s="285"/>
      <c r="J30" s="284" t="str">
        <f>G29</f>
        <v>看護職員</v>
      </c>
      <c r="K30" s="285"/>
      <c r="L30" s="284" t="str">
        <f>M29</f>
        <v>A</v>
      </c>
      <c r="M30" s="1271"/>
      <c r="N30" s="1272"/>
      <c r="O30" s="1276"/>
      <c r="P30" s="1277"/>
      <c r="Q30" s="1277"/>
      <c r="R30" s="1278"/>
      <c r="S30" s="1307"/>
      <c r="T30" s="1308"/>
      <c r="U30" s="1308"/>
      <c r="V30" s="1308"/>
      <c r="W30" s="1309"/>
      <c r="X30" s="291" t="s">
        <v>1099</v>
      </c>
      <c r="Y30" s="290"/>
      <c r="Z30" s="289"/>
      <c r="AA30" s="275">
        <f>IF(AA29="","",VLOOKUP(AA29,'【記載例】シフト記号表（勤務時間帯）'!$C$6:$L$47,10,FALSE))</f>
        <v>8</v>
      </c>
      <c r="AB30" s="274">
        <f>IF(AB29="","",VLOOKUP(AB29,'【記載例】シフト記号表（勤務時間帯）'!$C$6:$L$47,10,FALSE))</f>
        <v>8</v>
      </c>
      <c r="AC30" s="274">
        <f>IF(AC29="","",VLOOKUP(AC29,'【記載例】シフト記号表（勤務時間帯）'!$C$6:$L$47,10,FALSE))</f>
        <v>8</v>
      </c>
      <c r="AD30" s="274" t="str">
        <f>IF(AD29="","",VLOOKUP(AD29,'【記載例】シフト記号表（勤務時間帯）'!$C$6:$L$47,10,FALSE))</f>
        <v/>
      </c>
      <c r="AE30" s="274" t="str">
        <f>IF(AE29="","",VLOOKUP(AE29,'【記載例】シフト記号表（勤務時間帯）'!$C$6:$L$47,10,FALSE))</f>
        <v/>
      </c>
      <c r="AF30" s="274">
        <f>IF(AF29="","",VLOOKUP(AF29,'【記載例】シフト記号表（勤務時間帯）'!$C$6:$L$47,10,FALSE))</f>
        <v>8</v>
      </c>
      <c r="AG30" s="276">
        <f>IF(AG29="","",VLOOKUP(AG29,'【記載例】シフト記号表（勤務時間帯）'!$C$6:$L$47,10,FALSE))</f>
        <v>8</v>
      </c>
      <c r="AH30" s="275">
        <f>IF(AH29="","",VLOOKUP(AH29,'【記載例】シフト記号表（勤務時間帯）'!$C$6:$L$47,10,FALSE))</f>
        <v>8</v>
      </c>
      <c r="AI30" s="274">
        <f>IF(AI29="","",VLOOKUP(AI29,'【記載例】シフト記号表（勤務時間帯）'!$C$6:$L$47,10,FALSE))</f>
        <v>8</v>
      </c>
      <c r="AJ30" s="274">
        <f>IF(AJ29="","",VLOOKUP(AJ29,'【記載例】シフト記号表（勤務時間帯）'!$C$6:$L$47,10,FALSE))</f>
        <v>8</v>
      </c>
      <c r="AK30" s="274" t="str">
        <f>IF(AK29="","",VLOOKUP(AK29,'【記載例】シフト記号表（勤務時間帯）'!$C$6:$L$47,10,FALSE))</f>
        <v/>
      </c>
      <c r="AL30" s="274" t="str">
        <f>IF(AL29="","",VLOOKUP(AL29,'【記載例】シフト記号表（勤務時間帯）'!$C$6:$L$47,10,FALSE))</f>
        <v/>
      </c>
      <c r="AM30" s="274">
        <f>IF(AM29="","",VLOOKUP(AM29,'【記載例】シフト記号表（勤務時間帯）'!$C$6:$L$47,10,FALSE))</f>
        <v>8</v>
      </c>
      <c r="AN30" s="276">
        <f>IF(AN29="","",VLOOKUP(AN29,'【記載例】シフト記号表（勤務時間帯）'!$C$6:$L$47,10,FALSE))</f>
        <v>8</v>
      </c>
      <c r="AO30" s="275">
        <f>IF(AO29="","",VLOOKUP(AO29,'【記載例】シフト記号表（勤務時間帯）'!$C$6:$L$47,10,FALSE))</f>
        <v>8</v>
      </c>
      <c r="AP30" s="274">
        <f>IF(AP29="","",VLOOKUP(AP29,'【記載例】シフト記号表（勤務時間帯）'!$C$6:$L$47,10,FALSE))</f>
        <v>8</v>
      </c>
      <c r="AQ30" s="274">
        <f>IF(AQ29="","",VLOOKUP(AQ29,'【記載例】シフト記号表（勤務時間帯）'!$C$6:$L$47,10,FALSE))</f>
        <v>8</v>
      </c>
      <c r="AR30" s="274" t="str">
        <f>IF(AR29="","",VLOOKUP(AR29,'【記載例】シフト記号表（勤務時間帯）'!$C$6:$L$47,10,FALSE))</f>
        <v/>
      </c>
      <c r="AS30" s="274" t="str">
        <f>IF(AS29="","",VLOOKUP(AS29,'【記載例】シフト記号表（勤務時間帯）'!$C$6:$L$47,10,FALSE))</f>
        <v/>
      </c>
      <c r="AT30" s="274">
        <f>IF(AT29="","",VLOOKUP(AT29,'【記載例】シフト記号表（勤務時間帯）'!$C$6:$L$47,10,FALSE))</f>
        <v>8</v>
      </c>
      <c r="AU30" s="276">
        <f>IF(AU29="","",VLOOKUP(AU29,'【記載例】シフト記号表（勤務時間帯）'!$C$6:$L$47,10,FALSE))</f>
        <v>8</v>
      </c>
      <c r="AV30" s="275">
        <f>IF(AV29="","",VLOOKUP(AV29,'【記載例】シフト記号表（勤務時間帯）'!$C$6:$L$47,10,FALSE))</f>
        <v>8</v>
      </c>
      <c r="AW30" s="274">
        <f>IF(AW29="","",VLOOKUP(AW29,'【記載例】シフト記号表（勤務時間帯）'!$C$6:$L$47,10,FALSE))</f>
        <v>8</v>
      </c>
      <c r="AX30" s="274">
        <f>IF(AX29="","",VLOOKUP(AX29,'【記載例】シフト記号表（勤務時間帯）'!$C$6:$L$47,10,FALSE))</f>
        <v>8</v>
      </c>
      <c r="AY30" s="274" t="str">
        <f>IF(AY29="","",VLOOKUP(AY29,'【記載例】シフト記号表（勤務時間帯）'!$C$6:$L$47,10,FALSE))</f>
        <v/>
      </c>
      <c r="AZ30" s="274" t="str">
        <f>IF(AZ29="","",VLOOKUP(AZ29,'【記載例】シフト記号表（勤務時間帯）'!$C$6:$L$47,10,FALSE))</f>
        <v/>
      </c>
      <c r="BA30" s="274">
        <f>IF(BA29="","",VLOOKUP(BA29,'【記載例】シフト記号表（勤務時間帯）'!$C$6:$L$47,10,FALSE))</f>
        <v>8</v>
      </c>
      <c r="BB30" s="276">
        <f>IF(BB29="","",VLOOKUP(BB29,'【記載例】シフト記号表（勤務時間帯）'!$C$6:$L$47,10,FALSE))</f>
        <v>8</v>
      </c>
      <c r="BC30" s="275" t="str">
        <f>IF(BC29="","",VLOOKUP(BC29,'【記載例】シフト記号表（勤務時間帯）'!$C$6:$L$47,10,FALSE))</f>
        <v/>
      </c>
      <c r="BD30" s="274" t="str">
        <f>IF(BD29="","",VLOOKUP(BD29,'【記載例】シフト記号表（勤務時間帯）'!$C$6:$L$47,10,FALSE))</f>
        <v/>
      </c>
      <c r="BE30" s="274" t="str">
        <f>IF(BE29="","",VLOOKUP(BE29,'【記載例】シフト記号表（勤務時間帯）'!$C$6:$L$47,10,FALSE))</f>
        <v/>
      </c>
      <c r="BF30" s="1246">
        <f>IF($BI$3="４週",SUM(AA30:BB30),IF($BI$3="暦月",SUM(AA30:BE30),""))</f>
        <v>160</v>
      </c>
      <c r="BG30" s="1247"/>
      <c r="BH30" s="1324">
        <f>IF($BI$3="４週",BF30/4,IF($BI$3="暦月",(BF30/($BI$8/7)),""))</f>
        <v>40</v>
      </c>
      <c r="BI30" s="1247"/>
      <c r="BJ30" s="1321"/>
      <c r="BK30" s="1322"/>
      <c r="BL30" s="1322"/>
      <c r="BM30" s="1322"/>
      <c r="BN30" s="1323"/>
    </row>
    <row r="31" spans="2:66" ht="20.25" customHeight="1">
      <c r="B31" s="1279">
        <f>B29+1</f>
        <v>8</v>
      </c>
      <c r="C31" s="1396"/>
      <c r="D31" s="1398"/>
      <c r="E31" s="1288"/>
      <c r="F31" s="1399"/>
      <c r="G31" s="1325" t="s">
        <v>883</v>
      </c>
      <c r="H31" s="1326"/>
      <c r="I31" s="285"/>
      <c r="J31" s="284"/>
      <c r="K31" s="285"/>
      <c r="L31" s="284"/>
      <c r="M31" s="1337" t="s">
        <v>1111</v>
      </c>
      <c r="N31" s="1338"/>
      <c r="O31" s="1339" t="s">
        <v>884</v>
      </c>
      <c r="P31" s="1340"/>
      <c r="Q31" s="1340"/>
      <c r="R31" s="1326"/>
      <c r="S31" s="1307" t="s">
        <v>1138</v>
      </c>
      <c r="T31" s="1308"/>
      <c r="U31" s="1308"/>
      <c r="V31" s="1308"/>
      <c r="W31" s="1309"/>
      <c r="X31" s="288" t="s">
        <v>1100</v>
      </c>
      <c r="Y31" s="287"/>
      <c r="Z31" s="286"/>
      <c r="AA31" s="267"/>
      <c r="AB31" s="266"/>
      <c r="AC31" s="266" t="s">
        <v>1136</v>
      </c>
      <c r="AD31" s="266" t="s">
        <v>1136</v>
      </c>
      <c r="AE31" s="266" t="s">
        <v>1136</v>
      </c>
      <c r="AF31" s="266" t="s">
        <v>1136</v>
      </c>
      <c r="AG31" s="268" t="s">
        <v>1136</v>
      </c>
      <c r="AH31" s="267"/>
      <c r="AI31" s="266"/>
      <c r="AJ31" s="266" t="s">
        <v>1136</v>
      </c>
      <c r="AK31" s="266" t="s">
        <v>1136</v>
      </c>
      <c r="AL31" s="266" t="s">
        <v>1136</v>
      </c>
      <c r="AM31" s="266" t="s">
        <v>1136</v>
      </c>
      <c r="AN31" s="268" t="s">
        <v>1136</v>
      </c>
      <c r="AO31" s="267"/>
      <c r="AP31" s="266"/>
      <c r="AQ31" s="266" t="s">
        <v>1136</v>
      </c>
      <c r="AR31" s="266" t="s">
        <v>1136</v>
      </c>
      <c r="AS31" s="266" t="s">
        <v>1136</v>
      </c>
      <c r="AT31" s="266" t="s">
        <v>1136</v>
      </c>
      <c r="AU31" s="268" t="s">
        <v>1136</v>
      </c>
      <c r="AV31" s="267"/>
      <c r="AW31" s="266"/>
      <c r="AX31" s="266" t="s">
        <v>1136</v>
      </c>
      <c r="AY31" s="266" t="s">
        <v>1136</v>
      </c>
      <c r="AZ31" s="266" t="s">
        <v>1136</v>
      </c>
      <c r="BA31" s="266" t="s">
        <v>1136</v>
      </c>
      <c r="BB31" s="268" t="s">
        <v>1136</v>
      </c>
      <c r="BC31" s="267"/>
      <c r="BD31" s="266"/>
      <c r="BE31" s="265"/>
      <c r="BF31" s="1314"/>
      <c r="BG31" s="1315"/>
      <c r="BH31" s="1316"/>
      <c r="BI31" s="1317"/>
      <c r="BJ31" s="1318"/>
      <c r="BK31" s="1319"/>
      <c r="BL31" s="1319"/>
      <c r="BM31" s="1319"/>
      <c r="BN31" s="1320"/>
    </row>
    <row r="32" spans="2:66" ht="20.25" customHeight="1">
      <c r="B32" s="1280"/>
      <c r="C32" s="1397"/>
      <c r="D32" s="1400"/>
      <c r="E32" s="1288"/>
      <c r="F32" s="1399"/>
      <c r="G32" s="1282"/>
      <c r="H32" s="1278"/>
      <c r="I32" s="285"/>
      <c r="J32" s="284" t="str">
        <f>G31</f>
        <v>看護職員</v>
      </c>
      <c r="K32" s="285"/>
      <c r="L32" s="284" t="str">
        <f>M31</f>
        <v>A</v>
      </c>
      <c r="M32" s="1271"/>
      <c r="N32" s="1272"/>
      <c r="O32" s="1276"/>
      <c r="P32" s="1277"/>
      <c r="Q32" s="1277"/>
      <c r="R32" s="1278"/>
      <c r="S32" s="1307"/>
      <c r="T32" s="1308"/>
      <c r="U32" s="1308"/>
      <c r="V32" s="1308"/>
      <c r="W32" s="1309"/>
      <c r="X32" s="291" t="s">
        <v>1099</v>
      </c>
      <c r="Y32" s="290"/>
      <c r="Z32" s="289"/>
      <c r="AA32" s="275" t="str">
        <f>IF(AA31="","",VLOOKUP(AA31,'【記載例】シフト記号表（勤務時間帯）'!$C$6:$L$47,10,FALSE))</f>
        <v/>
      </c>
      <c r="AB32" s="274" t="str">
        <f>IF(AB31="","",VLOOKUP(AB31,'【記載例】シフト記号表（勤務時間帯）'!$C$6:$L$47,10,FALSE))</f>
        <v/>
      </c>
      <c r="AC32" s="274">
        <f>IF(AC31="","",VLOOKUP(AC31,'【記載例】シフト記号表（勤務時間帯）'!$C$6:$L$47,10,FALSE))</f>
        <v>8</v>
      </c>
      <c r="AD32" s="274">
        <f>IF(AD31="","",VLOOKUP(AD31,'【記載例】シフト記号表（勤務時間帯）'!$C$6:$L$47,10,FALSE))</f>
        <v>8</v>
      </c>
      <c r="AE32" s="274">
        <f>IF(AE31="","",VLOOKUP(AE31,'【記載例】シフト記号表（勤務時間帯）'!$C$6:$L$47,10,FALSE))</f>
        <v>8</v>
      </c>
      <c r="AF32" s="274">
        <f>IF(AF31="","",VLOOKUP(AF31,'【記載例】シフト記号表（勤務時間帯）'!$C$6:$L$47,10,FALSE))</f>
        <v>8</v>
      </c>
      <c r="AG32" s="276">
        <f>IF(AG31="","",VLOOKUP(AG31,'【記載例】シフト記号表（勤務時間帯）'!$C$6:$L$47,10,FALSE))</f>
        <v>8</v>
      </c>
      <c r="AH32" s="275" t="str">
        <f>IF(AH31="","",VLOOKUP(AH31,'【記載例】シフト記号表（勤務時間帯）'!$C$6:$L$47,10,FALSE))</f>
        <v/>
      </c>
      <c r="AI32" s="274" t="str">
        <f>IF(AI31="","",VLOOKUP(AI31,'【記載例】シフト記号表（勤務時間帯）'!$C$6:$L$47,10,FALSE))</f>
        <v/>
      </c>
      <c r="AJ32" s="274">
        <f>IF(AJ31="","",VLOOKUP(AJ31,'【記載例】シフト記号表（勤務時間帯）'!$C$6:$L$47,10,FALSE))</f>
        <v>8</v>
      </c>
      <c r="AK32" s="274">
        <f>IF(AK31="","",VLOOKUP(AK31,'【記載例】シフト記号表（勤務時間帯）'!$C$6:$L$47,10,FALSE))</f>
        <v>8</v>
      </c>
      <c r="AL32" s="274">
        <f>IF(AL31="","",VLOOKUP(AL31,'【記載例】シフト記号表（勤務時間帯）'!$C$6:$L$47,10,FALSE))</f>
        <v>8</v>
      </c>
      <c r="AM32" s="274">
        <f>IF(AM31="","",VLOOKUP(AM31,'【記載例】シフト記号表（勤務時間帯）'!$C$6:$L$47,10,FALSE))</f>
        <v>8</v>
      </c>
      <c r="AN32" s="276">
        <f>IF(AN31="","",VLOOKUP(AN31,'【記載例】シフト記号表（勤務時間帯）'!$C$6:$L$47,10,FALSE))</f>
        <v>8</v>
      </c>
      <c r="AO32" s="275" t="str">
        <f>IF(AO31="","",VLOOKUP(AO31,'【記載例】シフト記号表（勤務時間帯）'!$C$6:$L$47,10,FALSE))</f>
        <v/>
      </c>
      <c r="AP32" s="274" t="str">
        <f>IF(AP31="","",VLOOKUP(AP31,'【記載例】シフト記号表（勤務時間帯）'!$C$6:$L$47,10,FALSE))</f>
        <v/>
      </c>
      <c r="AQ32" s="274">
        <f>IF(AQ31="","",VLOOKUP(AQ31,'【記載例】シフト記号表（勤務時間帯）'!$C$6:$L$47,10,FALSE))</f>
        <v>8</v>
      </c>
      <c r="AR32" s="274">
        <f>IF(AR31="","",VLOOKUP(AR31,'【記載例】シフト記号表（勤務時間帯）'!$C$6:$L$47,10,FALSE))</f>
        <v>8</v>
      </c>
      <c r="AS32" s="274">
        <f>IF(AS31="","",VLOOKUP(AS31,'【記載例】シフト記号表（勤務時間帯）'!$C$6:$L$47,10,FALSE))</f>
        <v>8</v>
      </c>
      <c r="AT32" s="274">
        <f>IF(AT31="","",VLOOKUP(AT31,'【記載例】シフト記号表（勤務時間帯）'!$C$6:$L$47,10,FALSE))</f>
        <v>8</v>
      </c>
      <c r="AU32" s="276">
        <f>IF(AU31="","",VLOOKUP(AU31,'【記載例】シフト記号表（勤務時間帯）'!$C$6:$L$47,10,FALSE))</f>
        <v>8</v>
      </c>
      <c r="AV32" s="275" t="str">
        <f>IF(AV31="","",VLOOKUP(AV31,'【記載例】シフト記号表（勤務時間帯）'!$C$6:$L$47,10,FALSE))</f>
        <v/>
      </c>
      <c r="AW32" s="274" t="str">
        <f>IF(AW31="","",VLOOKUP(AW31,'【記載例】シフト記号表（勤務時間帯）'!$C$6:$L$47,10,FALSE))</f>
        <v/>
      </c>
      <c r="AX32" s="274">
        <f>IF(AX31="","",VLOOKUP(AX31,'【記載例】シフト記号表（勤務時間帯）'!$C$6:$L$47,10,FALSE))</f>
        <v>8</v>
      </c>
      <c r="AY32" s="274">
        <f>IF(AY31="","",VLOOKUP(AY31,'【記載例】シフト記号表（勤務時間帯）'!$C$6:$L$47,10,FALSE))</f>
        <v>8</v>
      </c>
      <c r="AZ32" s="274">
        <f>IF(AZ31="","",VLOOKUP(AZ31,'【記載例】シフト記号表（勤務時間帯）'!$C$6:$L$47,10,FALSE))</f>
        <v>8</v>
      </c>
      <c r="BA32" s="274">
        <f>IF(BA31="","",VLOOKUP(BA31,'【記載例】シフト記号表（勤務時間帯）'!$C$6:$L$47,10,FALSE))</f>
        <v>8</v>
      </c>
      <c r="BB32" s="276">
        <f>IF(BB31="","",VLOOKUP(BB31,'【記載例】シフト記号表（勤務時間帯）'!$C$6:$L$47,10,FALSE))</f>
        <v>8</v>
      </c>
      <c r="BC32" s="275" t="str">
        <f>IF(BC31="","",VLOOKUP(BC31,'【記載例】シフト記号表（勤務時間帯）'!$C$6:$L$47,10,FALSE))</f>
        <v/>
      </c>
      <c r="BD32" s="274" t="str">
        <f>IF(BD31="","",VLOOKUP(BD31,'【記載例】シフト記号表（勤務時間帯）'!$C$6:$L$47,10,FALSE))</f>
        <v/>
      </c>
      <c r="BE32" s="274" t="str">
        <f>IF(BE31="","",VLOOKUP(BE31,'【記載例】シフト記号表（勤務時間帯）'!$C$6:$L$47,10,FALSE))</f>
        <v/>
      </c>
      <c r="BF32" s="1246">
        <f>IF($BI$3="４週",SUM(AA32:BB32),IF($BI$3="暦月",SUM(AA32:BE32),""))</f>
        <v>160</v>
      </c>
      <c r="BG32" s="1247"/>
      <c r="BH32" s="1324">
        <f>IF($BI$3="４週",BF32/4,IF($BI$3="暦月",(BF32/($BI$8/7)),""))</f>
        <v>40</v>
      </c>
      <c r="BI32" s="1247"/>
      <c r="BJ32" s="1321"/>
      <c r="BK32" s="1322"/>
      <c r="BL32" s="1322"/>
      <c r="BM32" s="1322"/>
      <c r="BN32" s="1323"/>
    </row>
    <row r="33" spans="2:66" ht="20.25" customHeight="1">
      <c r="B33" s="1279">
        <f>B31+1</f>
        <v>9</v>
      </c>
      <c r="C33" s="1396"/>
      <c r="D33" s="1398"/>
      <c r="E33" s="1288"/>
      <c r="F33" s="1399"/>
      <c r="G33" s="1325" t="s">
        <v>883</v>
      </c>
      <c r="H33" s="1326"/>
      <c r="I33" s="285"/>
      <c r="J33" s="284"/>
      <c r="K33" s="285"/>
      <c r="L33" s="284"/>
      <c r="M33" s="1337" t="s">
        <v>1105</v>
      </c>
      <c r="N33" s="1338"/>
      <c r="O33" s="1339" t="s">
        <v>884</v>
      </c>
      <c r="P33" s="1340"/>
      <c r="Q33" s="1340"/>
      <c r="R33" s="1326"/>
      <c r="S33" s="1307" t="s">
        <v>1137</v>
      </c>
      <c r="T33" s="1308"/>
      <c r="U33" s="1308"/>
      <c r="V33" s="1308"/>
      <c r="W33" s="1309"/>
      <c r="X33" s="288" t="s">
        <v>1100</v>
      </c>
      <c r="Y33" s="287"/>
      <c r="Z33" s="286"/>
      <c r="AA33" s="267" t="s">
        <v>1136</v>
      </c>
      <c r="AB33" s="266" t="s">
        <v>1136</v>
      </c>
      <c r="AC33" s="266"/>
      <c r="AD33" s="266" t="s">
        <v>1136</v>
      </c>
      <c r="AE33" s="266" t="s">
        <v>1136</v>
      </c>
      <c r="AF33" s="266"/>
      <c r="AG33" s="268"/>
      <c r="AH33" s="267" t="s">
        <v>1136</v>
      </c>
      <c r="AI33" s="266" t="s">
        <v>1136</v>
      </c>
      <c r="AJ33" s="266"/>
      <c r="AK33" s="266" t="s">
        <v>1136</v>
      </c>
      <c r="AL33" s="266" t="s">
        <v>1136</v>
      </c>
      <c r="AM33" s="266"/>
      <c r="AN33" s="268"/>
      <c r="AO33" s="267" t="s">
        <v>1136</v>
      </c>
      <c r="AP33" s="266" t="s">
        <v>1136</v>
      </c>
      <c r="AQ33" s="266"/>
      <c r="AR33" s="266" t="s">
        <v>1136</v>
      </c>
      <c r="AS33" s="266" t="s">
        <v>1136</v>
      </c>
      <c r="AT33" s="266"/>
      <c r="AU33" s="268"/>
      <c r="AV33" s="267" t="s">
        <v>1136</v>
      </c>
      <c r="AW33" s="266" t="s">
        <v>1136</v>
      </c>
      <c r="AX33" s="266"/>
      <c r="AY33" s="266" t="s">
        <v>1136</v>
      </c>
      <c r="AZ33" s="266" t="s">
        <v>1136</v>
      </c>
      <c r="BA33" s="266"/>
      <c r="BB33" s="268"/>
      <c r="BC33" s="267"/>
      <c r="BD33" s="266"/>
      <c r="BE33" s="265"/>
      <c r="BF33" s="1314"/>
      <c r="BG33" s="1315"/>
      <c r="BH33" s="1316"/>
      <c r="BI33" s="1317"/>
      <c r="BJ33" s="1318"/>
      <c r="BK33" s="1319"/>
      <c r="BL33" s="1319"/>
      <c r="BM33" s="1319"/>
      <c r="BN33" s="1320"/>
    </row>
    <row r="34" spans="2:66" ht="20.25" customHeight="1">
      <c r="B34" s="1280"/>
      <c r="C34" s="1397"/>
      <c r="D34" s="1400"/>
      <c r="E34" s="1288"/>
      <c r="F34" s="1399"/>
      <c r="G34" s="1282"/>
      <c r="H34" s="1278"/>
      <c r="I34" s="285"/>
      <c r="J34" s="284" t="str">
        <f>G33</f>
        <v>看護職員</v>
      </c>
      <c r="K34" s="285"/>
      <c r="L34" s="284" t="str">
        <f>M33</f>
        <v>C</v>
      </c>
      <c r="M34" s="1271"/>
      <c r="N34" s="1272"/>
      <c r="O34" s="1276"/>
      <c r="P34" s="1277"/>
      <c r="Q34" s="1277"/>
      <c r="R34" s="1278"/>
      <c r="S34" s="1307"/>
      <c r="T34" s="1308"/>
      <c r="U34" s="1308"/>
      <c r="V34" s="1308"/>
      <c r="W34" s="1309"/>
      <c r="X34" s="279" t="s">
        <v>1099</v>
      </c>
      <c r="Y34" s="278"/>
      <c r="Z34" s="277"/>
      <c r="AA34" s="275">
        <f>IF(AA33="","",VLOOKUP(AA33,'【記載例】シフト記号表（勤務時間帯）'!$C$6:$L$47,10,FALSE))</f>
        <v>8</v>
      </c>
      <c r="AB34" s="274">
        <f>IF(AB33="","",VLOOKUP(AB33,'【記載例】シフト記号表（勤務時間帯）'!$C$6:$L$47,10,FALSE))</f>
        <v>8</v>
      </c>
      <c r="AC34" s="274" t="str">
        <f>IF(AC33="","",VLOOKUP(AC33,'【記載例】シフト記号表（勤務時間帯）'!$C$6:$L$47,10,FALSE))</f>
        <v/>
      </c>
      <c r="AD34" s="274">
        <f>IF(AD33="","",VLOOKUP(AD33,'【記載例】シフト記号表（勤務時間帯）'!$C$6:$L$47,10,FALSE))</f>
        <v>8</v>
      </c>
      <c r="AE34" s="274">
        <f>IF(AE33="","",VLOOKUP(AE33,'【記載例】シフト記号表（勤務時間帯）'!$C$6:$L$47,10,FALSE))</f>
        <v>8</v>
      </c>
      <c r="AF34" s="274" t="str">
        <f>IF(AF33="","",VLOOKUP(AF33,'【記載例】シフト記号表（勤務時間帯）'!$C$6:$L$47,10,FALSE))</f>
        <v/>
      </c>
      <c r="AG34" s="276" t="str">
        <f>IF(AG33="","",VLOOKUP(AG33,'【記載例】シフト記号表（勤務時間帯）'!$C$6:$L$47,10,FALSE))</f>
        <v/>
      </c>
      <c r="AH34" s="275">
        <f>IF(AH33="","",VLOOKUP(AH33,'【記載例】シフト記号表（勤務時間帯）'!$C$6:$L$47,10,FALSE))</f>
        <v>8</v>
      </c>
      <c r="AI34" s="274">
        <f>IF(AI33="","",VLOOKUP(AI33,'【記載例】シフト記号表（勤務時間帯）'!$C$6:$L$47,10,FALSE))</f>
        <v>8</v>
      </c>
      <c r="AJ34" s="274" t="str">
        <f>IF(AJ33="","",VLOOKUP(AJ33,'【記載例】シフト記号表（勤務時間帯）'!$C$6:$L$47,10,FALSE))</f>
        <v/>
      </c>
      <c r="AK34" s="274">
        <f>IF(AK33="","",VLOOKUP(AK33,'【記載例】シフト記号表（勤務時間帯）'!$C$6:$L$47,10,FALSE))</f>
        <v>8</v>
      </c>
      <c r="AL34" s="274">
        <f>IF(AL33="","",VLOOKUP(AL33,'【記載例】シフト記号表（勤務時間帯）'!$C$6:$L$47,10,FALSE))</f>
        <v>8</v>
      </c>
      <c r="AM34" s="274" t="str">
        <f>IF(AM33="","",VLOOKUP(AM33,'【記載例】シフト記号表（勤務時間帯）'!$C$6:$L$47,10,FALSE))</f>
        <v/>
      </c>
      <c r="AN34" s="276" t="str">
        <f>IF(AN33="","",VLOOKUP(AN33,'【記載例】シフト記号表（勤務時間帯）'!$C$6:$L$47,10,FALSE))</f>
        <v/>
      </c>
      <c r="AO34" s="275">
        <f>IF(AO33="","",VLOOKUP(AO33,'【記載例】シフト記号表（勤務時間帯）'!$C$6:$L$47,10,FALSE))</f>
        <v>8</v>
      </c>
      <c r="AP34" s="274">
        <f>IF(AP33="","",VLOOKUP(AP33,'【記載例】シフト記号表（勤務時間帯）'!$C$6:$L$47,10,FALSE))</f>
        <v>8</v>
      </c>
      <c r="AQ34" s="274" t="str">
        <f>IF(AQ33="","",VLOOKUP(AQ33,'【記載例】シフト記号表（勤務時間帯）'!$C$6:$L$47,10,FALSE))</f>
        <v/>
      </c>
      <c r="AR34" s="274">
        <f>IF(AR33="","",VLOOKUP(AR33,'【記載例】シフト記号表（勤務時間帯）'!$C$6:$L$47,10,FALSE))</f>
        <v>8</v>
      </c>
      <c r="AS34" s="274">
        <f>IF(AS33="","",VLOOKUP(AS33,'【記載例】シフト記号表（勤務時間帯）'!$C$6:$L$47,10,FALSE))</f>
        <v>8</v>
      </c>
      <c r="AT34" s="274" t="str">
        <f>IF(AT33="","",VLOOKUP(AT33,'【記載例】シフト記号表（勤務時間帯）'!$C$6:$L$47,10,FALSE))</f>
        <v/>
      </c>
      <c r="AU34" s="276" t="str">
        <f>IF(AU33="","",VLOOKUP(AU33,'【記載例】シフト記号表（勤務時間帯）'!$C$6:$L$47,10,FALSE))</f>
        <v/>
      </c>
      <c r="AV34" s="275">
        <f>IF(AV33="","",VLOOKUP(AV33,'【記載例】シフト記号表（勤務時間帯）'!$C$6:$L$47,10,FALSE))</f>
        <v>8</v>
      </c>
      <c r="AW34" s="274">
        <f>IF(AW33="","",VLOOKUP(AW33,'【記載例】シフト記号表（勤務時間帯）'!$C$6:$L$47,10,FALSE))</f>
        <v>8</v>
      </c>
      <c r="AX34" s="274" t="str">
        <f>IF(AX33="","",VLOOKUP(AX33,'【記載例】シフト記号表（勤務時間帯）'!$C$6:$L$47,10,FALSE))</f>
        <v/>
      </c>
      <c r="AY34" s="274">
        <f>IF(AY33="","",VLOOKUP(AY33,'【記載例】シフト記号表（勤務時間帯）'!$C$6:$L$47,10,FALSE))</f>
        <v>8</v>
      </c>
      <c r="AZ34" s="274">
        <f>IF(AZ33="","",VLOOKUP(AZ33,'【記載例】シフト記号表（勤務時間帯）'!$C$6:$L$47,10,FALSE))</f>
        <v>8</v>
      </c>
      <c r="BA34" s="274" t="str">
        <f>IF(BA33="","",VLOOKUP(BA33,'【記載例】シフト記号表（勤務時間帯）'!$C$6:$L$47,10,FALSE))</f>
        <v/>
      </c>
      <c r="BB34" s="276" t="str">
        <f>IF(BB33="","",VLOOKUP(BB33,'【記載例】シフト記号表（勤務時間帯）'!$C$6:$L$47,10,FALSE))</f>
        <v/>
      </c>
      <c r="BC34" s="275" t="str">
        <f>IF(BC33="","",VLOOKUP(BC33,'【記載例】シフト記号表（勤務時間帯）'!$C$6:$L$47,10,FALSE))</f>
        <v/>
      </c>
      <c r="BD34" s="274" t="str">
        <f>IF(BD33="","",VLOOKUP(BD33,'【記載例】シフト記号表（勤務時間帯）'!$C$6:$L$47,10,FALSE))</f>
        <v/>
      </c>
      <c r="BE34" s="274" t="str">
        <f>IF(BE33="","",VLOOKUP(BE33,'【記載例】シフト記号表（勤務時間帯）'!$C$6:$L$47,10,FALSE))</f>
        <v/>
      </c>
      <c r="BF34" s="1246">
        <f>IF($BI$3="４週",SUM(AA34:BB34),IF($BI$3="暦月",SUM(AA34:BE34),""))</f>
        <v>128</v>
      </c>
      <c r="BG34" s="1247"/>
      <c r="BH34" s="1324">
        <f>IF($BI$3="４週",BF34/4,IF($BI$3="暦月",(BF34/($BI$8/7)),""))</f>
        <v>32</v>
      </c>
      <c r="BI34" s="1247"/>
      <c r="BJ34" s="1321"/>
      <c r="BK34" s="1322"/>
      <c r="BL34" s="1322"/>
      <c r="BM34" s="1322"/>
      <c r="BN34" s="1323"/>
    </row>
    <row r="35" spans="2:66" ht="20.25" customHeight="1">
      <c r="B35" s="1279">
        <f>B33+1</f>
        <v>10</v>
      </c>
      <c r="C35" s="1396" t="s">
        <v>1123</v>
      </c>
      <c r="D35" s="1398" t="s">
        <v>1131</v>
      </c>
      <c r="E35" s="1288"/>
      <c r="F35" s="1399"/>
      <c r="G35" s="1325" t="s">
        <v>883</v>
      </c>
      <c r="H35" s="1326"/>
      <c r="I35" s="285"/>
      <c r="J35" s="284"/>
      <c r="K35" s="285"/>
      <c r="L35" s="284"/>
      <c r="M35" s="1337" t="s">
        <v>1111</v>
      </c>
      <c r="N35" s="1338"/>
      <c r="O35" s="1339" t="s">
        <v>884</v>
      </c>
      <c r="P35" s="1340"/>
      <c r="Q35" s="1340"/>
      <c r="R35" s="1326"/>
      <c r="S35" s="1307" t="s">
        <v>1135</v>
      </c>
      <c r="T35" s="1308"/>
      <c r="U35" s="1308"/>
      <c r="V35" s="1308"/>
      <c r="W35" s="1309"/>
      <c r="X35" s="283" t="s">
        <v>1100</v>
      </c>
      <c r="Z35" s="282"/>
      <c r="AA35" s="267" t="s">
        <v>1108</v>
      </c>
      <c r="AB35" s="266" t="s">
        <v>1107</v>
      </c>
      <c r="AC35" s="266" t="s">
        <v>1101</v>
      </c>
      <c r="AD35" s="266" t="s">
        <v>1101</v>
      </c>
      <c r="AE35" s="266"/>
      <c r="AF35" s="266" t="s">
        <v>1102</v>
      </c>
      <c r="AG35" s="268"/>
      <c r="AH35" s="267"/>
      <c r="AI35" s="266" t="s">
        <v>1108</v>
      </c>
      <c r="AJ35" s="266" t="s">
        <v>1107</v>
      </c>
      <c r="AK35" s="266" t="s">
        <v>1101</v>
      </c>
      <c r="AL35" s="266" t="s">
        <v>1101</v>
      </c>
      <c r="AM35" s="266"/>
      <c r="AN35" s="268" t="s">
        <v>1102</v>
      </c>
      <c r="AO35" s="267" t="s">
        <v>1102</v>
      </c>
      <c r="AP35" s="266"/>
      <c r="AQ35" s="266" t="s">
        <v>1108</v>
      </c>
      <c r="AR35" s="266" t="s">
        <v>1107</v>
      </c>
      <c r="AS35" s="266" t="s">
        <v>1101</v>
      </c>
      <c r="AT35" s="266" t="s">
        <v>1101</v>
      </c>
      <c r="AU35" s="268"/>
      <c r="AV35" s="267" t="s">
        <v>1102</v>
      </c>
      <c r="AW35" s="266"/>
      <c r="AX35" s="266"/>
      <c r="AY35" s="266" t="s">
        <v>1108</v>
      </c>
      <c r="AZ35" s="266" t="s">
        <v>1107</v>
      </c>
      <c r="BA35" s="266" t="s">
        <v>1101</v>
      </c>
      <c r="BB35" s="268" t="s">
        <v>1101</v>
      </c>
      <c r="BC35" s="267"/>
      <c r="BD35" s="266"/>
      <c r="BE35" s="265"/>
      <c r="BF35" s="1314"/>
      <c r="BG35" s="1315"/>
      <c r="BH35" s="1316"/>
      <c r="BI35" s="1317"/>
      <c r="BJ35" s="1318"/>
      <c r="BK35" s="1319"/>
      <c r="BL35" s="1319"/>
      <c r="BM35" s="1319"/>
      <c r="BN35" s="1320"/>
    </row>
    <row r="36" spans="2:66" ht="20.25" customHeight="1">
      <c r="B36" s="1280"/>
      <c r="C36" s="1397"/>
      <c r="D36" s="1400"/>
      <c r="E36" s="1288"/>
      <c r="F36" s="1399"/>
      <c r="G36" s="1282"/>
      <c r="H36" s="1278"/>
      <c r="I36" s="285"/>
      <c r="J36" s="284" t="str">
        <f>G35</f>
        <v>看護職員</v>
      </c>
      <c r="K36" s="285"/>
      <c r="L36" s="284" t="str">
        <f>M35</f>
        <v>A</v>
      </c>
      <c r="M36" s="1271"/>
      <c r="N36" s="1272"/>
      <c r="O36" s="1276"/>
      <c r="P36" s="1277"/>
      <c r="Q36" s="1277"/>
      <c r="R36" s="1278"/>
      <c r="S36" s="1307"/>
      <c r="T36" s="1308"/>
      <c r="U36" s="1308"/>
      <c r="V36" s="1308"/>
      <c r="W36" s="1309"/>
      <c r="X36" s="279" t="s">
        <v>1099</v>
      </c>
      <c r="Y36" s="278"/>
      <c r="Z36" s="277"/>
      <c r="AA36" s="275">
        <f>IF(AA35="","",VLOOKUP(AA35,'【記載例】シフト記号表（勤務時間帯）'!$C$6:$L$47,10,FALSE))</f>
        <v>8</v>
      </c>
      <c r="AB36" s="274">
        <f>IF(AB35="","",VLOOKUP(AB35,'【記載例】シフト記号表（勤務時間帯）'!$C$6:$L$47,10,FALSE))</f>
        <v>8</v>
      </c>
      <c r="AC36" s="274">
        <f>IF(AC35="","",VLOOKUP(AC35,'【記載例】シフト記号表（勤務時間帯）'!$C$6:$L$47,10,FALSE))</f>
        <v>8</v>
      </c>
      <c r="AD36" s="274">
        <f>IF(AD35="","",VLOOKUP(AD35,'【記載例】シフト記号表（勤務時間帯）'!$C$6:$L$47,10,FALSE))</f>
        <v>8</v>
      </c>
      <c r="AE36" s="274" t="str">
        <f>IF(AE35="","",VLOOKUP(AE35,'【記載例】シフト記号表（勤務時間帯）'!$C$6:$L$47,10,FALSE))</f>
        <v/>
      </c>
      <c r="AF36" s="274">
        <f>IF(AF35="","",VLOOKUP(AF35,'【記載例】シフト記号表（勤務時間帯）'!$C$6:$L$47,10,FALSE))</f>
        <v>8</v>
      </c>
      <c r="AG36" s="276" t="str">
        <f>IF(AG35="","",VLOOKUP(AG35,'【記載例】シフト記号表（勤務時間帯）'!$C$6:$L$47,10,FALSE))</f>
        <v/>
      </c>
      <c r="AH36" s="275" t="str">
        <f>IF(AH35="","",VLOOKUP(AH35,'【記載例】シフト記号表（勤務時間帯）'!$C$6:$L$47,10,FALSE))</f>
        <v/>
      </c>
      <c r="AI36" s="274">
        <f>IF(AI35="","",VLOOKUP(AI35,'【記載例】シフト記号表（勤務時間帯）'!$C$6:$L$47,10,FALSE))</f>
        <v>8</v>
      </c>
      <c r="AJ36" s="274">
        <f>IF(AJ35="","",VLOOKUP(AJ35,'【記載例】シフト記号表（勤務時間帯）'!$C$6:$L$47,10,FALSE))</f>
        <v>8</v>
      </c>
      <c r="AK36" s="274">
        <f>IF(AK35="","",VLOOKUP(AK35,'【記載例】シフト記号表（勤務時間帯）'!$C$6:$L$47,10,FALSE))</f>
        <v>8</v>
      </c>
      <c r="AL36" s="274">
        <f>IF(AL35="","",VLOOKUP(AL35,'【記載例】シフト記号表（勤務時間帯）'!$C$6:$L$47,10,FALSE))</f>
        <v>8</v>
      </c>
      <c r="AM36" s="274" t="str">
        <f>IF(AM35="","",VLOOKUP(AM35,'【記載例】シフト記号表（勤務時間帯）'!$C$6:$L$47,10,FALSE))</f>
        <v/>
      </c>
      <c r="AN36" s="276">
        <f>IF(AN35="","",VLOOKUP(AN35,'【記載例】シフト記号表（勤務時間帯）'!$C$6:$L$47,10,FALSE))</f>
        <v>8</v>
      </c>
      <c r="AO36" s="275">
        <f>IF(AO35="","",VLOOKUP(AO35,'【記載例】シフト記号表（勤務時間帯）'!$C$6:$L$47,10,FALSE))</f>
        <v>8</v>
      </c>
      <c r="AP36" s="274" t="str">
        <f>IF(AP35="","",VLOOKUP(AP35,'【記載例】シフト記号表（勤務時間帯）'!$C$6:$L$47,10,FALSE))</f>
        <v/>
      </c>
      <c r="AQ36" s="274">
        <f>IF(AQ35="","",VLOOKUP(AQ35,'【記載例】シフト記号表（勤務時間帯）'!$C$6:$L$47,10,FALSE))</f>
        <v>8</v>
      </c>
      <c r="AR36" s="274">
        <f>IF(AR35="","",VLOOKUP(AR35,'【記載例】シフト記号表（勤務時間帯）'!$C$6:$L$47,10,FALSE))</f>
        <v>8</v>
      </c>
      <c r="AS36" s="274">
        <f>IF(AS35="","",VLOOKUP(AS35,'【記載例】シフト記号表（勤務時間帯）'!$C$6:$L$47,10,FALSE))</f>
        <v>8</v>
      </c>
      <c r="AT36" s="274">
        <f>IF(AT35="","",VLOOKUP(AT35,'【記載例】シフト記号表（勤務時間帯）'!$C$6:$L$47,10,FALSE))</f>
        <v>8</v>
      </c>
      <c r="AU36" s="276" t="str">
        <f>IF(AU35="","",VLOOKUP(AU35,'【記載例】シフト記号表（勤務時間帯）'!$C$6:$L$47,10,FALSE))</f>
        <v/>
      </c>
      <c r="AV36" s="275">
        <f>IF(AV35="","",VLOOKUP(AV35,'【記載例】シフト記号表（勤務時間帯）'!$C$6:$L$47,10,FALSE))</f>
        <v>8</v>
      </c>
      <c r="AW36" s="274" t="str">
        <f>IF(AW35="","",VLOOKUP(AW35,'【記載例】シフト記号表（勤務時間帯）'!$C$6:$L$47,10,FALSE))</f>
        <v/>
      </c>
      <c r="AX36" s="274" t="str">
        <f>IF(AX35="","",VLOOKUP(AX35,'【記載例】シフト記号表（勤務時間帯）'!$C$6:$L$47,10,FALSE))</f>
        <v/>
      </c>
      <c r="AY36" s="274">
        <f>IF(AY35="","",VLOOKUP(AY35,'【記載例】シフト記号表（勤務時間帯）'!$C$6:$L$47,10,FALSE))</f>
        <v>8</v>
      </c>
      <c r="AZ36" s="274">
        <f>IF(AZ35="","",VLOOKUP(AZ35,'【記載例】シフト記号表（勤務時間帯）'!$C$6:$L$47,10,FALSE))</f>
        <v>8</v>
      </c>
      <c r="BA36" s="274">
        <f>IF(BA35="","",VLOOKUP(BA35,'【記載例】シフト記号表（勤務時間帯）'!$C$6:$L$47,10,FALSE))</f>
        <v>8</v>
      </c>
      <c r="BB36" s="276">
        <f>IF(BB35="","",VLOOKUP(BB35,'【記載例】シフト記号表（勤務時間帯）'!$C$6:$L$47,10,FALSE))</f>
        <v>8</v>
      </c>
      <c r="BC36" s="275" t="str">
        <f>IF(BC35="","",VLOOKUP(BC35,'【記載例】シフト記号表（勤務時間帯）'!$C$6:$L$47,10,FALSE))</f>
        <v/>
      </c>
      <c r="BD36" s="274" t="str">
        <f>IF(BD35="","",VLOOKUP(BD35,'【記載例】シフト記号表（勤務時間帯）'!$C$6:$L$47,10,FALSE))</f>
        <v/>
      </c>
      <c r="BE36" s="274" t="str">
        <f>IF(BE35="","",VLOOKUP(BE35,'【記載例】シフト記号表（勤務時間帯）'!$C$6:$L$47,10,FALSE))</f>
        <v/>
      </c>
      <c r="BF36" s="1246">
        <f>IF($BI$3="４週",SUM(AA36:BB36),IF($BI$3="暦月",SUM(AA36:BE36),""))</f>
        <v>160</v>
      </c>
      <c r="BG36" s="1247"/>
      <c r="BH36" s="1324">
        <f>IF($BI$3="４週",BF36/4,IF($BI$3="暦月",(BF36/($BI$8/7)),""))</f>
        <v>40</v>
      </c>
      <c r="BI36" s="1247"/>
      <c r="BJ36" s="1321"/>
      <c r="BK36" s="1322"/>
      <c r="BL36" s="1322"/>
      <c r="BM36" s="1322"/>
      <c r="BN36" s="1323"/>
    </row>
    <row r="37" spans="2:66" ht="20.25" customHeight="1">
      <c r="B37" s="1279">
        <f>B35+1</f>
        <v>11</v>
      </c>
      <c r="C37" s="1396"/>
      <c r="D37" s="1398" t="s">
        <v>1131</v>
      </c>
      <c r="E37" s="1288"/>
      <c r="F37" s="1399"/>
      <c r="G37" s="1325" t="s">
        <v>885</v>
      </c>
      <c r="H37" s="1326"/>
      <c r="I37" s="285"/>
      <c r="J37" s="284"/>
      <c r="K37" s="285"/>
      <c r="L37" s="284"/>
      <c r="M37" s="1337" t="s">
        <v>1111</v>
      </c>
      <c r="N37" s="1338"/>
      <c r="O37" s="1339" t="s">
        <v>886</v>
      </c>
      <c r="P37" s="1340"/>
      <c r="Q37" s="1340"/>
      <c r="R37" s="1326"/>
      <c r="S37" s="1307" t="s">
        <v>1134</v>
      </c>
      <c r="T37" s="1308"/>
      <c r="U37" s="1308"/>
      <c r="V37" s="1308"/>
      <c r="W37" s="1309"/>
      <c r="X37" s="283" t="s">
        <v>1100</v>
      </c>
      <c r="Z37" s="282"/>
      <c r="AA37" s="267"/>
      <c r="AB37" s="266" t="s">
        <v>1108</v>
      </c>
      <c r="AC37" s="266" t="s">
        <v>1107</v>
      </c>
      <c r="AD37" s="266" t="s">
        <v>1102</v>
      </c>
      <c r="AE37" s="266" t="s">
        <v>1101</v>
      </c>
      <c r="AF37" s="266"/>
      <c r="AG37" s="268" t="s">
        <v>1102</v>
      </c>
      <c r="AH37" s="267" t="s">
        <v>1102</v>
      </c>
      <c r="AI37" s="266"/>
      <c r="AJ37" s="266" t="s">
        <v>1108</v>
      </c>
      <c r="AK37" s="266" t="s">
        <v>1107</v>
      </c>
      <c r="AL37" s="266" t="s">
        <v>1102</v>
      </c>
      <c r="AM37" s="266" t="s">
        <v>1101</v>
      </c>
      <c r="AN37" s="268"/>
      <c r="AO37" s="267" t="s">
        <v>1102</v>
      </c>
      <c r="AP37" s="266" t="s">
        <v>1101</v>
      </c>
      <c r="AQ37" s="266"/>
      <c r="AR37" s="266" t="s">
        <v>1108</v>
      </c>
      <c r="AS37" s="266" t="s">
        <v>1107</v>
      </c>
      <c r="AT37" s="266" t="s">
        <v>1102</v>
      </c>
      <c r="AU37" s="268"/>
      <c r="AV37" s="267"/>
      <c r="AW37" s="266" t="s">
        <v>1102</v>
      </c>
      <c r="AX37" s="266" t="s">
        <v>1101</v>
      </c>
      <c r="AY37" s="266"/>
      <c r="AZ37" s="266" t="s">
        <v>1108</v>
      </c>
      <c r="BA37" s="266" t="s">
        <v>1107</v>
      </c>
      <c r="BB37" s="268" t="s">
        <v>1102</v>
      </c>
      <c r="BC37" s="267"/>
      <c r="BD37" s="266"/>
      <c r="BE37" s="265"/>
      <c r="BF37" s="1314"/>
      <c r="BG37" s="1315"/>
      <c r="BH37" s="1316"/>
      <c r="BI37" s="1317"/>
      <c r="BJ37" s="1318"/>
      <c r="BK37" s="1319"/>
      <c r="BL37" s="1319"/>
      <c r="BM37" s="1319"/>
      <c r="BN37" s="1320"/>
    </row>
    <row r="38" spans="2:66" ht="20.25" customHeight="1">
      <c r="B38" s="1280"/>
      <c r="C38" s="1397"/>
      <c r="D38" s="1400"/>
      <c r="E38" s="1288"/>
      <c r="F38" s="1399"/>
      <c r="G38" s="1282"/>
      <c r="H38" s="1278"/>
      <c r="I38" s="285"/>
      <c r="J38" s="284" t="str">
        <f>G37</f>
        <v>介護職員</v>
      </c>
      <c r="K38" s="285"/>
      <c r="L38" s="284" t="str">
        <f>M37</f>
        <v>A</v>
      </c>
      <c r="M38" s="1271"/>
      <c r="N38" s="1272"/>
      <c r="O38" s="1276"/>
      <c r="P38" s="1277"/>
      <c r="Q38" s="1277"/>
      <c r="R38" s="1278"/>
      <c r="S38" s="1307"/>
      <c r="T38" s="1308"/>
      <c r="U38" s="1308"/>
      <c r="V38" s="1308"/>
      <c r="W38" s="1309"/>
      <c r="X38" s="279" t="s">
        <v>1099</v>
      </c>
      <c r="Y38" s="278"/>
      <c r="Z38" s="277"/>
      <c r="AA38" s="275" t="str">
        <f>IF(AA37="","",VLOOKUP(AA37,'【記載例】シフト記号表（勤務時間帯）'!$C$6:$L$47,10,FALSE))</f>
        <v/>
      </c>
      <c r="AB38" s="274">
        <f>IF(AB37="","",VLOOKUP(AB37,'【記載例】シフト記号表（勤務時間帯）'!$C$6:$L$47,10,FALSE))</f>
        <v>8</v>
      </c>
      <c r="AC38" s="274">
        <f>IF(AC37="","",VLOOKUP(AC37,'【記載例】シフト記号表（勤務時間帯）'!$C$6:$L$47,10,FALSE))</f>
        <v>8</v>
      </c>
      <c r="AD38" s="274">
        <f>IF(AD37="","",VLOOKUP(AD37,'【記載例】シフト記号表（勤務時間帯）'!$C$6:$L$47,10,FALSE))</f>
        <v>8</v>
      </c>
      <c r="AE38" s="274">
        <f>IF(AE37="","",VLOOKUP(AE37,'【記載例】シフト記号表（勤務時間帯）'!$C$6:$L$47,10,FALSE))</f>
        <v>8</v>
      </c>
      <c r="AF38" s="274" t="str">
        <f>IF(AF37="","",VLOOKUP(AF37,'【記載例】シフト記号表（勤務時間帯）'!$C$6:$L$47,10,FALSE))</f>
        <v/>
      </c>
      <c r="AG38" s="276">
        <f>IF(AG37="","",VLOOKUP(AG37,'【記載例】シフト記号表（勤務時間帯）'!$C$6:$L$47,10,FALSE))</f>
        <v>8</v>
      </c>
      <c r="AH38" s="275">
        <f>IF(AH37="","",VLOOKUP(AH37,'【記載例】シフト記号表（勤務時間帯）'!$C$6:$L$47,10,FALSE))</f>
        <v>8</v>
      </c>
      <c r="AI38" s="274" t="str">
        <f>IF(AI37="","",VLOOKUP(AI37,'【記載例】シフト記号表（勤務時間帯）'!$C$6:$L$47,10,FALSE))</f>
        <v/>
      </c>
      <c r="AJ38" s="274">
        <f>IF(AJ37="","",VLOOKUP(AJ37,'【記載例】シフト記号表（勤務時間帯）'!$C$6:$L$47,10,FALSE))</f>
        <v>8</v>
      </c>
      <c r="AK38" s="274">
        <f>IF(AK37="","",VLOOKUP(AK37,'【記載例】シフト記号表（勤務時間帯）'!$C$6:$L$47,10,FALSE))</f>
        <v>8</v>
      </c>
      <c r="AL38" s="274">
        <f>IF(AL37="","",VLOOKUP(AL37,'【記載例】シフト記号表（勤務時間帯）'!$C$6:$L$47,10,FALSE))</f>
        <v>8</v>
      </c>
      <c r="AM38" s="274">
        <f>IF(AM37="","",VLOOKUP(AM37,'【記載例】シフト記号表（勤務時間帯）'!$C$6:$L$47,10,FALSE))</f>
        <v>8</v>
      </c>
      <c r="AN38" s="276" t="str">
        <f>IF(AN37="","",VLOOKUP(AN37,'【記載例】シフト記号表（勤務時間帯）'!$C$6:$L$47,10,FALSE))</f>
        <v/>
      </c>
      <c r="AO38" s="275">
        <f>IF(AO37="","",VLOOKUP(AO37,'【記載例】シフト記号表（勤務時間帯）'!$C$6:$L$47,10,FALSE))</f>
        <v>8</v>
      </c>
      <c r="AP38" s="274">
        <f>IF(AP37="","",VLOOKUP(AP37,'【記載例】シフト記号表（勤務時間帯）'!$C$6:$L$47,10,FALSE))</f>
        <v>8</v>
      </c>
      <c r="AQ38" s="274" t="str">
        <f>IF(AQ37="","",VLOOKUP(AQ37,'【記載例】シフト記号表（勤務時間帯）'!$C$6:$L$47,10,FALSE))</f>
        <v/>
      </c>
      <c r="AR38" s="274">
        <f>IF(AR37="","",VLOOKUP(AR37,'【記載例】シフト記号表（勤務時間帯）'!$C$6:$L$47,10,FALSE))</f>
        <v>8</v>
      </c>
      <c r="AS38" s="274">
        <f>IF(AS37="","",VLOOKUP(AS37,'【記載例】シフト記号表（勤務時間帯）'!$C$6:$L$47,10,FALSE))</f>
        <v>8</v>
      </c>
      <c r="AT38" s="274">
        <f>IF(AT37="","",VLOOKUP(AT37,'【記載例】シフト記号表（勤務時間帯）'!$C$6:$L$47,10,FALSE))</f>
        <v>8</v>
      </c>
      <c r="AU38" s="276" t="str">
        <f>IF(AU37="","",VLOOKUP(AU37,'【記載例】シフト記号表（勤務時間帯）'!$C$6:$L$47,10,FALSE))</f>
        <v/>
      </c>
      <c r="AV38" s="275" t="str">
        <f>IF(AV37="","",VLOOKUP(AV37,'【記載例】シフト記号表（勤務時間帯）'!$C$6:$L$47,10,FALSE))</f>
        <v/>
      </c>
      <c r="AW38" s="274">
        <f>IF(AW37="","",VLOOKUP(AW37,'【記載例】シフト記号表（勤務時間帯）'!$C$6:$L$47,10,FALSE))</f>
        <v>8</v>
      </c>
      <c r="AX38" s="274">
        <f>IF(AX37="","",VLOOKUP(AX37,'【記載例】シフト記号表（勤務時間帯）'!$C$6:$L$47,10,FALSE))</f>
        <v>8</v>
      </c>
      <c r="AY38" s="274" t="str">
        <f>IF(AY37="","",VLOOKUP(AY37,'【記載例】シフト記号表（勤務時間帯）'!$C$6:$L$47,10,FALSE))</f>
        <v/>
      </c>
      <c r="AZ38" s="274">
        <f>IF(AZ37="","",VLOOKUP(AZ37,'【記載例】シフト記号表（勤務時間帯）'!$C$6:$L$47,10,FALSE))</f>
        <v>8</v>
      </c>
      <c r="BA38" s="274">
        <f>IF(BA37="","",VLOOKUP(BA37,'【記載例】シフト記号表（勤務時間帯）'!$C$6:$L$47,10,FALSE))</f>
        <v>8</v>
      </c>
      <c r="BB38" s="276">
        <f>IF(BB37="","",VLOOKUP(BB37,'【記載例】シフト記号表（勤務時間帯）'!$C$6:$L$47,10,FALSE))</f>
        <v>8</v>
      </c>
      <c r="BC38" s="275" t="str">
        <f>IF(BC37="","",VLOOKUP(BC37,'【記載例】シフト記号表（勤務時間帯）'!$C$6:$L$47,10,FALSE))</f>
        <v/>
      </c>
      <c r="BD38" s="274" t="str">
        <f>IF(BD37="","",VLOOKUP(BD37,'【記載例】シフト記号表（勤務時間帯）'!$C$6:$L$47,10,FALSE))</f>
        <v/>
      </c>
      <c r="BE38" s="274" t="str">
        <f>IF(BE37="","",VLOOKUP(BE37,'【記載例】シフト記号表（勤務時間帯）'!$C$6:$L$47,10,FALSE))</f>
        <v/>
      </c>
      <c r="BF38" s="1246">
        <f>IF($BI$3="４週",SUM(AA38:BB38),IF($BI$3="暦月",SUM(AA38:BE38),""))</f>
        <v>160</v>
      </c>
      <c r="BG38" s="1247"/>
      <c r="BH38" s="1324">
        <f>IF($BI$3="４週",BF38/4,IF($BI$3="暦月",(BF38/($BI$8/7)),""))</f>
        <v>40</v>
      </c>
      <c r="BI38" s="1247"/>
      <c r="BJ38" s="1321"/>
      <c r="BK38" s="1322"/>
      <c r="BL38" s="1322"/>
      <c r="BM38" s="1322"/>
      <c r="BN38" s="1323"/>
    </row>
    <row r="39" spans="2:66" ht="20.25" customHeight="1">
      <c r="B39" s="1279">
        <f>B37+1</f>
        <v>12</v>
      </c>
      <c r="C39" s="1396"/>
      <c r="D39" s="1398" t="s">
        <v>1131</v>
      </c>
      <c r="E39" s="1288"/>
      <c r="F39" s="1399"/>
      <c r="G39" s="1325" t="s">
        <v>885</v>
      </c>
      <c r="H39" s="1326"/>
      <c r="I39" s="285"/>
      <c r="J39" s="284"/>
      <c r="K39" s="285"/>
      <c r="L39" s="284"/>
      <c r="M39" s="1337" t="s">
        <v>1111</v>
      </c>
      <c r="N39" s="1338"/>
      <c r="O39" s="1339" t="s">
        <v>1104</v>
      </c>
      <c r="P39" s="1340"/>
      <c r="Q39" s="1340"/>
      <c r="R39" s="1326"/>
      <c r="S39" s="1307" t="s">
        <v>1133</v>
      </c>
      <c r="T39" s="1308"/>
      <c r="U39" s="1308"/>
      <c r="V39" s="1308"/>
      <c r="W39" s="1309"/>
      <c r="X39" s="283" t="s">
        <v>1100</v>
      </c>
      <c r="Z39" s="282"/>
      <c r="AA39" s="267" t="s">
        <v>1102</v>
      </c>
      <c r="AB39" s="266"/>
      <c r="AC39" s="266" t="s">
        <v>1108</v>
      </c>
      <c r="AD39" s="266" t="s">
        <v>1107</v>
      </c>
      <c r="AE39" s="266" t="s">
        <v>1102</v>
      </c>
      <c r="AF39" s="266" t="s">
        <v>1101</v>
      </c>
      <c r="AG39" s="268"/>
      <c r="AH39" s="267" t="s">
        <v>1101</v>
      </c>
      <c r="AI39" s="266" t="s">
        <v>1102</v>
      </c>
      <c r="AJ39" s="266"/>
      <c r="AK39" s="266" t="s">
        <v>1108</v>
      </c>
      <c r="AL39" s="266" t="s">
        <v>1107</v>
      </c>
      <c r="AM39" s="266" t="s">
        <v>1102</v>
      </c>
      <c r="AN39" s="268"/>
      <c r="AO39" s="267" t="s">
        <v>1101</v>
      </c>
      <c r="AP39" s="266" t="s">
        <v>1102</v>
      </c>
      <c r="AQ39" s="266"/>
      <c r="AR39" s="266"/>
      <c r="AS39" s="266" t="s">
        <v>1108</v>
      </c>
      <c r="AT39" s="266" t="s">
        <v>1107</v>
      </c>
      <c r="AU39" s="268" t="s">
        <v>1101</v>
      </c>
      <c r="AV39" s="267" t="s">
        <v>1101</v>
      </c>
      <c r="AW39" s="266"/>
      <c r="AX39" s="266" t="s">
        <v>1102</v>
      </c>
      <c r="AY39" s="266" t="s">
        <v>1101</v>
      </c>
      <c r="AZ39" s="266"/>
      <c r="BA39" s="266" t="s">
        <v>1108</v>
      </c>
      <c r="BB39" s="268" t="s">
        <v>1107</v>
      </c>
      <c r="BC39" s="267"/>
      <c r="BD39" s="266"/>
      <c r="BE39" s="265"/>
      <c r="BF39" s="1314"/>
      <c r="BG39" s="1315"/>
      <c r="BH39" s="1316"/>
      <c r="BI39" s="1317"/>
      <c r="BJ39" s="1318"/>
      <c r="BK39" s="1319"/>
      <c r="BL39" s="1319"/>
      <c r="BM39" s="1319"/>
      <c r="BN39" s="1320"/>
    </row>
    <row r="40" spans="2:66" ht="20.25" customHeight="1">
      <c r="B40" s="1280"/>
      <c r="C40" s="1397"/>
      <c r="D40" s="1400"/>
      <c r="E40" s="1288"/>
      <c r="F40" s="1399"/>
      <c r="G40" s="1282"/>
      <c r="H40" s="1278"/>
      <c r="I40" s="285"/>
      <c r="J40" s="284" t="str">
        <f>G39</f>
        <v>介護職員</v>
      </c>
      <c r="K40" s="285"/>
      <c r="L40" s="284" t="str">
        <f>M39</f>
        <v>A</v>
      </c>
      <c r="M40" s="1271"/>
      <c r="N40" s="1272"/>
      <c r="O40" s="1276"/>
      <c r="P40" s="1277"/>
      <c r="Q40" s="1277"/>
      <c r="R40" s="1278"/>
      <c r="S40" s="1307"/>
      <c r="T40" s="1308"/>
      <c r="U40" s="1308"/>
      <c r="V40" s="1308"/>
      <c r="W40" s="1309"/>
      <c r="X40" s="279" t="s">
        <v>1099</v>
      </c>
      <c r="Y40" s="278"/>
      <c r="Z40" s="277"/>
      <c r="AA40" s="275">
        <f>IF(AA39="","",VLOOKUP(AA39,'【記載例】シフト記号表（勤務時間帯）'!$C$6:$L$47,10,FALSE))</f>
        <v>8</v>
      </c>
      <c r="AB40" s="274" t="str">
        <f>IF(AB39="","",VLOOKUP(AB39,'【記載例】シフト記号表（勤務時間帯）'!$C$6:$L$47,10,FALSE))</f>
        <v/>
      </c>
      <c r="AC40" s="274">
        <f>IF(AC39="","",VLOOKUP(AC39,'【記載例】シフト記号表（勤務時間帯）'!$C$6:$L$47,10,FALSE))</f>
        <v>8</v>
      </c>
      <c r="AD40" s="274">
        <f>IF(AD39="","",VLOOKUP(AD39,'【記載例】シフト記号表（勤務時間帯）'!$C$6:$L$47,10,FALSE))</f>
        <v>8</v>
      </c>
      <c r="AE40" s="274">
        <f>IF(AE39="","",VLOOKUP(AE39,'【記載例】シフト記号表（勤務時間帯）'!$C$6:$L$47,10,FALSE))</f>
        <v>8</v>
      </c>
      <c r="AF40" s="274">
        <f>IF(AF39="","",VLOOKUP(AF39,'【記載例】シフト記号表（勤務時間帯）'!$C$6:$L$47,10,FALSE))</f>
        <v>8</v>
      </c>
      <c r="AG40" s="276" t="str">
        <f>IF(AG39="","",VLOOKUP(AG39,'【記載例】シフト記号表（勤務時間帯）'!$C$6:$L$47,10,FALSE))</f>
        <v/>
      </c>
      <c r="AH40" s="275">
        <f>IF(AH39="","",VLOOKUP(AH39,'【記載例】シフト記号表（勤務時間帯）'!$C$6:$L$47,10,FALSE))</f>
        <v>8</v>
      </c>
      <c r="AI40" s="274">
        <f>IF(AI39="","",VLOOKUP(AI39,'【記載例】シフト記号表（勤務時間帯）'!$C$6:$L$47,10,FALSE))</f>
        <v>8</v>
      </c>
      <c r="AJ40" s="274" t="str">
        <f>IF(AJ39="","",VLOOKUP(AJ39,'【記載例】シフト記号表（勤務時間帯）'!$C$6:$L$47,10,FALSE))</f>
        <v/>
      </c>
      <c r="AK40" s="274">
        <f>IF(AK39="","",VLOOKUP(AK39,'【記載例】シフト記号表（勤務時間帯）'!$C$6:$L$47,10,FALSE))</f>
        <v>8</v>
      </c>
      <c r="AL40" s="274">
        <f>IF(AL39="","",VLOOKUP(AL39,'【記載例】シフト記号表（勤務時間帯）'!$C$6:$L$47,10,FALSE))</f>
        <v>8</v>
      </c>
      <c r="AM40" s="274">
        <f>IF(AM39="","",VLOOKUP(AM39,'【記載例】シフト記号表（勤務時間帯）'!$C$6:$L$47,10,FALSE))</f>
        <v>8</v>
      </c>
      <c r="AN40" s="276" t="str">
        <f>IF(AN39="","",VLOOKUP(AN39,'【記載例】シフト記号表（勤務時間帯）'!$C$6:$L$47,10,FALSE))</f>
        <v/>
      </c>
      <c r="AO40" s="275">
        <f>IF(AO39="","",VLOOKUP(AO39,'【記載例】シフト記号表（勤務時間帯）'!$C$6:$L$47,10,FALSE))</f>
        <v>8</v>
      </c>
      <c r="AP40" s="274">
        <f>IF(AP39="","",VLOOKUP(AP39,'【記載例】シフト記号表（勤務時間帯）'!$C$6:$L$47,10,FALSE))</f>
        <v>8</v>
      </c>
      <c r="AQ40" s="274" t="str">
        <f>IF(AQ39="","",VLOOKUP(AQ39,'【記載例】シフト記号表（勤務時間帯）'!$C$6:$L$47,10,FALSE))</f>
        <v/>
      </c>
      <c r="AR40" s="274" t="str">
        <f>IF(AR39="","",VLOOKUP(AR39,'【記載例】シフト記号表（勤務時間帯）'!$C$6:$L$47,10,FALSE))</f>
        <v/>
      </c>
      <c r="AS40" s="274">
        <f>IF(AS39="","",VLOOKUP(AS39,'【記載例】シフト記号表（勤務時間帯）'!$C$6:$L$47,10,FALSE))</f>
        <v>8</v>
      </c>
      <c r="AT40" s="274">
        <f>IF(AT39="","",VLOOKUP(AT39,'【記載例】シフト記号表（勤務時間帯）'!$C$6:$L$47,10,FALSE))</f>
        <v>8</v>
      </c>
      <c r="AU40" s="276">
        <f>IF(AU39="","",VLOOKUP(AU39,'【記載例】シフト記号表（勤務時間帯）'!$C$6:$L$47,10,FALSE))</f>
        <v>8</v>
      </c>
      <c r="AV40" s="275">
        <f>IF(AV39="","",VLOOKUP(AV39,'【記載例】シフト記号表（勤務時間帯）'!$C$6:$L$47,10,FALSE))</f>
        <v>8</v>
      </c>
      <c r="AW40" s="274" t="str">
        <f>IF(AW39="","",VLOOKUP(AW39,'【記載例】シフト記号表（勤務時間帯）'!$C$6:$L$47,10,FALSE))</f>
        <v/>
      </c>
      <c r="AX40" s="274">
        <f>IF(AX39="","",VLOOKUP(AX39,'【記載例】シフト記号表（勤務時間帯）'!$C$6:$L$47,10,FALSE))</f>
        <v>8</v>
      </c>
      <c r="AY40" s="274">
        <f>IF(AY39="","",VLOOKUP(AY39,'【記載例】シフト記号表（勤務時間帯）'!$C$6:$L$47,10,FALSE))</f>
        <v>8</v>
      </c>
      <c r="AZ40" s="274" t="str">
        <f>IF(AZ39="","",VLOOKUP(AZ39,'【記載例】シフト記号表（勤務時間帯）'!$C$6:$L$47,10,FALSE))</f>
        <v/>
      </c>
      <c r="BA40" s="274">
        <f>IF(BA39="","",VLOOKUP(BA39,'【記載例】シフト記号表（勤務時間帯）'!$C$6:$L$47,10,FALSE))</f>
        <v>8</v>
      </c>
      <c r="BB40" s="276">
        <f>IF(BB39="","",VLOOKUP(BB39,'【記載例】シフト記号表（勤務時間帯）'!$C$6:$L$47,10,FALSE))</f>
        <v>8</v>
      </c>
      <c r="BC40" s="275" t="str">
        <f>IF(BC39="","",VLOOKUP(BC39,'【記載例】シフト記号表（勤務時間帯）'!$C$6:$L$47,10,FALSE))</f>
        <v/>
      </c>
      <c r="BD40" s="274" t="str">
        <f>IF(BD39="","",VLOOKUP(BD39,'【記載例】シフト記号表（勤務時間帯）'!$C$6:$L$47,10,FALSE))</f>
        <v/>
      </c>
      <c r="BE40" s="274" t="str">
        <f>IF(BE39="","",VLOOKUP(BE39,'【記載例】シフト記号表（勤務時間帯）'!$C$6:$L$47,10,FALSE))</f>
        <v/>
      </c>
      <c r="BF40" s="1246">
        <f>IF($BI$3="４週",SUM(AA40:BB40),IF($BI$3="暦月",SUM(AA40:BE40),""))</f>
        <v>160</v>
      </c>
      <c r="BG40" s="1247"/>
      <c r="BH40" s="1324">
        <f>IF($BI$3="４週",BF40/4,IF($BI$3="暦月",(BF40/($BI$8/7)),""))</f>
        <v>40</v>
      </c>
      <c r="BI40" s="1247"/>
      <c r="BJ40" s="1321"/>
      <c r="BK40" s="1322"/>
      <c r="BL40" s="1322"/>
      <c r="BM40" s="1322"/>
      <c r="BN40" s="1323"/>
    </row>
    <row r="41" spans="2:66" ht="20.25" customHeight="1">
      <c r="B41" s="1279">
        <f>B39+1</f>
        <v>13</v>
      </c>
      <c r="C41" s="1396"/>
      <c r="D41" s="1398" t="s">
        <v>1131</v>
      </c>
      <c r="E41" s="1288"/>
      <c r="F41" s="1399"/>
      <c r="G41" s="1325" t="s">
        <v>885</v>
      </c>
      <c r="H41" s="1326"/>
      <c r="I41" s="285"/>
      <c r="J41" s="284"/>
      <c r="K41" s="285"/>
      <c r="L41" s="284"/>
      <c r="M41" s="1337" t="s">
        <v>1111</v>
      </c>
      <c r="N41" s="1338"/>
      <c r="O41" s="1339" t="s">
        <v>1104</v>
      </c>
      <c r="P41" s="1340"/>
      <c r="Q41" s="1340"/>
      <c r="R41" s="1326"/>
      <c r="S41" s="1307" t="s">
        <v>1132</v>
      </c>
      <c r="T41" s="1308"/>
      <c r="U41" s="1308"/>
      <c r="V41" s="1308"/>
      <c r="W41" s="1309"/>
      <c r="X41" s="283" t="s">
        <v>1100</v>
      </c>
      <c r="Z41" s="282"/>
      <c r="AA41" s="267" t="s">
        <v>1101</v>
      </c>
      <c r="AB41" s="266" t="s">
        <v>1102</v>
      </c>
      <c r="AC41" s="266"/>
      <c r="AD41" s="266" t="s">
        <v>1108</v>
      </c>
      <c r="AE41" s="266" t="s">
        <v>1107</v>
      </c>
      <c r="AF41" s="266"/>
      <c r="AG41" s="268" t="s">
        <v>1101</v>
      </c>
      <c r="AH41" s="267" t="s">
        <v>1102</v>
      </c>
      <c r="AI41" s="266" t="s">
        <v>1102</v>
      </c>
      <c r="AJ41" s="266" t="s">
        <v>1101</v>
      </c>
      <c r="AK41" s="266"/>
      <c r="AL41" s="266" t="s">
        <v>1108</v>
      </c>
      <c r="AM41" s="266" t="s">
        <v>1107</v>
      </c>
      <c r="AN41" s="268"/>
      <c r="AO41" s="267" t="s">
        <v>1102</v>
      </c>
      <c r="AP41" s="266"/>
      <c r="AQ41" s="266" t="s">
        <v>1102</v>
      </c>
      <c r="AR41" s="266" t="s">
        <v>1102</v>
      </c>
      <c r="AS41" s="266"/>
      <c r="AT41" s="266" t="s">
        <v>1108</v>
      </c>
      <c r="AU41" s="268" t="s">
        <v>1107</v>
      </c>
      <c r="AV41" s="267" t="s">
        <v>1102</v>
      </c>
      <c r="AW41" s="266" t="s">
        <v>1101</v>
      </c>
      <c r="AX41" s="266"/>
      <c r="AY41" s="266" t="s">
        <v>1102</v>
      </c>
      <c r="AZ41" s="266" t="s">
        <v>1118</v>
      </c>
      <c r="BA41" s="266"/>
      <c r="BB41" s="268" t="s">
        <v>1108</v>
      </c>
      <c r="BC41" s="267"/>
      <c r="BD41" s="266"/>
      <c r="BE41" s="265"/>
      <c r="BF41" s="1314"/>
      <c r="BG41" s="1315"/>
      <c r="BH41" s="1316"/>
      <c r="BI41" s="1317"/>
      <c r="BJ41" s="1318"/>
      <c r="BK41" s="1319"/>
      <c r="BL41" s="1319"/>
      <c r="BM41" s="1319"/>
      <c r="BN41" s="1320"/>
    </row>
    <row r="42" spans="2:66" ht="20.25" customHeight="1">
      <c r="B42" s="1280"/>
      <c r="C42" s="1397"/>
      <c r="D42" s="1400"/>
      <c r="E42" s="1288"/>
      <c r="F42" s="1399"/>
      <c r="G42" s="1282"/>
      <c r="H42" s="1278"/>
      <c r="I42" s="285"/>
      <c r="J42" s="284" t="str">
        <f>G41</f>
        <v>介護職員</v>
      </c>
      <c r="K42" s="285"/>
      <c r="L42" s="284" t="str">
        <f>M41</f>
        <v>A</v>
      </c>
      <c r="M42" s="1271"/>
      <c r="N42" s="1272"/>
      <c r="O42" s="1276"/>
      <c r="P42" s="1277"/>
      <c r="Q42" s="1277"/>
      <c r="R42" s="1278"/>
      <c r="S42" s="1307"/>
      <c r="T42" s="1308"/>
      <c r="U42" s="1308"/>
      <c r="V42" s="1308"/>
      <c r="W42" s="1309"/>
      <c r="X42" s="279" t="s">
        <v>1099</v>
      </c>
      <c r="Y42" s="278"/>
      <c r="Z42" s="277"/>
      <c r="AA42" s="275">
        <f>IF(AA41="","",VLOOKUP(AA41,'【記載例】シフト記号表（勤務時間帯）'!$C$6:$L$47,10,FALSE))</f>
        <v>8</v>
      </c>
      <c r="AB42" s="274">
        <f>IF(AB41="","",VLOOKUP(AB41,'【記載例】シフト記号表（勤務時間帯）'!$C$6:$L$47,10,FALSE))</f>
        <v>8</v>
      </c>
      <c r="AC42" s="274" t="str">
        <f>IF(AC41="","",VLOOKUP(AC41,'【記載例】シフト記号表（勤務時間帯）'!$C$6:$L$47,10,FALSE))</f>
        <v/>
      </c>
      <c r="AD42" s="274">
        <f>IF(AD41="","",VLOOKUP(AD41,'【記載例】シフト記号表（勤務時間帯）'!$C$6:$L$47,10,FALSE))</f>
        <v>8</v>
      </c>
      <c r="AE42" s="274">
        <f>IF(AE41="","",VLOOKUP(AE41,'【記載例】シフト記号表（勤務時間帯）'!$C$6:$L$47,10,FALSE))</f>
        <v>8</v>
      </c>
      <c r="AF42" s="274" t="str">
        <f>IF(AF41="","",VLOOKUP(AF41,'【記載例】シフト記号表（勤務時間帯）'!$C$6:$L$47,10,FALSE))</f>
        <v/>
      </c>
      <c r="AG42" s="276">
        <f>IF(AG41="","",VLOOKUP(AG41,'【記載例】シフト記号表（勤務時間帯）'!$C$6:$L$47,10,FALSE))</f>
        <v>8</v>
      </c>
      <c r="AH42" s="275">
        <f>IF(AH41="","",VLOOKUP(AH41,'【記載例】シフト記号表（勤務時間帯）'!$C$6:$L$47,10,FALSE))</f>
        <v>8</v>
      </c>
      <c r="AI42" s="274">
        <f>IF(AI41="","",VLOOKUP(AI41,'【記載例】シフト記号表（勤務時間帯）'!$C$6:$L$47,10,FALSE))</f>
        <v>8</v>
      </c>
      <c r="AJ42" s="274">
        <f>IF(AJ41="","",VLOOKUP(AJ41,'【記載例】シフト記号表（勤務時間帯）'!$C$6:$L$47,10,FALSE))</f>
        <v>8</v>
      </c>
      <c r="AK42" s="274" t="str">
        <f>IF(AK41="","",VLOOKUP(AK41,'【記載例】シフト記号表（勤務時間帯）'!$C$6:$L$47,10,FALSE))</f>
        <v/>
      </c>
      <c r="AL42" s="274">
        <f>IF(AL41="","",VLOOKUP(AL41,'【記載例】シフト記号表（勤務時間帯）'!$C$6:$L$47,10,FALSE))</f>
        <v>8</v>
      </c>
      <c r="AM42" s="274">
        <f>IF(AM41="","",VLOOKUP(AM41,'【記載例】シフト記号表（勤務時間帯）'!$C$6:$L$47,10,FALSE))</f>
        <v>8</v>
      </c>
      <c r="AN42" s="276" t="str">
        <f>IF(AN41="","",VLOOKUP(AN41,'【記載例】シフト記号表（勤務時間帯）'!$C$6:$L$47,10,FALSE))</f>
        <v/>
      </c>
      <c r="AO42" s="275">
        <f>IF(AO41="","",VLOOKUP(AO41,'【記載例】シフト記号表（勤務時間帯）'!$C$6:$L$47,10,FALSE))</f>
        <v>8</v>
      </c>
      <c r="AP42" s="274" t="str">
        <f>IF(AP41="","",VLOOKUP(AP41,'【記載例】シフト記号表（勤務時間帯）'!$C$6:$L$47,10,FALSE))</f>
        <v/>
      </c>
      <c r="AQ42" s="274">
        <f>IF(AQ41="","",VLOOKUP(AQ41,'【記載例】シフト記号表（勤務時間帯）'!$C$6:$L$47,10,FALSE))</f>
        <v>8</v>
      </c>
      <c r="AR42" s="274">
        <f>IF(AR41="","",VLOOKUP(AR41,'【記載例】シフト記号表（勤務時間帯）'!$C$6:$L$47,10,FALSE))</f>
        <v>8</v>
      </c>
      <c r="AS42" s="274" t="str">
        <f>IF(AS41="","",VLOOKUP(AS41,'【記載例】シフト記号表（勤務時間帯）'!$C$6:$L$47,10,FALSE))</f>
        <v/>
      </c>
      <c r="AT42" s="274">
        <f>IF(AT41="","",VLOOKUP(AT41,'【記載例】シフト記号表（勤務時間帯）'!$C$6:$L$47,10,FALSE))</f>
        <v>8</v>
      </c>
      <c r="AU42" s="276">
        <f>IF(AU41="","",VLOOKUP(AU41,'【記載例】シフト記号表（勤務時間帯）'!$C$6:$L$47,10,FALSE))</f>
        <v>8</v>
      </c>
      <c r="AV42" s="275">
        <f>IF(AV41="","",VLOOKUP(AV41,'【記載例】シフト記号表（勤務時間帯）'!$C$6:$L$47,10,FALSE))</f>
        <v>8</v>
      </c>
      <c r="AW42" s="274">
        <f>IF(AW41="","",VLOOKUP(AW41,'【記載例】シフト記号表（勤務時間帯）'!$C$6:$L$47,10,FALSE))</f>
        <v>8</v>
      </c>
      <c r="AX42" s="274" t="str">
        <f>IF(AX41="","",VLOOKUP(AX41,'【記載例】シフト記号表（勤務時間帯）'!$C$6:$L$47,10,FALSE))</f>
        <v/>
      </c>
      <c r="AY42" s="274">
        <f>IF(AY41="","",VLOOKUP(AY41,'【記載例】シフト記号表（勤務時間帯）'!$C$6:$L$47,10,FALSE))</f>
        <v>8</v>
      </c>
      <c r="AZ42" s="274">
        <f>IF(AZ41="","",VLOOKUP(AZ41,'【記載例】シフト記号表（勤務時間帯）'!$C$6:$L$47,10,FALSE))</f>
        <v>8</v>
      </c>
      <c r="BA42" s="274" t="str">
        <f>IF(BA41="","",VLOOKUP(BA41,'【記載例】シフト記号表（勤務時間帯）'!$C$6:$L$47,10,FALSE))</f>
        <v/>
      </c>
      <c r="BB42" s="276">
        <f>IF(BB41="","",VLOOKUP(BB41,'【記載例】シフト記号表（勤務時間帯）'!$C$6:$L$47,10,FALSE))</f>
        <v>8</v>
      </c>
      <c r="BC42" s="275" t="str">
        <f>IF(BC41="","",VLOOKUP(BC41,'【記載例】シフト記号表（勤務時間帯）'!$C$6:$L$47,10,FALSE))</f>
        <v/>
      </c>
      <c r="BD42" s="274" t="str">
        <f>IF(BD41="","",VLOOKUP(BD41,'【記載例】シフト記号表（勤務時間帯）'!$C$6:$L$47,10,FALSE))</f>
        <v/>
      </c>
      <c r="BE42" s="274" t="str">
        <f>IF(BE41="","",VLOOKUP(BE41,'【記載例】シフト記号表（勤務時間帯）'!$C$6:$L$47,10,FALSE))</f>
        <v/>
      </c>
      <c r="BF42" s="1246">
        <f>IF($BI$3="４週",SUM(AA42:BB42),IF($BI$3="暦月",SUM(AA42:BE42),""))</f>
        <v>160</v>
      </c>
      <c r="BG42" s="1247"/>
      <c r="BH42" s="1324">
        <f>IF($BI$3="４週",BF42/4,IF($BI$3="暦月",(BF42/($BI$8/7)),""))</f>
        <v>40</v>
      </c>
      <c r="BI42" s="1247"/>
      <c r="BJ42" s="1321"/>
      <c r="BK42" s="1322"/>
      <c r="BL42" s="1322"/>
      <c r="BM42" s="1322"/>
      <c r="BN42" s="1323"/>
    </row>
    <row r="43" spans="2:66" ht="20.25" customHeight="1">
      <c r="B43" s="1279">
        <f>B41+1</f>
        <v>14</v>
      </c>
      <c r="C43" s="1396"/>
      <c r="D43" s="1398" t="s">
        <v>1131</v>
      </c>
      <c r="E43" s="1288"/>
      <c r="F43" s="1399"/>
      <c r="G43" s="1325" t="s">
        <v>885</v>
      </c>
      <c r="H43" s="1326"/>
      <c r="I43" s="285"/>
      <c r="J43" s="284"/>
      <c r="K43" s="285"/>
      <c r="L43" s="284"/>
      <c r="M43" s="1337" t="s">
        <v>1105</v>
      </c>
      <c r="N43" s="1338"/>
      <c r="O43" s="1339" t="s">
        <v>1104</v>
      </c>
      <c r="P43" s="1340"/>
      <c r="Q43" s="1340"/>
      <c r="R43" s="1326"/>
      <c r="S43" s="1307" t="s">
        <v>1130</v>
      </c>
      <c r="T43" s="1308"/>
      <c r="U43" s="1308"/>
      <c r="V43" s="1308"/>
      <c r="W43" s="1309"/>
      <c r="X43" s="283" t="s">
        <v>1100</v>
      </c>
      <c r="Z43" s="282"/>
      <c r="AA43" s="267"/>
      <c r="AB43" s="266" t="s">
        <v>1101</v>
      </c>
      <c r="AC43" s="266" t="s">
        <v>1102</v>
      </c>
      <c r="AD43" s="266"/>
      <c r="AE43" s="266" t="s">
        <v>1102</v>
      </c>
      <c r="AF43" s="266" t="s">
        <v>1102</v>
      </c>
      <c r="AG43" s="268"/>
      <c r="AH43" s="267"/>
      <c r="AI43" s="266" t="s">
        <v>1101</v>
      </c>
      <c r="AJ43" s="266" t="s">
        <v>1102</v>
      </c>
      <c r="AK43" s="266" t="s">
        <v>1102</v>
      </c>
      <c r="AL43" s="266"/>
      <c r="AM43" s="266"/>
      <c r="AN43" s="268" t="s">
        <v>1101</v>
      </c>
      <c r="AO43" s="267"/>
      <c r="AP43" s="266"/>
      <c r="AQ43" s="266" t="s">
        <v>1101</v>
      </c>
      <c r="AR43" s="266" t="s">
        <v>1101</v>
      </c>
      <c r="AS43" s="266" t="s">
        <v>1102</v>
      </c>
      <c r="AT43" s="266"/>
      <c r="AU43" s="268" t="s">
        <v>1102</v>
      </c>
      <c r="AV43" s="267"/>
      <c r="AW43" s="266" t="s">
        <v>1102</v>
      </c>
      <c r="AX43" s="266" t="s">
        <v>1102</v>
      </c>
      <c r="AY43" s="266"/>
      <c r="AZ43" s="266" t="s">
        <v>1102</v>
      </c>
      <c r="BA43" s="266" t="s">
        <v>1101</v>
      </c>
      <c r="BB43" s="268"/>
      <c r="BC43" s="267"/>
      <c r="BD43" s="266"/>
      <c r="BE43" s="265"/>
      <c r="BF43" s="1314"/>
      <c r="BG43" s="1315"/>
      <c r="BH43" s="1316"/>
      <c r="BI43" s="1317"/>
      <c r="BJ43" s="1318"/>
      <c r="BK43" s="1319"/>
      <c r="BL43" s="1319"/>
      <c r="BM43" s="1319"/>
      <c r="BN43" s="1320"/>
    </row>
    <row r="44" spans="2:66" ht="20.25" customHeight="1">
      <c r="B44" s="1280"/>
      <c r="C44" s="1397"/>
      <c r="D44" s="1400"/>
      <c r="E44" s="1288"/>
      <c r="F44" s="1399"/>
      <c r="G44" s="1282"/>
      <c r="H44" s="1278"/>
      <c r="I44" s="285"/>
      <c r="J44" s="284" t="str">
        <f>G43</f>
        <v>介護職員</v>
      </c>
      <c r="K44" s="285"/>
      <c r="L44" s="284" t="str">
        <f>M43</f>
        <v>C</v>
      </c>
      <c r="M44" s="1271"/>
      <c r="N44" s="1272"/>
      <c r="O44" s="1276"/>
      <c r="P44" s="1277"/>
      <c r="Q44" s="1277"/>
      <c r="R44" s="1278"/>
      <c r="S44" s="1307"/>
      <c r="T44" s="1308"/>
      <c r="U44" s="1308"/>
      <c r="V44" s="1308"/>
      <c r="W44" s="1309"/>
      <c r="X44" s="279" t="s">
        <v>1099</v>
      </c>
      <c r="Y44" s="278"/>
      <c r="Z44" s="277"/>
      <c r="AA44" s="275" t="str">
        <f>IF(AA43="","",VLOOKUP(AA43,'【記載例】シフト記号表（勤務時間帯）'!$C$6:$L$47,10,FALSE))</f>
        <v/>
      </c>
      <c r="AB44" s="274">
        <f>IF(AB43="","",VLOOKUP(AB43,'【記載例】シフト記号表（勤務時間帯）'!$C$6:$L$47,10,FALSE))</f>
        <v>8</v>
      </c>
      <c r="AC44" s="274">
        <f>IF(AC43="","",VLOOKUP(AC43,'【記載例】シフト記号表（勤務時間帯）'!$C$6:$L$47,10,FALSE))</f>
        <v>8</v>
      </c>
      <c r="AD44" s="274" t="str">
        <f>IF(AD43="","",VLOOKUP(AD43,'【記載例】シフト記号表（勤務時間帯）'!$C$6:$L$47,10,FALSE))</f>
        <v/>
      </c>
      <c r="AE44" s="274">
        <f>IF(AE43="","",VLOOKUP(AE43,'【記載例】シフト記号表（勤務時間帯）'!$C$6:$L$47,10,FALSE))</f>
        <v>8</v>
      </c>
      <c r="AF44" s="274">
        <f>IF(AF43="","",VLOOKUP(AF43,'【記載例】シフト記号表（勤務時間帯）'!$C$6:$L$47,10,FALSE))</f>
        <v>8</v>
      </c>
      <c r="AG44" s="276" t="str">
        <f>IF(AG43="","",VLOOKUP(AG43,'【記載例】シフト記号表（勤務時間帯）'!$C$6:$L$47,10,FALSE))</f>
        <v/>
      </c>
      <c r="AH44" s="275" t="str">
        <f>IF(AH43="","",VLOOKUP(AH43,'【記載例】シフト記号表（勤務時間帯）'!$C$6:$L$47,10,FALSE))</f>
        <v/>
      </c>
      <c r="AI44" s="274">
        <f>IF(AI43="","",VLOOKUP(AI43,'【記載例】シフト記号表（勤務時間帯）'!$C$6:$L$47,10,FALSE))</f>
        <v>8</v>
      </c>
      <c r="AJ44" s="274">
        <f>IF(AJ43="","",VLOOKUP(AJ43,'【記載例】シフト記号表（勤務時間帯）'!$C$6:$L$47,10,FALSE))</f>
        <v>8</v>
      </c>
      <c r="AK44" s="274">
        <f>IF(AK43="","",VLOOKUP(AK43,'【記載例】シフト記号表（勤務時間帯）'!$C$6:$L$47,10,FALSE))</f>
        <v>8</v>
      </c>
      <c r="AL44" s="274" t="str">
        <f>IF(AL43="","",VLOOKUP(AL43,'【記載例】シフト記号表（勤務時間帯）'!$C$6:$L$47,10,FALSE))</f>
        <v/>
      </c>
      <c r="AM44" s="274" t="str">
        <f>IF(AM43="","",VLOOKUP(AM43,'【記載例】シフト記号表（勤務時間帯）'!$C$6:$L$47,10,FALSE))</f>
        <v/>
      </c>
      <c r="AN44" s="276">
        <f>IF(AN43="","",VLOOKUP(AN43,'【記載例】シフト記号表（勤務時間帯）'!$C$6:$L$47,10,FALSE))</f>
        <v>8</v>
      </c>
      <c r="AO44" s="275" t="str">
        <f>IF(AO43="","",VLOOKUP(AO43,'【記載例】シフト記号表（勤務時間帯）'!$C$6:$L$47,10,FALSE))</f>
        <v/>
      </c>
      <c r="AP44" s="274" t="str">
        <f>IF(AP43="","",VLOOKUP(AP43,'【記載例】シフト記号表（勤務時間帯）'!$C$6:$L$47,10,FALSE))</f>
        <v/>
      </c>
      <c r="AQ44" s="274">
        <f>IF(AQ43="","",VLOOKUP(AQ43,'【記載例】シフト記号表（勤務時間帯）'!$C$6:$L$47,10,FALSE))</f>
        <v>8</v>
      </c>
      <c r="AR44" s="274">
        <f>IF(AR43="","",VLOOKUP(AR43,'【記載例】シフト記号表（勤務時間帯）'!$C$6:$L$47,10,FALSE))</f>
        <v>8</v>
      </c>
      <c r="AS44" s="274">
        <f>IF(AS43="","",VLOOKUP(AS43,'【記載例】シフト記号表（勤務時間帯）'!$C$6:$L$47,10,FALSE))</f>
        <v>8</v>
      </c>
      <c r="AT44" s="274" t="str">
        <f>IF(AT43="","",VLOOKUP(AT43,'【記載例】シフト記号表（勤務時間帯）'!$C$6:$L$47,10,FALSE))</f>
        <v/>
      </c>
      <c r="AU44" s="276">
        <f>IF(AU43="","",VLOOKUP(AU43,'【記載例】シフト記号表（勤務時間帯）'!$C$6:$L$47,10,FALSE))</f>
        <v>8</v>
      </c>
      <c r="AV44" s="275" t="str">
        <f>IF(AV43="","",VLOOKUP(AV43,'【記載例】シフト記号表（勤務時間帯）'!$C$6:$L$47,10,FALSE))</f>
        <v/>
      </c>
      <c r="AW44" s="274">
        <f>IF(AW43="","",VLOOKUP(AW43,'【記載例】シフト記号表（勤務時間帯）'!$C$6:$L$47,10,FALSE))</f>
        <v>8</v>
      </c>
      <c r="AX44" s="274">
        <f>IF(AX43="","",VLOOKUP(AX43,'【記載例】シフト記号表（勤務時間帯）'!$C$6:$L$47,10,FALSE))</f>
        <v>8</v>
      </c>
      <c r="AY44" s="274" t="str">
        <f>IF(AY43="","",VLOOKUP(AY43,'【記載例】シフト記号表（勤務時間帯）'!$C$6:$L$47,10,FALSE))</f>
        <v/>
      </c>
      <c r="AZ44" s="274">
        <f>IF(AZ43="","",VLOOKUP(AZ43,'【記載例】シフト記号表（勤務時間帯）'!$C$6:$L$47,10,FALSE))</f>
        <v>8</v>
      </c>
      <c r="BA44" s="274">
        <f>IF(BA43="","",VLOOKUP(BA43,'【記載例】シフト記号表（勤務時間帯）'!$C$6:$L$47,10,FALSE))</f>
        <v>8</v>
      </c>
      <c r="BB44" s="276" t="str">
        <f>IF(BB43="","",VLOOKUP(BB43,'【記載例】シフト記号表（勤務時間帯）'!$C$6:$L$47,10,FALSE))</f>
        <v/>
      </c>
      <c r="BC44" s="275" t="str">
        <f>IF(BC43="","",VLOOKUP(BC43,'【記載例】シフト記号表（勤務時間帯）'!$C$6:$L$47,10,FALSE))</f>
        <v/>
      </c>
      <c r="BD44" s="274" t="str">
        <f>IF(BD43="","",VLOOKUP(BD43,'【記載例】シフト記号表（勤務時間帯）'!$C$6:$L$47,10,FALSE))</f>
        <v/>
      </c>
      <c r="BE44" s="274" t="str">
        <f>IF(BE43="","",VLOOKUP(BE43,'【記載例】シフト記号表（勤務時間帯）'!$C$6:$L$47,10,FALSE))</f>
        <v/>
      </c>
      <c r="BF44" s="1246">
        <f>IF($BI$3="４週",SUM(AA44:BB44),IF($BI$3="暦月",SUM(AA44:BE44),""))</f>
        <v>128</v>
      </c>
      <c r="BG44" s="1247"/>
      <c r="BH44" s="1324">
        <f>IF($BI$3="４週",BF44/4,IF($BI$3="暦月",(BF44/($BI$8/7)),""))</f>
        <v>32</v>
      </c>
      <c r="BI44" s="1247"/>
      <c r="BJ44" s="1321"/>
      <c r="BK44" s="1322"/>
      <c r="BL44" s="1322"/>
      <c r="BM44" s="1322"/>
      <c r="BN44" s="1323"/>
    </row>
    <row r="45" spans="2:66" ht="20.25" customHeight="1">
      <c r="B45" s="1279">
        <f>B43+1</f>
        <v>15</v>
      </c>
      <c r="C45" s="1396" t="s">
        <v>1115</v>
      </c>
      <c r="D45" s="1398" t="s">
        <v>1125</v>
      </c>
      <c r="E45" s="1288"/>
      <c r="F45" s="1399"/>
      <c r="G45" s="1325" t="s">
        <v>883</v>
      </c>
      <c r="H45" s="1326"/>
      <c r="I45" s="285"/>
      <c r="J45" s="284"/>
      <c r="K45" s="285"/>
      <c r="L45" s="284"/>
      <c r="M45" s="1337" t="s">
        <v>1111</v>
      </c>
      <c r="N45" s="1338"/>
      <c r="O45" s="1339" t="s">
        <v>884</v>
      </c>
      <c r="P45" s="1340"/>
      <c r="Q45" s="1340"/>
      <c r="R45" s="1326"/>
      <c r="S45" s="1307" t="s">
        <v>1129</v>
      </c>
      <c r="T45" s="1308"/>
      <c r="U45" s="1308"/>
      <c r="V45" s="1308"/>
      <c r="W45" s="1309"/>
      <c r="X45" s="283" t="s">
        <v>1100</v>
      </c>
      <c r="Z45" s="282"/>
      <c r="AA45" s="267" t="s">
        <v>1102</v>
      </c>
      <c r="AB45" s="266" t="s">
        <v>1102</v>
      </c>
      <c r="AC45" s="266"/>
      <c r="AD45" s="266"/>
      <c r="AE45" s="266" t="s">
        <v>1108</v>
      </c>
      <c r="AF45" s="266" t="s">
        <v>1107</v>
      </c>
      <c r="AG45" s="268" t="s">
        <v>1101</v>
      </c>
      <c r="AH45" s="267" t="s">
        <v>1101</v>
      </c>
      <c r="AI45" s="266"/>
      <c r="AJ45" s="266" t="s">
        <v>1102</v>
      </c>
      <c r="AK45" s="266" t="s">
        <v>1102</v>
      </c>
      <c r="AL45" s="266"/>
      <c r="AM45" s="266" t="s">
        <v>1108</v>
      </c>
      <c r="AN45" s="268" t="s">
        <v>1107</v>
      </c>
      <c r="AO45" s="267" t="s">
        <v>1101</v>
      </c>
      <c r="AP45" s="266" t="s">
        <v>1101</v>
      </c>
      <c r="AQ45" s="266"/>
      <c r="AR45" s="266" t="s">
        <v>1102</v>
      </c>
      <c r="AS45" s="266"/>
      <c r="AT45" s="266"/>
      <c r="AU45" s="268" t="s">
        <v>1108</v>
      </c>
      <c r="AV45" s="267" t="s">
        <v>1107</v>
      </c>
      <c r="AW45" s="266" t="s">
        <v>1101</v>
      </c>
      <c r="AX45" s="266" t="s">
        <v>1101</v>
      </c>
      <c r="AY45" s="266"/>
      <c r="AZ45" s="266" t="s">
        <v>1101</v>
      </c>
      <c r="BA45" s="266" t="s">
        <v>1102</v>
      </c>
      <c r="BB45" s="268" t="s">
        <v>1102</v>
      </c>
      <c r="BC45" s="267"/>
      <c r="BD45" s="266"/>
      <c r="BE45" s="265"/>
      <c r="BF45" s="1314"/>
      <c r="BG45" s="1315"/>
      <c r="BH45" s="1316"/>
      <c r="BI45" s="1317"/>
      <c r="BJ45" s="1318"/>
      <c r="BK45" s="1319"/>
      <c r="BL45" s="1319"/>
      <c r="BM45" s="1319"/>
      <c r="BN45" s="1320"/>
    </row>
    <row r="46" spans="2:66" ht="20.25" customHeight="1">
      <c r="B46" s="1280"/>
      <c r="C46" s="1397"/>
      <c r="D46" s="1400"/>
      <c r="E46" s="1288"/>
      <c r="F46" s="1399"/>
      <c r="G46" s="1282"/>
      <c r="H46" s="1278"/>
      <c r="I46" s="285"/>
      <c r="J46" s="284" t="str">
        <f>G45</f>
        <v>看護職員</v>
      </c>
      <c r="K46" s="285"/>
      <c r="L46" s="284" t="str">
        <f>M45</f>
        <v>A</v>
      </c>
      <c r="M46" s="1271"/>
      <c r="N46" s="1272"/>
      <c r="O46" s="1276"/>
      <c r="P46" s="1277"/>
      <c r="Q46" s="1277"/>
      <c r="R46" s="1278"/>
      <c r="S46" s="1307"/>
      <c r="T46" s="1308"/>
      <c r="U46" s="1308"/>
      <c r="V46" s="1308"/>
      <c r="W46" s="1309"/>
      <c r="X46" s="279" t="s">
        <v>1099</v>
      </c>
      <c r="Y46" s="278"/>
      <c r="Z46" s="277"/>
      <c r="AA46" s="275">
        <f>IF(AA45="","",VLOOKUP(AA45,'【記載例】シフト記号表（勤務時間帯）'!$C$6:$L$47,10,FALSE))</f>
        <v>8</v>
      </c>
      <c r="AB46" s="274">
        <f>IF(AB45="","",VLOOKUP(AB45,'【記載例】シフト記号表（勤務時間帯）'!$C$6:$L$47,10,FALSE))</f>
        <v>8</v>
      </c>
      <c r="AC46" s="274" t="str">
        <f>IF(AC45="","",VLOOKUP(AC45,'【記載例】シフト記号表（勤務時間帯）'!$C$6:$L$47,10,FALSE))</f>
        <v/>
      </c>
      <c r="AD46" s="274" t="str">
        <f>IF(AD45="","",VLOOKUP(AD45,'【記載例】シフト記号表（勤務時間帯）'!$C$6:$L$47,10,FALSE))</f>
        <v/>
      </c>
      <c r="AE46" s="274">
        <f>IF(AE45="","",VLOOKUP(AE45,'【記載例】シフト記号表（勤務時間帯）'!$C$6:$L$47,10,FALSE))</f>
        <v>8</v>
      </c>
      <c r="AF46" s="274">
        <f>IF(AF45="","",VLOOKUP(AF45,'【記載例】シフト記号表（勤務時間帯）'!$C$6:$L$47,10,FALSE))</f>
        <v>8</v>
      </c>
      <c r="AG46" s="276">
        <f>IF(AG45="","",VLOOKUP(AG45,'【記載例】シフト記号表（勤務時間帯）'!$C$6:$L$47,10,FALSE))</f>
        <v>8</v>
      </c>
      <c r="AH46" s="275">
        <f>IF(AH45="","",VLOOKUP(AH45,'【記載例】シフト記号表（勤務時間帯）'!$C$6:$L$47,10,FALSE))</f>
        <v>8</v>
      </c>
      <c r="AI46" s="274" t="str">
        <f>IF(AI45="","",VLOOKUP(AI45,'【記載例】シフト記号表（勤務時間帯）'!$C$6:$L$47,10,FALSE))</f>
        <v/>
      </c>
      <c r="AJ46" s="274">
        <f>IF(AJ45="","",VLOOKUP(AJ45,'【記載例】シフト記号表（勤務時間帯）'!$C$6:$L$47,10,FALSE))</f>
        <v>8</v>
      </c>
      <c r="AK46" s="274">
        <f>IF(AK45="","",VLOOKUP(AK45,'【記載例】シフト記号表（勤務時間帯）'!$C$6:$L$47,10,FALSE))</f>
        <v>8</v>
      </c>
      <c r="AL46" s="274" t="str">
        <f>IF(AL45="","",VLOOKUP(AL45,'【記載例】シフト記号表（勤務時間帯）'!$C$6:$L$47,10,FALSE))</f>
        <v/>
      </c>
      <c r="AM46" s="274">
        <f>IF(AM45="","",VLOOKUP(AM45,'【記載例】シフト記号表（勤務時間帯）'!$C$6:$L$47,10,FALSE))</f>
        <v>8</v>
      </c>
      <c r="AN46" s="276">
        <f>IF(AN45="","",VLOOKUP(AN45,'【記載例】シフト記号表（勤務時間帯）'!$C$6:$L$47,10,FALSE))</f>
        <v>8</v>
      </c>
      <c r="AO46" s="275">
        <f>IF(AO45="","",VLOOKUP(AO45,'【記載例】シフト記号表（勤務時間帯）'!$C$6:$L$47,10,FALSE))</f>
        <v>8</v>
      </c>
      <c r="AP46" s="274">
        <f>IF(AP45="","",VLOOKUP(AP45,'【記載例】シフト記号表（勤務時間帯）'!$C$6:$L$47,10,FALSE))</f>
        <v>8</v>
      </c>
      <c r="AQ46" s="274" t="str">
        <f>IF(AQ45="","",VLOOKUP(AQ45,'【記載例】シフト記号表（勤務時間帯）'!$C$6:$L$47,10,FALSE))</f>
        <v/>
      </c>
      <c r="AR46" s="274">
        <f>IF(AR45="","",VLOOKUP(AR45,'【記載例】シフト記号表（勤務時間帯）'!$C$6:$L$47,10,FALSE))</f>
        <v>8</v>
      </c>
      <c r="AS46" s="274" t="str">
        <f>IF(AS45="","",VLOOKUP(AS45,'【記載例】シフト記号表（勤務時間帯）'!$C$6:$L$47,10,FALSE))</f>
        <v/>
      </c>
      <c r="AT46" s="274" t="str">
        <f>IF(AT45="","",VLOOKUP(AT45,'【記載例】シフト記号表（勤務時間帯）'!$C$6:$L$47,10,FALSE))</f>
        <v/>
      </c>
      <c r="AU46" s="276">
        <f>IF(AU45="","",VLOOKUP(AU45,'【記載例】シフト記号表（勤務時間帯）'!$C$6:$L$47,10,FALSE))</f>
        <v>8</v>
      </c>
      <c r="AV46" s="275">
        <f>IF(AV45="","",VLOOKUP(AV45,'【記載例】シフト記号表（勤務時間帯）'!$C$6:$L$47,10,FALSE))</f>
        <v>8</v>
      </c>
      <c r="AW46" s="274">
        <f>IF(AW45="","",VLOOKUP(AW45,'【記載例】シフト記号表（勤務時間帯）'!$C$6:$L$47,10,FALSE))</f>
        <v>8</v>
      </c>
      <c r="AX46" s="274">
        <f>IF(AX45="","",VLOOKUP(AX45,'【記載例】シフト記号表（勤務時間帯）'!$C$6:$L$47,10,FALSE))</f>
        <v>8</v>
      </c>
      <c r="AY46" s="274" t="str">
        <f>IF(AY45="","",VLOOKUP(AY45,'【記載例】シフト記号表（勤務時間帯）'!$C$6:$L$47,10,FALSE))</f>
        <v/>
      </c>
      <c r="AZ46" s="274">
        <f>IF(AZ45="","",VLOOKUP(AZ45,'【記載例】シフト記号表（勤務時間帯）'!$C$6:$L$47,10,FALSE))</f>
        <v>8</v>
      </c>
      <c r="BA46" s="274">
        <f>IF(BA45="","",VLOOKUP(BA45,'【記載例】シフト記号表（勤務時間帯）'!$C$6:$L$47,10,FALSE))</f>
        <v>8</v>
      </c>
      <c r="BB46" s="276">
        <f>IF(BB45="","",VLOOKUP(BB45,'【記載例】シフト記号表（勤務時間帯）'!$C$6:$L$47,10,FALSE))</f>
        <v>8</v>
      </c>
      <c r="BC46" s="275" t="str">
        <f>IF(BC45="","",VLOOKUP(BC45,'【記載例】シフト記号表（勤務時間帯）'!$C$6:$L$47,10,FALSE))</f>
        <v/>
      </c>
      <c r="BD46" s="274" t="str">
        <f>IF(BD45="","",VLOOKUP(BD45,'【記載例】シフト記号表（勤務時間帯）'!$C$6:$L$47,10,FALSE))</f>
        <v/>
      </c>
      <c r="BE46" s="274" t="str">
        <f>IF(BE45="","",VLOOKUP(BE45,'【記載例】シフト記号表（勤務時間帯）'!$C$6:$L$47,10,FALSE))</f>
        <v/>
      </c>
      <c r="BF46" s="1246">
        <f>IF($BI$3="４週",SUM(AA46:BB46),IF($BI$3="暦月",SUM(AA46:BE46),""))</f>
        <v>160</v>
      </c>
      <c r="BG46" s="1247"/>
      <c r="BH46" s="1324">
        <f>IF($BI$3="４週",BF46/4,IF($BI$3="暦月",(BF46/($BI$8/7)),""))</f>
        <v>40</v>
      </c>
      <c r="BI46" s="1247"/>
      <c r="BJ46" s="1321"/>
      <c r="BK46" s="1322"/>
      <c r="BL46" s="1322"/>
      <c r="BM46" s="1322"/>
      <c r="BN46" s="1323"/>
    </row>
    <row r="47" spans="2:66" ht="20.25" customHeight="1">
      <c r="B47" s="1279">
        <f>B45+1</f>
        <v>16</v>
      </c>
      <c r="C47" s="1396"/>
      <c r="D47" s="1398" t="s">
        <v>1125</v>
      </c>
      <c r="E47" s="1288"/>
      <c r="F47" s="1399"/>
      <c r="G47" s="1325" t="s">
        <v>885</v>
      </c>
      <c r="H47" s="1326"/>
      <c r="I47" s="285"/>
      <c r="J47" s="284"/>
      <c r="K47" s="285"/>
      <c r="L47" s="284"/>
      <c r="M47" s="1337" t="s">
        <v>1111</v>
      </c>
      <c r="N47" s="1338"/>
      <c r="O47" s="1339" t="s">
        <v>886</v>
      </c>
      <c r="P47" s="1340"/>
      <c r="Q47" s="1340"/>
      <c r="R47" s="1326"/>
      <c r="S47" s="1307" t="s">
        <v>1128</v>
      </c>
      <c r="T47" s="1308"/>
      <c r="U47" s="1308"/>
      <c r="V47" s="1308"/>
      <c r="W47" s="1309"/>
      <c r="X47" s="283" t="s">
        <v>1100</v>
      </c>
      <c r="Z47" s="282"/>
      <c r="AA47" s="267"/>
      <c r="AB47" s="266" t="s">
        <v>1101</v>
      </c>
      <c r="AC47" s="266" t="s">
        <v>1102</v>
      </c>
      <c r="AD47" s="266" t="s">
        <v>1102</v>
      </c>
      <c r="AE47" s="266"/>
      <c r="AF47" s="266" t="s">
        <v>1108</v>
      </c>
      <c r="AG47" s="268" t="s">
        <v>1107</v>
      </c>
      <c r="AH47" s="267" t="s">
        <v>1102</v>
      </c>
      <c r="AI47" s="266"/>
      <c r="AJ47" s="266" t="s">
        <v>1102</v>
      </c>
      <c r="AK47" s="266" t="s">
        <v>1102</v>
      </c>
      <c r="AL47" s="266"/>
      <c r="AM47" s="266"/>
      <c r="AN47" s="268" t="s">
        <v>1108</v>
      </c>
      <c r="AO47" s="267" t="s">
        <v>1107</v>
      </c>
      <c r="AP47" s="266" t="s">
        <v>1102</v>
      </c>
      <c r="AQ47" s="266" t="s">
        <v>1102</v>
      </c>
      <c r="AR47" s="266" t="s">
        <v>1102</v>
      </c>
      <c r="AS47" s="266" t="s">
        <v>1101</v>
      </c>
      <c r="AT47" s="266" t="s">
        <v>1101</v>
      </c>
      <c r="AU47" s="268"/>
      <c r="AV47" s="267" t="s">
        <v>1108</v>
      </c>
      <c r="AW47" s="266" t="s">
        <v>1107</v>
      </c>
      <c r="AX47" s="266" t="s">
        <v>1101</v>
      </c>
      <c r="AY47" s="266" t="s">
        <v>1102</v>
      </c>
      <c r="AZ47" s="266"/>
      <c r="BA47" s="266"/>
      <c r="BB47" s="268" t="s">
        <v>1101</v>
      </c>
      <c r="BC47" s="267"/>
      <c r="BD47" s="266"/>
      <c r="BE47" s="265"/>
      <c r="BF47" s="1314"/>
      <c r="BG47" s="1315"/>
      <c r="BH47" s="1316"/>
      <c r="BI47" s="1317"/>
      <c r="BJ47" s="1318"/>
      <c r="BK47" s="1319"/>
      <c r="BL47" s="1319"/>
      <c r="BM47" s="1319"/>
      <c r="BN47" s="1320"/>
    </row>
    <row r="48" spans="2:66" ht="20.25" customHeight="1">
      <c r="B48" s="1280"/>
      <c r="C48" s="1397"/>
      <c r="D48" s="1400"/>
      <c r="E48" s="1288"/>
      <c r="F48" s="1399"/>
      <c r="G48" s="1282"/>
      <c r="H48" s="1278"/>
      <c r="I48" s="285"/>
      <c r="J48" s="284" t="str">
        <f>G47</f>
        <v>介護職員</v>
      </c>
      <c r="K48" s="285"/>
      <c r="L48" s="284" t="str">
        <f>M47</f>
        <v>A</v>
      </c>
      <c r="M48" s="1271"/>
      <c r="N48" s="1272"/>
      <c r="O48" s="1276"/>
      <c r="P48" s="1277"/>
      <c r="Q48" s="1277"/>
      <c r="R48" s="1278"/>
      <c r="S48" s="1307"/>
      <c r="T48" s="1308"/>
      <c r="U48" s="1308"/>
      <c r="V48" s="1308"/>
      <c r="W48" s="1309"/>
      <c r="X48" s="279" t="s">
        <v>1099</v>
      </c>
      <c r="Y48" s="278"/>
      <c r="Z48" s="277"/>
      <c r="AA48" s="275" t="str">
        <f>IF(AA47="","",VLOOKUP(AA47,'【記載例】シフト記号表（勤務時間帯）'!$C$6:$L$47,10,FALSE))</f>
        <v/>
      </c>
      <c r="AB48" s="274">
        <f>IF(AB47="","",VLOOKUP(AB47,'【記載例】シフト記号表（勤務時間帯）'!$C$6:$L$47,10,FALSE))</f>
        <v>8</v>
      </c>
      <c r="AC48" s="274">
        <f>IF(AC47="","",VLOOKUP(AC47,'【記載例】シフト記号表（勤務時間帯）'!$C$6:$L$47,10,FALSE))</f>
        <v>8</v>
      </c>
      <c r="AD48" s="274">
        <f>IF(AD47="","",VLOOKUP(AD47,'【記載例】シフト記号表（勤務時間帯）'!$C$6:$L$47,10,FALSE))</f>
        <v>8</v>
      </c>
      <c r="AE48" s="274" t="str">
        <f>IF(AE47="","",VLOOKUP(AE47,'【記載例】シフト記号表（勤務時間帯）'!$C$6:$L$47,10,FALSE))</f>
        <v/>
      </c>
      <c r="AF48" s="274">
        <f>IF(AF47="","",VLOOKUP(AF47,'【記載例】シフト記号表（勤務時間帯）'!$C$6:$L$47,10,FALSE))</f>
        <v>8</v>
      </c>
      <c r="AG48" s="276">
        <f>IF(AG47="","",VLOOKUP(AG47,'【記載例】シフト記号表（勤務時間帯）'!$C$6:$L$47,10,FALSE))</f>
        <v>8</v>
      </c>
      <c r="AH48" s="275">
        <f>IF(AH47="","",VLOOKUP(AH47,'【記載例】シフト記号表（勤務時間帯）'!$C$6:$L$47,10,FALSE))</f>
        <v>8</v>
      </c>
      <c r="AI48" s="274" t="str">
        <f>IF(AI47="","",VLOOKUP(AI47,'【記載例】シフト記号表（勤務時間帯）'!$C$6:$L$47,10,FALSE))</f>
        <v/>
      </c>
      <c r="AJ48" s="274">
        <f>IF(AJ47="","",VLOOKUP(AJ47,'【記載例】シフト記号表（勤務時間帯）'!$C$6:$L$47,10,FALSE))</f>
        <v>8</v>
      </c>
      <c r="AK48" s="274">
        <f>IF(AK47="","",VLOOKUP(AK47,'【記載例】シフト記号表（勤務時間帯）'!$C$6:$L$47,10,FALSE))</f>
        <v>8</v>
      </c>
      <c r="AL48" s="274" t="str">
        <f>IF(AL47="","",VLOOKUP(AL47,'【記載例】シフト記号表（勤務時間帯）'!$C$6:$L$47,10,FALSE))</f>
        <v/>
      </c>
      <c r="AM48" s="274" t="str">
        <f>IF(AM47="","",VLOOKUP(AM47,'【記載例】シフト記号表（勤務時間帯）'!$C$6:$L$47,10,FALSE))</f>
        <v/>
      </c>
      <c r="AN48" s="276">
        <f>IF(AN47="","",VLOOKUP(AN47,'【記載例】シフト記号表（勤務時間帯）'!$C$6:$L$47,10,FALSE))</f>
        <v>8</v>
      </c>
      <c r="AO48" s="275">
        <f>IF(AO47="","",VLOOKUP(AO47,'【記載例】シフト記号表（勤務時間帯）'!$C$6:$L$47,10,FALSE))</f>
        <v>8</v>
      </c>
      <c r="AP48" s="274">
        <f>IF(AP47="","",VLOOKUP(AP47,'【記載例】シフト記号表（勤務時間帯）'!$C$6:$L$47,10,FALSE))</f>
        <v>8</v>
      </c>
      <c r="AQ48" s="274">
        <f>IF(AQ47="","",VLOOKUP(AQ47,'【記載例】シフト記号表（勤務時間帯）'!$C$6:$L$47,10,FALSE))</f>
        <v>8</v>
      </c>
      <c r="AR48" s="274">
        <f>IF(AR47="","",VLOOKUP(AR47,'【記載例】シフト記号表（勤務時間帯）'!$C$6:$L$47,10,FALSE))</f>
        <v>8</v>
      </c>
      <c r="AS48" s="274">
        <f>IF(AS47="","",VLOOKUP(AS47,'【記載例】シフト記号表（勤務時間帯）'!$C$6:$L$47,10,FALSE))</f>
        <v>8</v>
      </c>
      <c r="AT48" s="274">
        <f>IF(AT47="","",VLOOKUP(AT47,'【記載例】シフト記号表（勤務時間帯）'!$C$6:$L$47,10,FALSE))</f>
        <v>8</v>
      </c>
      <c r="AU48" s="276" t="str">
        <f>IF(AU47="","",VLOOKUP(AU47,'【記載例】シフト記号表（勤務時間帯）'!$C$6:$L$47,10,FALSE))</f>
        <v/>
      </c>
      <c r="AV48" s="275">
        <f>IF(AV47="","",VLOOKUP(AV47,'【記載例】シフト記号表（勤務時間帯）'!$C$6:$L$47,10,FALSE))</f>
        <v>8</v>
      </c>
      <c r="AW48" s="274">
        <f>IF(AW47="","",VLOOKUP(AW47,'【記載例】シフト記号表（勤務時間帯）'!$C$6:$L$47,10,FALSE))</f>
        <v>8</v>
      </c>
      <c r="AX48" s="274">
        <f>IF(AX47="","",VLOOKUP(AX47,'【記載例】シフト記号表（勤務時間帯）'!$C$6:$L$47,10,FALSE))</f>
        <v>8</v>
      </c>
      <c r="AY48" s="274">
        <f>IF(AY47="","",VLOOKUP(AY47,'【記載例】シフト記号表（勤務時間帯）'!$C$6:$L$47,10,FALSE))</f>
        <v>8</v>
      </c>
      <c r="AZ48" s="274" t="str">
        <f>IF(AZ47="","",VLOOKUP(AZ47,'【記載例】シフト記号表（勤務時間帯）'!$C$6:$L$47,10,FALSE))</f>
        <v/>
      </c>
      <c r="BA48" s="274" t="str">
        <f>IF(BA47="","",VLOOKUP(BA47,'【記載例】シフト記号表（勤務時間帯）'!$C$6:$L$47,10,FALSE))</f>
        <v/>
      </c>
      <c r="BB48" s="276">
        <f>IF(BB47="","",VLOOKUP(BB47,'【記載例】シフト記号表（勤務時間帯）'!$C$6:$L$47,10,FALSE))</f>
        <v>8</v>
      </c>
      <c r="BC48" s="275" t="str">
        <f>IF(BC47="","",VLOOKUP(BC47,'【記載例】シフト記号表（勤務時間帯）'!$C$6:$L$47,10,FALSE))</f>
        <v/>
      </c>
      <c r="BD48" s="274" t="str">
        <f>IF(BD47="","",VLOOKUP(BD47,'【記載例】シフト記号表（勤務時間帯）'!$C$6:$L$47,10,FALSE))</f>
        <v/>
      </c>
      <c r="BE48" s="274" t="str">
        <f>IF(BE47="","",VLOOKUP(BE47,'【記載例】シフト記号表（勤務時間帯）'!$C$6:$L$47,10,FALSE))</f>
        <v/>
      </c>
      <c r="BF48" s="1246">
        <f>IF($BI$3="４週",SUM(AA48:BB48),IF($BI$3="暦月",SUM(AA48:BE48),""))</f>
        <v>160</v>
      </c>
      <c r="BG48" s="1247"/>
      <c r="BH48" s="1324">
        <f>IF($BI$3="４週",BF48/4,IF($BI$3="暦月",(BF48/($BI$8/7)),""))</f>
        <v>40</v>
      </c>
      <c r="BI48" s="1247"/>
      <c r="BJ48" s="1321"/>
      <c r="BK48" s="1322"/>
      <c r="BL48" s="1322"/>
      <c r="BM48" s="1322"/>
      <c r="BN48" s="1323"/>
    </row>
    <row r="49" spans="2:66" ht="20.25" customHeight="1">
      <c r="B49" s="1279">
        <f>B47+1</f>
        <v>17</v>
      </c>
      <c r="C49" s="1396"/>
      <c r="D49" s="1398" t="s">
        <v>1125</v>
      </c>
      <c r="E49" s="1288"/>
      <c r="F49" s="1399"/>
      <c r="G49" s="1325" t="s">
        <v>885</v>
      </c>
      <c r="H49" s="1326"/>
      <c r="I49" s="285"/>
      <c r="J49" s="284"/>
      <c r="K49" s="285"/>
      <c r="L49" s="284"/>
      <c r="M49" s="1337" t="s">
        <v>1111</v>
      </c>
      <c r="N49" s="1338"/>
      <c r="O49" s="1339" t="s">
        <v>1104</v>
      </c>
      <c r="P49" s="1340"/>
      <c r="Q49" s="1340"/>
      <c r="R49" s="1326"/>
      <c r="S49" s="1307" t="s">
        <v>1127</v>
      </c>
      <c r="T49" s="1308"/>
      <c r="U49" s="1308"/>
      <c r="V49" s="1308"/>
      <c r="W49" s="1309"/>
      <c r="X49" s="283" t="s">
        <v>1100</v>
      </c>
      <c r="Z49" s="282"/>
      <c r="AA49" s="267" t="s">
        <v>1101</v>
      </c>
      <c r="AB49" s="266"/>
      <c r="AC49" s="266" t="s">
        <v>1101</v>
      </c>
      <c r="AD49" s="266"/>
      <c r="AE49" s="266" t="s">
        <v>1102</v>
      </c>
      <c r="AF49" s="266"/>
      <c r="AG49" s="268" t="s">
        <v>1108</v>
      </c>
      <c r="AH49" s="267" t="s">
        <v>1107</v>
      </c>
      <c r="AI49" s="266" t="s">
        <v>1102</v>
      </c>
      <c r="AJ49" s="266" t="s">
        <v>1102</v>
      </c>
      <c r="AK49" s="266" t="s">
        <v>1101</v>
      </c>
      <c r="AL49" s="266" t="s">
        <v>1101</v>
      </c>
      <c r="AM49" s="266"/>
      <c r="AN49" s="268" t="s">
        <v>1102</v>
      </c>
      <c r="AO49" s="267" t="s">
        <v>1108</v>
      </c>
      <c r="AP49" s="266" t="s">
        <v>1107</v>
      </c>
      <c r="AQ49" s="266" t="s">
        <v>1101</v>
      </c>
      <c r="AR49" s="266"/>
      <c r="AS49" s="266" t="s">
        <v>1102</v>
      </c>
      <c r="AT49" s="266" t="s">
        <v>1102</v>
      </c>
      <c r="AU49" s="268"/>
      <c r="AV49" s="267"/>
      <c r="AW49" s="266" t="s">
        <v>1108</v>
      </c>
      <c r="AX49" s="266" t="s">
        <v>1107</v>
      </c>
      <c r="AY49" s="266" t="s">
        <v>1101</v>
      </c>
      <c r="AZ49" s="266" t="s">
        <v>1102</v>
      </c>
      <c r="BA49" s="266" t="s">
        <v>1102</v>
      </c>
      <c r="BB49" s="268"/>
      <c r="BC49" s="267"/>
      <c r="BD49" s="266"/>
      <c r="BE49" s="265"/>
      <c r="BF49" s="1314"/>
      <c r="BG49" s="1315"/>
      <c r="BH49" s="1316"/>
      <c r="BI49" s="1317"/>
      <c r="BJ49" s="1318"/>
      <c r="BK49" s="1319"/>
      <c r="BL49" s="1319"/>
      <c r="BM49" s="1319"/>
      <c r="BN49" s="1320"/>
    </row>
    <row r="50" spans="2:66" ht="20.25" customHeight="1">
      <c r="B50" s="1280"/>
      <c r="C50" s="1397"/>
      <c r="D50" s="1400"/>
      <c r="E50" s="1288"/>
      <c r="F50" s="1399"/>
      <c r="G50" s="1282"/>
      <c r="H50" s="1278"/>
      <c r="I50" s="285"/>
      <c r="J50" s="284" t="str">
        <f>G49</f>
        <v>介護職員</v>
      </c>
      <c r="K50" s="285"/>
      <c r="L50" s="284" t="str">
        <f>M49</f>
        <v>A</v>
      </c>
      <c r="M50" s="1271"/>
      <c r="N50" s="1272"/>
      <c r="O50" s="1276"/>
      <c r="P50" s="1277"/>
      <c r="Q50" s="1277"/>
      <c r="R50" s="1278"/>
      <c r="S50" s="1307"/>
      <c r="T50" s="1308"/>
      <c r="U50" s="1308"/>
      <c r="V50" s="1308"/>
      <c r="W50" s="1309"/>
      <c r="X50" s="279" t="s">
        <v>1099</v>
      </c>
      <c r="Y50" s="278"/>
      <c r="Z50" s="277"/>
      <c r="AA50" s="275">
        <f>IF(AA49="","",VLOOKUP(AA49,'【記載例】シフト記号表（勤務時間帯）'!$C$6:$L$47,10,FALSE))</f>
        <v>8</v>
      </c>
      <c r="AB50" s="274" t="str">
        <f>IF(AB49="","",VLOOKUP(AB49,'【記載例】シフト記号表（勤務時間帯）'!$C$6:$L$47,10,FALSE))</f>
        <v/>
      </c>
      <c r="AC50" s="274">
        <f>IF(AC49="","",VLOOKUP(AC49,'【記載例】シフト記号表（勤務時間帯）'!$C$6:$L$47,10,FALSE))</f>
        <v>8</v>
      </c>
      <c r="AD50" s="274" t="str">
        <f>IF(AD49="","",VLOOKUP(AD49,'【記載例】シフト記号表（勤務時間帯）'!$C$6:$L$47,10,FALSE))</f>
        <v/>
      </c>
      <c r="AE50" s="274">
        <f>IF(AE49="","",VLOOKUP(AE49,'【記載例】シフト記号表（勤務時間帯）'!$C$6:$L$47,10,FALSE))</f>
        <v>8</v>
      </c>
      <c r="AF50" s="274" t="str">
        <f>IF(AF49="","",VLOOKUP(AF49,'【記載例】シフト記号表（勤務時間帯）'!$C$6:$L$47,10,FALSE))</f>
        <v/>
      </c>
      <c r="AG50" s="276">
        <f>IF(AG49="","",VLOOKUP(AG49,'【記載例】シフト記号表（勤務時間帯）'!$C$6:$L$47,10,FALSE))</f>
        <v>8</v>
      </c>
      <c r="AH50" s="275">
        <f>IF(AH49="","",VLOOKUP(AH49,'【記載例】シフト記号表（勤務時間帯）'!$C$6:$L$47,10,FALSE))</f>
        <v>8</v>
      </c>
      <c r="AI50" s="274">
        <f>IF(AI49="","",VLOOKUP(AI49,'【記載例】シフト記号表（勤務時間帯）'!$C$6:$L$47,10,FALSE))</f>
        <v>8</v>
      </c>
      <c r="AJ50" s="274">
        <f>IF(AJ49="","",VLOOKUP(AJ49,'【記載例】シフト記号表（勤務時間帯）'!$C$6:$L$47,10,FALSE))</f>
        <v>8</v>
      </c>
      <c r="AK50" s="274">
        <f>IF(AK49="","",VLOOKUP(AK49,'【記載例】シフト記号表（勤務時間帯）'!$C$6:$L$47,10,FALSE))</f>
        <v>8</v>
      </c>
      <c r="AL50" s="274">
        <f>IF(AL49="","",VLOOKUP(AL49,'【記載例】シフト記号表（勤務時間帯）'!$C$6:$L$47,10,FALSE))</f>
        <v>8</v>
      </c>
      <c r="AM50" s="274" t="str">
        <f>IF(AM49="","",VLOOKUP(AM49,'【記載例】シフト記号表（勤務時間帯）'!$C$6:$L$47,10,FALSE))</f>
        <v/>
      </c>
      <c r="AN50" s="276">
        <f>IF(AN49="","",VLOOKUP(AN49,'【記載例】シフト記号表（勤務時間帯）'!$C$6:$L$47,10,FALSE))</f>
        <v>8</v>
      </c>
      <c r="AO50" s="275">
        <f>IF(AO49="","",VLOOKUP(AO49,'【記載例】シフト記号表（勤務時間帯）'!$C$6:$L$47,10,FALSE))</f>
        <v>8</v>
      </c>
      <c r="AP50" s="274">
        <f>IF(AP49="","",VLOOKUP(AP49,'【記載例】シフト記号表（勤務時間帯）'!$C$6:$L$47,10,FALSE))</f>
        <v>8</v>
      </c>
      <c r="AQ50" s="274">
        <f>IF(AQ49="","",VLOOKUP(AQ49,'【記載例】シフト記号表（勤務時間帯）'!$C$6:$L$47,10,FALSE))</f>
        <v>8</v>
      </c>
      <c r="AR50" s="274" t="str">
        <f>IF(AR49="","",VLOOKUP(AR49,'【記載例】シフト記号表（勤務時間帯）'!$C$6:$L$47,10,FALSE))</f>
        <v/>
      </c>
      <c r="AS50" s="274">
        <f>IF(AS49="","",VLOOKUP(AS49,'【記載例】シフト記号表（勤務時間帯）'!$C$6:$L$47,10,FALSE))</f>
        <v>8</v>
      </c>
      <c r="AT50" s="274">
        <f>IF(AT49="","",VLOOKUP(AT49,'【記載例】シフト記号表（勤務時間帯）'!$C$6:$L$47,10,FALSE))</f>
        <v>8</v>
      </c>
      <c r="AU50" s="276" t="str">
        <f>IF(AU49="","",VLOOKUP(AU49,'【記載例】シフト記号表（勤務時間帯）'!$C$6:$L$47,10,FALSE))</f>
        <v/>
      </c>
      <c r="AV50" s="275" t="str">
        <f>IF(AV49="","",VLOOKUP(AV49,'【記載例】シフト記号表（勤務時間帯）'!$C$6:$L$47,10,FALSE))</f>
        <v/>
      </c>
      <c r="AW50" s="274">
        <f>IF(AW49="","",VLOOKUP(AW49,'【記載例】シフト記号表（勤務時間帯）'!$C$6:$L$47,10,FALSE))</f>
        <v>8</v>
      </c>
      <c r="AX50" s="274">
        <f>IF(AX49="","",VLOOKUP(AX49,'【記載例】シフト記号表（勤務時間帯）'!$C$6:$L$47,10,FALSE))</f>
        <v>8</v>
      </c>
      <c r="AY50" s="274">
        <f>IF(AY49="","",VLOOKUP(AY49,'【記載例】シフト記号表（勤務時間帯）'!$C$6:$L$47,10,FALSE))</f>
        <v>8</v>
      </c>
      <c r="AZ50" s="274">
        <f>IF(AZ49="","",VLOOKUP(AZ49,'【記載例】シフト記号表（勤務時間帯）'!$C$6:$L$47,10,FALSE))</f>
        <v>8</v>
      </c>
      <c r="BA50" s="274">
        <f>IF(BA49="","",VLOOKUP(BA49,'【記載例】シフト記号表（勤務時間帯）'!$C$6:$L$47,10,FALSE))</f>
        <v>8</v>
      </c>
      <c r="BB50" s="276" t="str">
        <f>IF(BB49="","",VLOOKUP(BB49,'【記載例】シフト記号表（勤務時間帯）'!$C$6:$L$47,10,FALSE))</f>
        <v/>
      </c>
      <c r="BC50" s="275" t="str">
        <f>IF(BC49="","",VLOOKUP(BC49,'【記載例】シフト記号表（勤務時間帯）'!$C$6:$L$47,10,FALSE))</f>
        <v/>
      </c>
      <c r="BD50" s="274" t="str">
        <f>IF(BD49="","",VLOOKUP(BD49,'【記載例】シフト記号表（勤務時間帯）'!$C$6:$L$47,10,FALSE))</f>
        <v/>
      </c>
      <c r="BE50" s="274" t="str">
        <f>IF(BE49="","",VLOOKUP(BE49,'【記載例】シフト記号表（勤務時間帯）'!$C$6:$L$47,10,FALSE))</f>
        <v/>
      </c>
      <c r="BF50" s="1246">
        <f>IF($BI$3="４週",SUM(AA50:BB50),IF($BI$3="暦月",SUM(AA50:BE50),""))</f>
        <v>160</v>
      </c>
      <c r="BG50" s="1247"/>
      <c r="BH50" s="1324">
        <f>IF($BI$3="４週",BF50/4,IF($BI$3="暦月",(BF50/($BI$8/7)),""))</f>
        <v>40</v>
      </c>
      <c r="BI50" s="1247"/>
      <c r="BJ50" s="1321"/>
      <c r="BK50" s="1322"/>
      <c r="BL50" s="1322"/>
      <c r="BM50" s="1322"/>
      <c r="BN50" s="1323"/>
    </row>
    <row r="51" spans="2:66" ht="20.25" customHeight="1">
      <c r="B51" s="1279">
        <f>B49+1</f>
        <v>18</v>
      </c>
      <c r="C51" s="1396"/>
      <c r="D51" s="1398" t="s">
        <v>1125</v>
      </c>
      <c r="E51" s="1288"/>
      <c r="F51" s="1399"/>
      <c r="G51" s="1325" t="s">
        <v>885</v>
      </c>
      <c r="H51" s="1326"/>
      <c r="I51" s="285"/>
      <c r="J51" s="284"/>
      <c r="K51" s="285"/>
      <c r="L51" s="284"/>
      <c r="M51" s="1337" t="s">
        <v>1111</v>
      </c>
      <c r="N51" s="1338"/>
      <c r="O51" s="1339" t="s">
        <v>1104</v>
      </c>
      <c r="P51" s="1340"/>
      <c r="Q51" s="1340"/>
      <c r="R51" s="1326"/>
      <c r="S51" s="1307" t="s">
        <v>1126</v>
      </c>
      <c r="T51" s="1308"/>
      <c r="U51" s="1308"/>
      <c r="V51" s="1308"/>
      <c r="W51" s="1309"/>
      <c r="X51" s="283" t="s">
        <v>1100</v>
      </c>
      <c r="Z51" s="282"/>
      <c r="AA51" s="267" t="s">
        <v>1109</v>
      </c>
      <c r="AB51" s="266"/>
      <c r="AC51" s="266" t="s">
        <v>1102</v>
      </c>
      <c r="AD51" s="266" t="s">
        <v>1101</v>
      </c>
      <c r="AE51" s="266" t="s">
        <v>1101</v>
      </c>
      <c r="AF51" s="266" t="s">
        <v>1101</v>
      </c>
      <c r="AG51" s="268"/>
      <c r="AH51" s="267" t="s">
        <v>1108</v>
      </c>
      <c r="AI51" s="266" t="s">
        <v>1107</v>
      </c>
      <c r="AJ51" s="266" t="s">
        <v>1101</v>
      </c>
      <c r="AK51" s="266"/>
      <c r="AL51" s="266" t="s">
        <v>1102</v>
      </c>
      <c r="AM51" s="266" t="s">
        <v>1102</v>
      </c>
      <c r="AN51" s="268"/>
      <c r="AO51" s="267"/>
      <c r="AP51" s="266" t="s">
        <v>1108</v>
      </c>
      <c r="AQ51" s="266" t="s">
        <v>1107</v>
      </c>
      <c r="AR51" s="266" t="s">
        <v>1101</v>
      </c>
      <c r="AS51" s="266"/>
      <c r="AT51" s="266" t="s">
        <v>1102</v>
      </c>
      <c r="AU51" s="268" t="s">
        <v>1102</v>
      </c>
      <c r="AV51" s="267" t="s">
        <v>1102</v>
      </c>
      <c r="AW51" s="266"/>
      <c r="AX51" s="266" t="s">
        <v>1108</v>
      </c>
      <c r="AY51" s="266" t="s">
        <v>1107</v>
      </c>
      <c r="AZ51" s="266" t="s">
        <v>1101</v>
      </c>
      <c r="BA51" s="266"/>
      <c r="BB51" s="268" t="s">
        <v>1102</v>
      </c>
      <c r="BC51" s="267"/>
      <c r="BD51" s="266"/>
      <c r="BE51" s="265"/>
      <c r="BF51" s="1314"/>
      <c r="BG51" s="1315"/>
      <c r="BH51" s="1316"/>
      <c r="BI51" s="1317"/>
      <c r="BJ51" s="1318"/>
      <c r="BK51" s="1319"/>
      <c r="BL51" s="1319"/>
      <c r="BM51" s="1319"/>
      <c r="BN51" s="1320"/>
    </row>
    <row r="52" spans="2:66" ht="20.25" customHeight="1">
      <c r="B52" s="1280"/>
      <c r="C52" s="1397"/>
      <c r="D52" s="1400"/>
      <c r="E52" s="1288"/>
      <c r="F52" s="1399"/>
      <c r="G52" s="1282"/>
      <c r="H52" s="1278"/>
      <c r="I52" s="285"/>
      <c r="J52" s="284" t="str">
        <f>G51</f>
        <v>介護職員</v>
      </c>
      <c r="K52" s="285"/>
      <c r="L52" s="284" t="str">
        <f>M51</f>
        <v>A</v>
      </c>
      <c r="M52" s="1271"/>
      <c r="N52" s="1272"/>
      <c r="O52" s="1276"/>
      <c r="P52" s="1277"/>
      <c r="Q52" s="1277"/>
      <c r="R52" s="1278"/>
      <c r="S52" s="1307"/>
      <c r="T52" s="1308"/>
      <c r="U52" s="1308"/>
      <c r="V52" s="1308"/>
      <c r="W52" s="1309"/>
      <c r="X52" s="279" t="s">
        <v>1099</v>
      </c>
      <c r="Y52" s="278"/>
      <c r="Z52" s="277"/>
      <c r="AA52" s="275">
        <f>IF(AA51="","",VLOOKUP(AA51,'【記載例】シフト記号表（勤務時間帯）'!$C$6:$L$47,10,FALSE))</f>
        <v>8</v>
      </c>
      <c r="AB52" s="274" t="str">
        <f>IF(AB51="","",VLOOKUP(AB51,'【記載例】シフト記号表（勤務時間帯）'!$C$6:$L$47,10,FALSE))</f>
        <v/>
      </c>
      <c r="AC52" s="274">
        <f>IF(AC51="","",VLOOKUP(AC51,'【記載例】シフト記号表（勤務時間帯）'!$C$6:$L$47,10,FALSE))</f>
        <v>8</v>
      </c>
      <c r="AD52" s="274">
        <f>IF(AD51="","",VLOOKUP(AD51,'【記載例】シフト記号表（勤務時間帯）'!$C$6:$L$47,10,FALSE))</f>
        <v>8</v>
      </c>
      <c r="AE52" s="274">
        <f>IF(AE51="","",VLOOKUP(AE51,'【記載例】シフト記号表（勤務時間帯）'!$C$6:$L$47,10,FALSE))</f>
        <v>8</v>
      </c>
      <c r="AF52" s="274">
        <f>IF(AF51="","",VLOOKUP(AF51,'【記載例】シフト記号表（勤務時間帯）'!$C$6:$L$47,10,FALSE))</f>
        <v>8</v>
      </c>
      <c r="AG52" s="276" t="str">
        <f>IF(AG51="","",VLOOKUP(AG51,'【記載例】シフト記号表（勤務時間帯）'!$C$6:$L$47,10,FALSE))</f>
        <v/>
      </c>
      <c r="AH52" s="275">
        <f>IF(AH51="","",VLOOKUP(AH51,'【記載例】シフト記号表（勤務時間帯）'!$C$6:$L$47,10,FALSE))</f>
        <v>8</v>
      </c>
      <c r="AI52" s="274">
        <f>IF(AI51="","",VLOOKUP(AI51,'【記載例】シフト記号表（勤務時間帯）'!$C$6:$L$47,10,FALSE))</f>
        <v>8</v>
      </c>
      <c r="AJ52" s="274">
        <f>IF(AJ51="","",VLOOKUP(AJ51,'【記載例】シフト記号表（勤務時間帯）'!$C$6:$L$47,10,FALSE))</f>
        <v>8</v>
      </c>
      <c r="AK52" s="274" t="str">
        <f>IF(AK51="","",VLOOKUP(AK51,'【記載例】シフト記号表（勤務時間帯）'!$C$6:$L$47,10,FALSE))</f>
        <v/>
      </c>
      <c r="AL52" s="274">
        <f>IF(AL51="","",VLOOKUP(AL51,'【記載例】シフト記号表（勤務時間帯）'!$C$6:$L$47,10,FALSE))</f>
        <v>8</v>
      </c>
      <c r="AM52" s="274">
        <f>IF(AM51="","",VLOOKUP(AM51,'【記載例】シフト記号表（勤務時間帯）'!$C$6:$L$47,10,FALSE))</f>
        <v>8</v>
      </c>
      <c r="AN52" s="276" t="str">
        <f>IF(AN51="","",VLOOKUP(AN51,'【記載例】シフト記号表（勤務時間帯）'!$C$6:$L$47,10,FALSE))</f>
        <v/>
      </c>
      <c r="AO52" s="275" t="str">
        <f>IF(AO51="","",VLOOKUP(AO51,'【記載例】シフト記号表（勤務時間帯）'!$C$6:$L$47,10,FALSE))</f>
        <v/>
      </c>
      <c r="AP52" s="274">
        <f>IF(AP51="","",VLOOKUP(AP51,'【記載例】シフト記号表（勤務時間帯）'!$C$6:$L$47,10,FALSE))</f>
        <v>8</v>
      </c>
      <c r="AQ52" s="274">
        <f>IF(AQ51="","",VLOOKUP(AQ51,'【記載例】シフト記号表（勤務時間帯）'!$C$6:$L$47,10,FALSE))</f>
        <v>8</v>
      </c>
      <c r="AR52" s="274">
        <f>IF(AR51="","",VLOOKUP(AR51,'【記載例】シフト記号表（勤務時間帯）'!$C$6:$L$47,10,FALSE))</f>
        <v>8</v>
      </c>
      <c r="AS52" s="274" t="str">
        <f>IF(AS51="","",VLOOKUP(AS51,'【記載例】シフト記号表（勤務時間帯）'!$C$6:$L$47,10,FALSE))</f>
        <v/>
      </c>
      <c r="AT52" s="274">
        <f>IF(AT51="","",VLOOKUP(AT51,'【記載例】シフト記号表（勤務時間帯）'!$C$6:$L$47,10,FALSE))</f>
        <v>8</v>
      </c>
      <c r="AU52" s="276">
        <f>IF(AU51="","",VLOOKUP(AU51,'【記載例】シフト記号表（勤務時間帯）'!$C$6:$L$47,10,FALSE))</f>
        <v>8</v>
      </c>
      <c r="AV52" s="275">
        <f>IF(AV51="","",VLOOKUP(AV51,'【記載例】シフト記号表（勤務時間帯）'!$C$6:$L$47,10,FALSE))</f>
        <v>8</v>
      </c>
      <c r="AW52" s="274" t="str">
        <f>IF(AW51="","",VLOOKUP(AW51,'【記載例】シフト記号表（勤務時間帯）'!$C$6:$L$47,10,FALSE))</f>
        <v/>
      </c>
      <c r="AX52" s="274">
        <f>IF(AX51="","",VLOOKUP(AX51,'【記載例】シフト記号表（勤務時間帯）'!$C$6:$L$47,10,FALSE))</f>
        <v>8</v>
      </c>
      <c r="AY52" s="274">
        <f>IF(AY51="","",VLOOKUP(AY51,'【記載例】シフト記号表（勤務時間帯）'!$C$6:$L$47,10,FALSE))</f>
        <v>8</v>
      </c>
      <c r="AZ52" s="274">
        <f>IF(AZ51="","",VLOOKUP(AZ51,'【記載例】シフト記号表（勤務時間帯）'!$C$6:$L$47,10,FALSE))</f>
        <v>8</v>
      </c>
      <c r="BA52" s="274" t="str">
        <f>IF(BA51="","",VLOOKUP(BA51,'【記載例】シフト記号表（勤務時間帯）'!$C$6:$L$47,10,FALSE))</f>
        <v/>
      </c>
      <c r="BB52" s="276">
        <f>IF(BB51="","",VLOOKUP(BB51,'【記載例】シフト記号表（勤務時間帯）'!$C$6:$L$47,10,FALSE))</f>
        <v>8</v>
      </c>
      <c r="BC52" s="275" t="str">
        <f>IF(BC51="","",VLOOKUP(BC51,'【記載例】シフト記号表（勤務時間帯）'!$C$6:$L$47,10,FALSE))</f>
        <v/>
      </c>
      <c r="BD52" s="274" t="str">
        <f>IF(BD51="","",VLOOKUP(BD51,'【記載例】シフト記号表（勤務時間帯）'!$C$6:$L$47,10,FALSE))</f>
        <v/>
      </c>
      <c r="BE52" s="274" t="str">
        <f>IF(BE51="","",VLOOKUP(BE51,'【記載例】シフト記号表（勤務時間帯）'!$C$6:$L$47,10,FALSE))</f>
        <v/>
      </c>
      <c r="BF52" s="1246">
        <f>IF($BI$3="４週",SUM(AA52:BB52),IF($BI$3="暦月",SUM(AA52:BE52),""))</f>
        <v>160</v>
      </c>
      <c r="BG52" s="1247"/>
      <c r="BH52" s="1324">
        <f>IF($BI$3="４週",BF52/4,IF($BI$3="暦月",(BF52/($BI$8/7)),""))</f>
        <v>40</v>
      </c>
      <c r="BI52" s="1247"/>
      <c r="BJ52" s="1321"/>
      <c r="BK52" s="1322"/>
      <c r="BL52" s="1322"/>
      <c r="BM52" s="1322"/>
      <c r="BN52" s="1323"/>
    </row>
    <row r="53" spans="2:66" ht="20.25" customHeight="1">
      <c r="B53" s="1279">
        <f>B51+1</f>
        <v>19</v>
      </c>
      <c r="C53" s="1396"/>
      <c r="D53" s="1398" t="s">
        <v>1125</v>
      </c>
      <c r="E53" s="1288"/>
      <c r="F53" s="1399"/>
      <c r="G53" s="1325" t="s">
        <v>885</v>
      </c>
      <c r="H53" s="1326"/>
      <c r="I53" s="273"/>
      <c r="J53" s="272"/>
      <c r="K53" s="273"/>
      <c r="L53" s="272"/>
      <c r="M53" s="1337" t="s">
        <v>1105</v>
      </c>
      <c r="N53" s="1338"/>
      <c r="O53" s="1339" t="s">
        <v>1104</v>
      </c>
      <c r="P53" s="1340"/>
      <c r="Q53" s="1340"/>
      <c r="R53" s="1326"/>
      <c r="S53" s="1307" t="s">
        <v>1124</v>
      </c>
      <c r="T53" s="1308"/>
      <c r="U53" s="1308"/>
      <c r="V53" s="1308"/>
      <c r="W53" s="1309"/>
      <c r="X53" s="288" t="s">
        <v>1100</v>
      </c>
      <c r="Y53" s="287"/>
      <c r="Z53" s="286"/>
      <c r="AA53" s="267" t="s">
        <v>1102</v>
      </c>
      <c r="AB53" s="266"/>
      <c r="AC53" s="266"/>
      <c r="AD53" s="266" t="s">
        <v>1102</v>
      </c>
      <c r="AE53" s="266"/>
      <c r="AF53" s="266" t="s">
        <v>1102</v>
      </c>
      <c r="AG53" s="268" t="s">
        <v>1102</v>
      </c>
      <c r="AH53" s="267"/>
      <c r="AI53" s="266" t="s">
        <v>1102</v>
      </c>
      <c r="AJ53" s="266"/>
      <c r="AK53" s="266"/>
      <c r="AL53" s="266" t="s">
        <v>1102</v>
      </c>
      <c r="AM53" s="266" t="s">
        <v>1101</v>
      </c>
      <c r="AN53" s="268" t="s">
        <v>1101</v>
      </c>
      <c r="AO53" s="267" t="s">
        <v>1102</v>
      </c>
      <c r="AP53" s="266"/>
      <c r="AQ53" s="266" t="s">
        <v>1102</v>
      </c>
      <c r="AR53" s="266"/>
      <c r="AS53" s="266" t="s">
        <v>1102</v>
      </c>
      <c r="AT53" s="266"/>
      <c r="AU53" s="268" t="s">
        <v>1101</v>
      </c>
      <c r="AV53" s="267" t="s">
        <v>1101</v>
      </c>
      <c r="AW53" s="266" t="s">
        <v>1102</v>
      </c>
      <c r="AX53" s="266"/>
      <c r="AY53" s="266" t="s">
        <v>1102</v>
      </c>
      <c r="AZ53" s="266"/>
      <c r="BA53" s="266" t="s">
        <v>1101</v>
      </c>
      <c r="BB53" s="268"/>
      <c r="BC53" s="267"/>
      <c r="BD53" s="266"/>
      <c r="BE53" s="265"/>
      <c r="BF53" s="1314"/>
      <c r="BG53" s="1315"/>
      <c r="BH53" s="1316"/>
      <c r="BI53" s="1317"/>
      <c r="BJ53" s="1318"/>
      <c r="BK53" s="1319"/>
      <c r="BL53" s="1319"/>
      <c r="BM53" s="1319"/>
      <c r="BN53" s="1320"/>
    </row>
    <row r="54" spans="2:66" ht="20.25" customHeight="1">
      <c r="B54" s="1280"/>
      <c r="C54" s="1397"/>
      <c r="D54" s="1400"/>
      <c r="E54" s="1288"/>
      <c r="F54" s="1399"/>
      <c r="G54" s="1282"/>
      <c r="H54" s="1278"/>
      <c r="I54" s="285"/>
      <c r="J54" s="284" t="str">
        <f>G53</f>
        <v>介護職員</v>
      </c>
      <c r="K54" s="285"/>
      <c r="L54" s="284" t="str">
        <f>M53</f>
        <v>C</v>
      </c>
      <c r="M54" s="1271"/>
      <c r="N54" s="1272"/>
      <c r="O54" s="1276"/>
      <c r="P54" s="1277"/>
      <c r="Q54" s="1277"/>
      <c r="R54" s="1278"/>
      <c r="S54" s="1307"/>
      <c r="T54" s="1308"/>
      <c r="U54" s="1308"/>
      <c r="V54" s="1308"/>
      <c r="W54" s="1309"/>
      <c r="X54" s="279" t="s">
        <v>1099</v>
      </c>
      <c r="Y54" s="290"/>
      <c r="Z54" s="289"/>
      <c r="AA54" s="275">
        <f>IF(AA53="","",VLOOKUP(AA53,'【記載例】シフト記号表（勤務時間帯）'!$C$6:$L$47,10,FALSE))</f>
        <v>8</v>
      </c>
      <c r="AB54" s="274" t="str">
        <f>IF(AB53="","",VLOOKUP(AB53,'【記載例】シフト記号表（勤務時間帯）'!$C$6:$L$47,10,FALSE))</f>
        <v/>
      </c>
      <c r="AC54" s="274" t="str">
        <f>IF(AC53="","",VLOOKUP(AC53,'【記載例】シフト記号表（勤務時間帯）'!$C$6:$L$47,10,FALSE))</f>
        <v/>
      </c>
      <c r="AD54" s="274">
        <f>IF(AD53="","",VLOOKUP(AD53,'【記載例】シフト記号表（勤務時間帯）'!$C$6:$L$47,10,FALSE))</f>
        <v>8</v>
      </c>
      <c r="AE54" s="274" t="str">
        <f>IF(AE53="","",VLOOKUP(AE53,'【記載例】シフト記号表（勤務時間帯）'!$C$6:$L$47,10,FALSE))</f>
        <v/>
      </c>
      <c r="AF54" s="274">
        <f>IF(AF53="","",VLOOKUP(AF53,'【記載例】シフト記号表（勤務時間帯）'!$C$6:$L$47,10,FALSE))</f>
        <v>8</v>
      </c>
      <c r="AG54" s="276">
        <f>IF(AG53="","",VLOOKUP(AG53,'【記載例】シフト記号表（勤務時間帯）'!$C$6:$L$47,10,FALSE))</f>
        <v>8</v>
      </c>
      <c r="AH54" s="275" t="str">
        <f>IF(AH53="","",VLOOKUP(AH53,'【記載例】シフト記号表（勤務時間帯）'!$C$6:$L$47,10,FALSE))</f>
        <v/>
      </c>
      <c r="AI54" s="274">
        <f>IF(AI53="","",VLOOKUP(AI53,'【記載例】シフト記号表（勤務時間帯）'!$C$6:$L$47,10,FALSE))</f>
        <v>8</v>
      </c>
      <c r="AJ54" s="274" t="str">
        <f>IF(AJ53="","",VLOOKUP(AJ53,'【記載例】シフト記号表（勤務時間帯）'!$C$6:$L$47,10,FALSE))</f>
        <v/>
      </c>
      <c r="AK54" s="274" t="str">
        <f>IF(AK53="","",VLOOKUP(AK53,'【記載例】シフト記号表（勤務時間帯）'!$C$6:$L$47,10,FALSE))</f>
        <v/>
      </c>
      <c r="AL54" s="274">
        <f>IF(AL53="","",VLOOKUP(AL53,'【記載例】シフト記号表（勤務時間帯）'!$C$6:$L$47,10,FALSE))</f>
        <v>8</v>
      </c>
      <c r="AM54" s="274">
        <f>IF(AM53="","",VLOOKUP(AM53,'【記載例】シフト記号表（勤務時間帯）'!$C$6:$L$47,10,FALSE))</f>
        <v>8</v>
      </c>
      <c r="AN54" s="276">
        <f>IF(AN53="","",VLOOKUP(AN53,'【記載例】シフト記号表（勤務時間帯）'!$C$6:$L$47,10,FALSE))</f>
        <v>8</v>
      </c>
      <c r="AO54" s="275">
        <f>IF(AO53="","",VLOOKUP(AO53,'【記載例】シフト記号表（勤務時間帯）'!$C$6:$L$47,10,FALSE))</f>
        <v>8</v>
      </c>
      <c r="AP54" s="274" t="str">
        <f>IF(AP53="","",VLOOKUP(AP53,'【記載例】シフト記号表（勤務時間帯）'!$C$6:$L$47,10,FALSE))</f>
        <v/>
      </c>
      <c r="AQ54" s="274">
        <f>IF(AQ53="","",VLOOKUP(AQ53,'【記載例】シフト記号表（勤務時間帯）'!$C$6:$L$47,10,FALSE))</f>
        <v>8</v>
      </c>
      <c r="AR54" s="274" t="str">
        <f>IF(AR53="","",VLOOKUP(AR53,'【記載例】シフト記号表（勤務時間帯）'!$C$6:$L$47,10,FALSE))</f>
        <v/>
      </c>
      <c r="AS54" s="274">
        <f>IF(AS53="","",VLOOKUP(AS53,'【記載例】シフト記号表（勤務時間帯）'!$C$6:$L$47,10,FALSE))</f>
        <v>8</v>
      </c>
      <c r="AT54" s="274" t="str">
        <f>IF(AT53="","",VLOOKUP(AT53,'【記載例】シフト記号表（勤務時間帯）'!$C$6:$L$47,10,FALSE))</f>
        <v/>
      </c>
      <c r="AU54" s="276">
        <f>IF(AU53="","",VLOOKUP(AU53,'【記載例】シフト記号表（勤務時間帯）'!$C$6:$L$47,10,FALSE))</f>
        <v>8</v>
      </c>
      <c r="AV54" s="275">
        <f>IF(AV53="","",VLOOKUP(AV53,'【記載例】シフト記号表（勤務時間帯）'!$C$6:$L$47,10,FALSE))</f>
        <v>8</v>
      </c>
      <c r="AW54" s="274">
        <f>IF(AW53="","",VLOOKUP(AW53,'【記載例】シフト記号表（勤務時間帯）'!$C$6:$L$47,10,FALSE))</f>
        <v>8</v>
      </c>
      <c r="AX54" s="274" t="str">
        <f>IF(AX53="","",VLOOKUP(AX53,'【記載例】シフト記号表（勤務時間帯）'!$C$6:$L$47,10,FALSE))</f>
        <v/>
      </c>
      <c r="AY54" s="274">
        <f>IF(AY53="","",VLOOKUP(AY53,'【記載例】シフト記号表（勤務時間帯）'!$C$6:$L$47,10,FALSE))</f>
        <v>8</v>
      </c>
      <c r="AZ54" s="274" t="str">
        <f>IF(AZ53="","",VLOOKUP(AZ53,'【記載例】シフト記号表（勤務時間帯）'!$C$6:$L$47,10,FALSE))</f>
        <v/>
      </c>
      <c r="BA54" s="274">
        <f>IF(BA53="","",VLOOKUP(BA53,'【記載例】シフト記号表（勤務時間帯）'!$C$6:$L$47,10,FALSE))</f>
        <v>8</v>
      </c>
      <c r="BB54" s="276" t="str">
        <f>IF(BB53="","",VLOOKUP(BB53,'【記載例】シフト記号表（勤務時間帯）'!$C$6:$L$47,10,FALSE))</f>
        <v/>
      </c>
      <c r="BC54" s="275" t="str">
        <f>IF(BC53="","",VLOOKUP(BC53,'【記載例】シフト記号表（勤務時間帯）'!$C$6:$L$47,10,FALSE))</f>
        <v/>
      </c>
      <c r="BD54" s="274" t="str">
        <f>IF(BD53="","",VLOOKUP(BD53,'【記載例】シフト記号表（勤務時間帯）'!$C$6:$L$47,10,FALSE))</f>
        <v/>
      </c>
      <c r="BE54" s="274" t="str">
        <f>IF(BE53="","",VLOOKUP(BE53,'【記載例】シフト記号表（勤務時間帯）'!$C$6:$L$47,10,FALSE))</f>
        <v/>
      </c>
      <c r="BF54" s="1246">
        <f>IF($BI$3="４週",SUM(AA54:BB54),IF($BI$3="暦月",SUM(AA54:BE54),""))</f>
        <v>128</v>
      </c>
      <c r="BG54" s="1247"/>
      <c r="BH54" s="1324">
        <f>IF($BI$3="４週",BF54/4,IF($BI$3="暦月",(BF54/($BI$8/7)),""))</f>
        <v>32</v>
      </c>
      <c r="BI54" s="1247"/>
      <c r="BJ54" s="1321"/>
      <c r="BK54" s="1322"/>
      <c r="BL54" s="1322"/>
      <c r="BM54" s="1322"/>
      <c r="BN54" s="1323"/>
    </row>
    <row r="55" spans="2:66" ht="20.25" customHeight="1">
      <c r="B55" s="1279">
        <f>B53+1</f>
        <v>20</v>
      </c>
      <c r="C55" s="1396" t="s">
        <v>1123</v>
      </c>
      <c r="D55" s="1398" t="s">
        <v>1117</v>
      </c>
      <c r="E55" s="1288"/>
      <c r="F55" s="1399"/>
      <c r="G55" s="1325" t="s">
        <v>883</v>
      </c>
      <c r="H55" s="1326"/>
      <c r="I55" s="273"/>
      <c r="J55" s="272"/>
      <c r="K55" s="273"/>
      <c r="L55" s="272"/>
      <c r="M55" s="1337" t="s">
        <v>1111</v>
      </c>
      <c r="N55" s="1338"/>
      <c r="O55" s="1339" t="s">
        <v>884</v>
      </c>
      <c r="P55" s="1340"/>
      <c r="Q55" s="1340"/>
      <c r="R55" s="1326"/>
      <c r="S55" s="1307" t="s">
        <v>1122</v>
      </c>
      <c r="T55" s="1308"/>
      <c r="U55" s="1308"/>
      <c r="V55" s="1308"/>
      <c r="W55" s="1309"/>
      <c r="X55" s="288" t="s">
        <v>1100</v>
      </c>
      <c r="Y55" s="287"/>
      <c r="Z55" s="286"/>
      <c r="AA55" s="267" t="s">
        <v>1108</v>
      </c>
      <c r="AB55" s="266" t="s">
        <v>1107</v>
      </c>
      <c r="AC55" s="266" t="s">
        <v>1101</v>
      </c>
      <c r="AD55" s="266" t="s">
        <v>1101</v>
      </c>
      <c r="AE55" s="266"/>
      <c r="AF55" s="266" t="s">
        <v>1102</v>
      </c>
      <c r="AG55" s="268"/>
      <c r="AH55" s="267"/>
      <c r="AI55" s="266" t="s">
        <v>1108</v>
      </c>
      <c r="AJ55" s="266" t="s">
        <v>1107</v>
      </c>
      <c r="AK55" s="266" t="s">
        <v>1101</v>
      </c>
      <c r="AL55" s="266" t="s">
        <v>1101</v>
      </c>
      <c r="AM55" s="266"/>
      <c r="AN55" s="268" t="s">
        <v>1102</v>
      </c>
      <c r="AO55" s="267" t="s">
        <v>1102</v>
      </c>
      <c r="AP55" s="266"/>
      <c r="AQ55" s="266" t="s">
        <v>1108</v>
      </c>
      <c r="AR55" s="266" t="s">
        <v>1107</v>
      </c>
      <c r="AS55" s="266" t="s">
        <v>1101</v>
      </c>
      <c r="AT55" s="266" t="s">
        <v>1101</v>
      </c>
      <c r="AU55" s="268"/>
      <c r="AV55" s="267" t="s">
        <v>1102</v>
      </c>
      <c r="AW55" s="266"/>
      <c r="AX55" s="266"/>
      <c r="AY55" s="266" t="s">
        <v>1108</v>
      </c>
      <c r="AZ55" s="266" t="s">
        <v>1107</v>
      </c>
      <c r="BA55" s="266" t="s">
        <v>1101</v>
      </c>
      <c r="BB55" s="268" t="s">
        <v>1101</v>
      </c>
      <c r="BC55" s="267"/>
      <c r="BD55" s="266"/>
      <c r="BE55" s="265"/>
      <c r="BF55" s="1314"/>
      <c r="BG55" s="1315"/>
      <c r="BH55" s="1316"/>
      <c r="BI55" s="1317"/>
      <c r="BJ55" s="1318"/>
      <c r="BK55" s="1319"/>
      <c r="BL55" s="1319"/>
      <c r="BM55" s="1319"/>
      <c r="BN55" s="1320"/>
    </row>
    <row r="56" spans="2:66" ht="20.25" customHeight="1">
      <c r="B56" s="1280"/>
      <c r="C56" s="1397"/>
      <c r="D56" s="1400"/>
      <c r="E56" s="1288"/>
      <c r="F56" s="1399"/>
      <c r="G56" s="1282"/>
      <c r="H56" s="1278"/>
      <c r="I56" s="285"/>
      <c r="J56" s="284" t="str">
        <f>G55</f>
        <v>看護職員</v>
      </c>
      <c r="K56" s="285"/>
      <c r="L56" s="284" t="str">
        <f>M55</f>
        <v>A</v>
      </c>
      <c r="M56" s="1271"/>
      <c r="N56" s="1272"/>
      <c r="O56" s="1276"/>
      <c r="P56" s="1277"/>
      <c r="Q56" s="1277"/>
      <c r="R56" s="1278"/>
      <c r="S56" s="1307"/>
      <c r="T56" s="1308"/>
      <c r="U56" s="1308"/>
      <c r="V56" s="1308"/>
      <c r="W56" s="1309"/>
      <c r="X56" s="279" t="s">
        <v>1099</v>
      </c>
      <c r="Y56" s="278"/>
      <c r="Z56" s="277"/>
      <c r="AA56" s="275">
        <f>IF(AA55="","",VLOOKUP(AA55,'【記載例】シフト記号表（勤務時間帯）'!$C$6:$L$47,10,FALSE))</f>
        <v>8</v>
      </c>
      <c r="AB56" s="274">
        <f>IF(AB55="","",VLOOKUP(AB55,'【記載例】シフト記号表（勤務時間帯）'!$C$6:$L$47,10,FALSE))</f>
        <v>8</v>
      </c>
      <c r="AC56" s="274">
        <f>IF(AC55="","",VLOOKUP(AC55,'【記載例】シフト記号表（勤務時間帯）'!$C$6:$L$47,10,FALSE))</f>
        <v>8</v>
      </c>
      <c r="AD56" s="274">
        <f>IF(AD55="","",VLOOKUP(AD55,'【記載例】シフト記号表（勤務時間帯）'!$C$6:$L$47,10,FALSE))</f>
        <v>8</v>
      </c>
      <c r="AE56" s="274" t="str">
        <f>IF(AE55="","",VLOOKUP(AE55,'【記載例】シフト記号表（勤務時間帯）'!$C$6:$L$47,10,FALSE))</f>
        <v/>
      </c>
      <c r="AF56" s="274">
        <f>IF(AF55="","",VLOOKUP(AF55,'【記載例】シフト記号表（勤務時間帯）'!$C$6:$L$47,10,FALSE))</f>
        <v>8</v>
      </c>
      <c r="AG56" s="276" t="str">
        <f>IF(AG55="","",VLOOKUP(AG55,'【記載例】シフト記号表（勤務時間帯）'!$C$6:$L$47,10,FALSE))</f>
        <v/>
      </c>
      <c r="AH56" s="275" t="str">
        <f>IF(AH55="","",VLOOKUP(AH55,'【記載例】シフト記号表（勤務時間帯）'!$C$6:$L$47,10,FALSE))</f>
        <v/>
      </c>
      <c r="AI56" s="274">
        <f>IF(AI55="","",VLOOKUP(AI55,'【記載例】シフト記号表（勤務時間帯）'!$C$6:$L$47,10,FALSE))</f>
        <v>8</v>
      </c>
      <c r="AJ56" s="274">
        <f>IF(AJ55="","",VLOOKUP(AJ55,'【記載例】シフト記号表（勤務時間帯）'!$C$6:$L$47,10,FALSE))</f>
        <v>8</v>
      </c>
      <c r="AK56" s="274">
        <f>IF(AK55="","",VLOOKUP(AK55,'【記載例】シフト記号表（勤務時間帯）'!$C$6:$L$47,10,FALSE))</f>
        <v>8</v>
      </c>
      <c r="AL56" s="274">
        <f>IF(AL55="","",VLOOKUP(AL55,'【記載例】シフト記号表（勤務時間帯）'!$C$6:$L$47,10,FALSE))</f>
        <v>8</v>
      </c>
      <c r="AM56" s="274" t="str">
        <f>IF(AM55="","",VLOOKUP(AM55,'【記載例】シフト記号表（勤務時間帯）'!$C$6:$L$47,10,FALSE))</f>
        <v/>
      </c>
      <c r="AN56" s="276">
        <f>IF(AN55="","",VLOOKUP(AN55,'【記載例】シフト記号表（勤務時間帯）'!$C$6:$L$47,10,FALSE))</f>
        <v>8</v>
      </c>
      <c r="AO56" s="275">
        <f>IF(AO55="","",VLOOKUP(AO55,'【記載例】シフト記号表（勤務時間帯）'!$C$6:$L$47,10,FALSE))</f>
        <v>8</v>
      </c>
      <c r="AP56" s="274" t="str">
        <f>IF(AP55="","",VLOOKUP(AP55,'【記載例】シフト記号表（勤務時間帯）'!$C$6:$L$47,10,FALSE))</f>
        <v/>
      </c>
      <c r="AQ56" s="274">
        <f>IF(AQ55="","",VLOOKUP(AQ55,'【記載例】シフト記号表（勤務時間帯）'!$C$6:$L$47,10,FALSE))</f>
        <v>8</v>
      </c>
      <c r="AR56" s="274">
        <f>IF(AR55="","",VLOOKUP(AR55,'【記載例】シフト記号表（勤務時間帯）'!$C$6:$L$47,10,FALSE))</f>
        <v>8</v>
      </c>
      <c r="AS56" s="274">
        <f>IF(AS55="","",VLOOKUP(AS55,'【記載例】シフト記号表（勤務時間帯）'!$C$6:$L$47,10,FALSE))</f>
        <v>8</v>
      </c>
      <c r="AT56" s="274">
        <f>IF(AT55="","",VLOOKUP(AT55,'【記載例】シフト記号表（勤務時間帯）'!$C$6:$L$47,10,FALSE))</f>
        <v>8</v>
      </c>
      <c r="AU56" s="276" t="str">
        <f>IF(AU55="","",VLOOKUP(AU55,'【記載例】シフト記号表（勤務時間帯）'!$C$6:$L$47,10,FALSE))</f>
        <v/>
      </c>
      <c r="AV56" s="275">
        <f>IF(AV55="","",VLOOKUP(AV55,'【記載例】シフト記号表（勤務時間帯）'!$C$6:$L$47,10,FALSE))</f>
        <v>8</v>
      </c>
      <c r="AW56" s="274" t="str">
        <f>IF(AW55="","",VLOOKUP(AW55,'【記載例】シフト記号表（勤務時間帯）'!$C$6:$L$47,10,FALSE))</f>
        <v/>
      </c>
      <c r="AX56" s="274" t="str">
        <f>IF(AX55="","",VLOOKUP(AX55,'【記載例】シフト記号表（勤務時間帯）'!$C$6:$L$47,10,FALSE))</f>
        <v/>
      </c>
      <c r="AY56" s="274">
        <f>IF(AY55="","",VLOOKUP(AY55,'【記載例】シフト記号表（勤務時間帯）'!$C$6:$L$47,10,FALSE))</f>
        <v>8</v>
      </c>
      <c r="AZ56" s="274">
        <f>IF(AZ55="","",VLOOKUP(AZ55,'【記載例】シフト記号表（勤務時間帯）'!$C$6:$L$47,10,FALSE))</f>
        <v>8</v>
      </c>
      <c r="BA56" s="274">
        <f>IF(BA55="","",VLOOKUP(BA55,'【記載例】シフト記号表（勤務時間帯）'!$C$6:$L$47,10,FALSE))</f>
        <v>8</v>
      </c>
      <c r="BB56" s="276">
        <f>IF(BB55="","",VLOOKUP(BB55,'【記載例】シフト記号表（勤務時間帯）'!$C$6:$L$47,10,FALSE))</f>
        <v>8</v>
      </c>
      <c r="BC56" s="275" t="str">
        <f>IF(BC55="","",VLOOKUP(BC55,'【記載例】シフト記号表（勤務時間帯）'!$C$6:$L$47,10,FALSE))</f>
        <v/>
      </c>
      <c r="BD56" s="274" t="str">
        <f>IF(BD55="","",VLOOKUP(BD55,'【記載例】シフト記号表（勤務時間帯）'!$C$6:$L$47,10,FALSE))</f>
        <v/>
      </c>
      <c r="BE56" s="274" t="str">
        <f>IF(BE55="","",VLOOKUP(BE55,'【記載例】シフト記号表（勤務時間帯）'!$C$6:$L$47,10,FALSE))</f>
        <v/>
      </c>
      <c r="BF56" s="1246">
        <f>IF($BI$3="４週",SUM(AA56:BB56),IF($BI$3="暦月",SUM(AA56:BE56),""))</f>
        <v>160</v>
      </c>
      <c r="BG56" s="1247"/>
      <c r="BH56" s="1324">
        <f>IF($BI$3="４週",BF56/4,IF($BI$3="暦月",(BF56/($BI$8/7)),""))</f>
        <v>40</v>
      </c>
      <c r="BI56" s="1247"/>
      <c r="BJ56" s="1321"/>
      <c r="BK56" s="1322"/>
      <c r="BL56" s="1322"/>
      <c r="BM56" s="1322"/>
      <c r="BN56" s="1323"/>
    </row>
    <row r="57" spans="2:66" ht="20.25" customHeight="1">
      <c r="B57" s="1279">
        <f>B55+1</f>
        <v>21</v>
      </c>
      <c r="C57" s="1396"/>
      <c r="D57" s="1398" t="s">
        <v>1117</v>
      </c>
      <c r="E57" s="1288"/>
      <c r="F57" s="1399"/>
      <c r="G57" s="1325" t="s">
        <v>885</v>
      </c>
      <c r="H57" s="1326"/>
      <c r="I57" s="285"/>
      <c r="J57" s="284"/>
      <c r="K57" s="285"/>
      <c r="L57" s="284"/>
      <c r="M57" s="1337" t="s">
        <v>1111</v>
      </c>
      <c r="N57" s="1338"/>
      <c r="O57" s="1339" t="s">
        <v>886</v>
      </c>
      <c r="P57" s="1340"/>
      <c r="Q57" s="1340"/>
      <c r="R57" s="1326"/>
      <c r="S57" s="1307" t="s">
        <v>1121</v>
      </c>
      <c r="T57" s="1308"/>
      <c r="U57" s="1308"/>
      <c r="V57" s="1308"/>
      <c r="W57" s="1309"/>
      <c r="X57" s="283" t="s">
        <v>1100</v>
      </c>
      <c r="Z57" s="282"/>
      <c r="AA57" s="267"/>
      <c r="AB57" s="266" t="s">
        <v>1108</v>
      </c>
      <c r="AC57" s="266" t="s">
        <v>1107</v>
      </c>
      <c r="AD57" s="266" t="s">
        <v>1102</v>
      </c>
      <c r="AE57" s="266" t="s">
        <v>1101</v>
      </c>
      <c r="AF57" s="266"/>
      <c r="AG57" s="268" t="s">
        <v>1102</v>
      </c>
      <c r="AH57" s="267" t="s">
        <v>1102</v>
      </c>
      <c r="AI57" s="266"/>
      <c r="AJ57" s="266" t="s">
        <v>1108</v>
      </c>
      <c r="AK57" s="266" t="s">
        <v>1107</v>
      </c>
      <c r="AL57" s="266" t="s">
        <v>1102</v>
      </c>
      <c r="AM57" s="266" t="s">
        <v>1101</v>
      </c>
      <c r="AN57" s="268"/>
      <c r="AO57" s="267" t="s">
        <v>1102</v>
      </c>
      <c r="AP57" s="266" t="s">
        <v>1101</v>
      </c>
      <c r="AQ57" s="266"/>
      <c r="AR57" s="266" t="s">
        <v>1108</v>
      </c>
      <c r="AS57" s="266" t="s">
        <v>1107</v>
      </c>
      <c r="AT57" s="266" t="s">
        <v>1102</v>
      </c>
      <c r="AU57" s="268"/>
      <c r="AV57" s="267"/>
      <c r="AW57" s="266" t="s">
        <v>1102</v>
      </c>
      <c r="AX57" s="266" t="s">
        <v>1101</v>
      </c>
      <c r="AY57" s="266"/>
      <c r="AZ57" s="266" t="s">
        <v>1108</v>
      </c>
      <c r="BA57" s="266" t="s">
        <v>1107</v>
      </c>
      <c r="BB57" s="268" t="s">
        <v>1102</v>
      </c>
      <c r="BC57" s="267"/>
      <c r="BD57" s="266"/>
      <c r="BE57" s="265"/>
      <c r="BF57" s="1314"/>
      <c r="BG57" s="1315"/>
      <c r="BH57" s="1316"/>
      <c r="BI57" s="1317"/>
      <c r="BJ57" s="1318"/>
      <c r="BK57" s="1319"/>
      <c r="BL57" s="1319"/>
      <c r="BM57" s="1319"/>
      <c r="BN57" s="1320"/>
    </row>
    <row r="58" spans="2:66" ht="20.25" customHeight="1">
      <c r="B58" s="1280"/>
      <c r="C58" s="1397"/>
      <c r="D58" s="1400"/>
      <c r="E58" s="1288"/>
      <c r="F58" s="1399"/>
      <c r="G58" s="1282"/>
      <c r="H58" s="1278"/>
      <c r="I58" s="285"/>
      <c r="J58" s="284" t="str">
        <f>G57</f>
        <v>介護職員</v>
      </c>
      <c r="K58" s="285"/>
      <c r="L58" s="284" t="str">
        <f>M57</f>
        <v>A</v>
      </c>
      <c r="M58" s="1271"/>
      <c r="N58" s="1272"/>
      <c r="O58" s="1276"/>
      <c r="P58" s="1277"/>
      <c r="Q58" s="1277"/>
      <c r="R58" s="1278"/>
      <c r="S58" s="1307"/>
      <c r="T58" s="1308"/>
      <c r="U58" s="1308"/>
      <c r="V58" s="1308"/>
      <c r="W58" s="1309"/>
      <c r="X58" s="279" t="s">
        <v>1099</v>
      </c>
      <c r="Y58" s="278"/>
      <c r="Z58" s="277"/>
      <c r="AA58" s="275" t="str">
        <f>IF(AA57="","",VLOOKUP(AA57,'【記載例】シフト記号表（勤務時間帯）'!$C$6:$L$47,10,FALSE))</f>
        <v/>
      </c>
      <c r="AB58" s="274">
        <f>IF(AB57="","",VLOOKUP(AB57,'【記載例】シフト記号表（勤務時間帯）'!$C$6:$L$47,10,FALSE))</f>
        <v>8</v>
      </c>
      <c r="AC58" s="274">
        <f>IF(AC57="","",VLOOKUP(AC57,'【記載例】シフト記号表（勤務時間帯）'!$C$6:$L$47,10,FALSE))</f>
        <v>8</v>
      </c>
      <c r="AD58" s="274">
        <f>IF(AD57="","",VLOOKUP(AD57,'【記載例】シフト記号表（勤務時間帯）'!$C$6:$L$47,10,FALSE))</f>
        <v>8</v>
      </c>
      <c r="AE58" s="274">
        <f>IF(AE57="","",VLOOKUP(AE57,'【記載例】シフト記号表（勤務時間帯）'!$C$6:$L$47,10,FALSE))</f>
        <v>8</v>
      </c>
      <c r="AF58" s="274" t="str">
        <f>IF(AF57="","",VLOOKUP(AF57,'【記載例】シフト記号表（勤務時間帯）'!$C$6:$L$47,10,FALSE))</f>
        <v/>
      </c>
      <c r="AG58" s="276">
        <f>IF(AG57="","",VLOOKUP(AG57,'【記載例】シフト記号表（勤務時間帯）'!$C$6:$L$47,10,FALSE))</f>
        <v>8</v>
      </c>
      <c r="AH58" s="275">
        <f>IF(AH57="","",VLOOKUP(AH57,'【記載例】シフト記号表（勤務時間帯）'!$C$6:$L$47,10,FALSE))</f>
        <v>8</v>
      </c>
      <c r="AI58" s="274" t="str">
        <f>IF(AI57="","",VLOOKUP(AI57,'【記載例】シフト記号表（勤務時間帯）'!$C$6:$L$47,10,FALSE))</f>
        <v/>
      </c>
      <c r="AJ58" s="274">
        <f>IF(AJ57="","",VLOOKUP(AJ57,'【記載例】シフト記号表（勤務時間帯）'!$C$6:$L$47,10,FALSE))</f>
        <v>8</v>
      </c>
      <c r="AK58" s="274">
        <f>IF(AK57="","",VLOOKUP(AK57,'【記載例】シフト記号表（勤務時間帯）'!$C$6:$L$47,10,FALSE))</f>
        <v>8</v>
      </c>
      <c r="AL58" s="274">
        <f>IF(AL57="","",VLOOKUP(AL57,'【記載例】シフト記号表（勤務時間帯）'!$C$6:$L$47,10,FALSE))</f>
        <v>8</v>
      </c>
      <c r="AM58" s="274">
        <f>IF(AM57="","",VLOOKUP(AM57,'【記載例】シフト記号表（勤務時間帯）'!$C$6:$L$47,10,FALSE))</f>
        <v>8</v>
      </c>
      <c r="AN58" s="276" t="str">
        <f>IF(AN57="","",VLOOKUP(AN57,'【記載例】シフト記号表（勤務時間帯）'!$C$6:$L$47,10,FALSE))</f>
        <v/>
      </c>
      <c r="AO58" s="275">
        <f>IF(AO57="","",VLOOKUP(AO57,'【記載例】シフト記号表（勤務時間帯）'!$C$6:$L$47,10,FALSE))</f>
        <v>8</v>
      </c>
      <c r="AP58" s="274">
        <f>IF(AP57="","",VLOOKUP(AP57,'【記載例】シフト記号表（勤務時間帯）'!$C$6:$L$47,10,FALSE))</f>
        <v>8</v>
      </c>
      <c r="AQ58" s="274" t="str">
        <f>IF(AQ57="","",VLOOKUP(AQ57,'【記載例】シフト記号表（勤務時間帯）'!$C$6:$L$47,10,FALSE))</f>
        <v/>
      </c>
      <c r="AR58" s="274">
        <f>IF(AR57="","",VLOOKUP(AR57,'【記載例】シフト記号表（勤務時間帯）'!$C$6:$L$47,10,FALSE))</f>
        <v>8</v>
      </c>
      <c r="AS58" s="274">
        <f>IF(AS57="","",VLOOKUP(AS57,'【記載例】シフト記号表（勤務時間帯）'!$C$6:$L$47,10,FALSE))</f>
        <v>8</v>
      </c>
      <c r="AT58" s="274">
        <f>IF(AT57="","",VLOOKUP(AT57,'【記載例】シフト記号表（勤務時間帯）'!$C$6:$L$47,10,FALSE))</f>
        <v>8</v>
      </c>
      <c r="AU58" s="276" t="str">
        <f>IF(AU57="","",VLOOKUP(AU57,'【記載例】シフト記号表（勤務時間帯）'!$C$6:$L$47,10,FALSE))</f>
        <v/>
      </c>
      <c r="AV58" s="275" t="str">
        <f>IF(AV57="","",VLOOKUP(AV57,'【記載例】シフト記号表（勤務時間帯）'!$C$6:$L$47,10,FALSE))</f>
        <v/>
      </c>
      <c r="AW58" s="274">
        <f>IF(AW57="","",VLOOKUP(AW57,'【記載例】シフト記号表（勤務時間帯）'!$C$6:$L$47,10,FALSE))</f>
        <v>8</v>
      </c>
      <c r="AX58" s="274">
        <f>IF(AX57="","",VLOOKUP(AX57,'【記載例】シフト記号表（勤務時間帯）'!$C$6:$L$47,10,FALSE))</f>
        <v>8</v>
      </c>
      <c r="AY58" s="274" t="str">
        <f>IF(AY57="","",VLOOKUP(AY57,'【記載例】シフト記号表（勤務時間帯）'!$C$6:$L$47,10,FALSE))</f>
        <v/>
      </c>
      <c r="AZ58" s="274">
        <f>IF(AZ57="","",VLOOKUP(AZ57,'【記載例】シフト記号表（勤務時間帯）'!$C$6:$L$47,10,FALSE))</f>
        <v>8</v>
      </c>
      <c r="BA58" s="274">
        <f>IF(BA57="","",VLOOKUP(BA57,'【記載例】シフト記号表（勤務時間帯）'!$C$6:$L$47,10,FALSE))</f>
        <v>8</v>
      </c>
      <c r="BB58" s="276">
        <f>IF(BB57="","",VLOOKUP(BB57,'【記載例】シフト記号表（勤務時間帯）'!$C$6:$L$47,10,FALSE))</f>
        <v>8</v>
      </c>
      <c r="BC58" s="275" t="str">
        <f>IF(BC57="","",VLOOKUP(BC57,'【記載例】シフト記号表（勤務時間帯）'!$C$6:$L$47,10,FALSE))</f>
        <v/>
      </c>
      <c r="BD58" s="274" t="str">
        <f>IF(BD57="","",VLOOKUP(BD57,'【記載例】シフト記号表（勤務時間帯）'!$C$6:$L$47,10,FALSE))</f>
        <v/>
      </c>
      <c r="BE58" s="274" t="str">
        <f>IF(BE57="","",VLOOKUP(BE57,'【記載例】シフト記号表（勤務時間帯）'!$C$6:$L$47,10,FALSE))</f>
        <v/>
      </c>
      <c r="BF58" s="1246">
        <f>IF($BI$3="４週",SUM(AA58:BB58),IF($BI$3="暦月",SUM(AA58:BE58),""))</f>
        <v>160</v>
      </c>
      <c r="BG58" s="1247"/>
      <c r="BH58" s="1324">
        <f>IF($BI$3="４週",BF58/4,IF($BI$3="暦月",(BF58/($BI$8/7)),""))</f>
        <v>40</v>
      </c>
      <c r="BI58" s="1247"/>
      <c r="BJ58" s="1321"/>
      <c r="BK58" s="1322"/>
      <c r="BL58" s="1322"/>
      <c r="BM58" s="1322"/>
      <c r="BN58" s="1323"/>
    </row>
    <row r="59" spans="2:66" ht="20.25" customHeight="1">
      <c r="B59" s="1279">
        <f>B57+1</f>
        <v>22</v>
      </c>
      <c r="C59" s="1396"/>
      <c r="D59" s="1398" t="s">
        <v>1117</v>
      </c>
      <c r="E59" s="1288"/>
      <c r="F59" s="1399"/>
      <c r="G59" s="1325" t="s">
        <v>885</v>
      </c>
      <c r="H59" s="1326"/>
      <c r="I59" s="285"/>
      <c r="J59" s="284"/>
      <c r="K59" s="285"/>
      <c r="L59" s="284"/>
      <c r="M59" s="1337" t="s">
        <v>1111</v>
      </c>
      <c r="N59" s="1338"/>
      <c r="O59" s="1339" t="s">
        <v>1104</v>
      </c>
      <c r="P59" s="1340"/>
      <c r="Q59" s="1340"/>
      <c r="R59" s="1326"/>
      <c r="S59" s="1307" t="s">
        <v>1120</v>
      </c>
      <c r="T59" s="1308"/>
      <c r="U59" s="1308"/>
      <c r="V59" s="1308"/>
      <c r="W59" s="1309"/>
      <c r="X59" s="283" t="s">
        <v>1100</v>
      </c>
      <c r="Z59" s="282"/>
      <c r="AA59" s="267" t="s">
        <v>1102</v>
      </c>
      <c r="AB59" s="266"/>
      <c r="AC59" s="266" t="s">
        <v>1108</v>
      </c>
      <c r="AD59" s="266" t="s">
        <v>1107</v>
      </c>
      <c r="AE59" s="266" t="s">
        <v>1102</v>
      </c>
      <c r="AF59" s="266" t="s">
        <v>1101</v>
      </c>
      <c r="AG59" s="268"/>
      <c r="AH59" s="267" t="s">
        <v>1101</v>
      </c>
      <c r="AI59" s="266" t="s">
        <v>1102</v>
      </c>
      <c r="AJ59" s="266"/>
      <c r="AK59" s="266" t="s">
        <v>1108</v>
      </c>
      <c r="AL59" s="266" t="s">
        <v>1107</v>
      </c>
      <c r="AM59" s="266" t="s">
        <v>1102</v>
      </c>
      <c r="AN59" s="268"/>
      <c r="AO59" s="267" t="s">
        <v>1101</v>
      </c>
      <c r="AP59" s="266" t="s">
        <v>1102</v>
      </c>
      <c r="AQ59" s="266"/>
      <c r="AR59" s="266"/>
      <c r="AS59" s="266" t="s">
        <v>1108</v>
      </c>
      <c r="AT59" s="266" t="s">
        <v>1107</v>
      </c>
      <c r="AU59" s="268" t="s">
        <v>1101</v>
      </c>
      <c r="AV59" s="267" t="s">
        <v>1101</v>
      </c>
      <c r="AW59" s="266"/>
      <c r="AX59" s="266" t="s">
        <v>1102</v>
      </c>
      <c r="AY59" s="266" t="s">
        <v>1101</v>
      </c>
      <c r="AZ59" s="266"/>
      <c r="BA59" s="266" t="s">
        <v>1108</v>
      </c>
      <c r="BB59" s="268" t="s">
        <v>1107</v>
      </c>
      <c r="BC59" s="267"/>
      <c r="BD59" s="266"/>
      <c r="BE59" s="265"/>
      <c r="BF59" s="1314"/>
      <c r="BG59" s="1315"/>
      <c r="BH59" s="1316"/>
      <c r="BI59" s="1317"/>
      <c r="BJ59" s="1318"/>
      <c r="BK59" s="1319"/>
      <c r="BL59" s="1319"/>
      <c r="BM59" s="1319"/>
      <c r="BN59" s="1320"/>
    </row>
    <row r="60" spans="2:66" ht="20.25" customHeight="1">
      <c r="B60" s="1280"/>
      <c r="C60" s="1397"/>
      <c r="D60" s="1400"/>
      <c r="E60" s="1288"/>
      <c r="F60" s="1399"/>
      <c r="G60" s="1282"/>
      <c r="H60" s="1278"/>
      <c r="I60" s="285"/>
      <c r="J60" s="284" t="str">
        <f>G59</f>
        <v>介護職員</v>
      </c>
      <c r="K60" s="285"/>
      <c r="L60" s="284" t="str">
        <f>M59</f>
        <v>A</v>
      </c>
      <c r="M60" s="1271"/>
      <c r="N60" s="1272"/>
      <c r="O60" s="1276"/>
      <c r="P60" s="1277"/>
      <c r="Q60" s="1277"/>
      <c r="R60" s="1278"/>
      <c r="S60" s="1307"/>
      <c r="T60" s="1308"/>
      <c r="U60" s="1308"/>
      <c r="V60" s="1308"/>
      <c r="W60" s="1309"/>
      <c r="X60" s="279" t="s">
        <v>1099</v>
      </c>
      <c r="Y60" s="278"/>
      <c r="Z60" s="277"/>
      <c r="AA60" s="275">
        <f>IF(AA59="","",VLOOKUP(AA59,'【記載例】シフト記号表（勤務時間帯）'!$C$6:$L$47,10,FALSE))</f>
        <v>8</v>
      </c>
      <c r="AB60" s="274" t="str">
        <f>IF(AB59="","",VLOOKUP(AB59,'【記載例】シフト記号表（勤務時間帯）'!$C$6:$L$47,10,FALSE))</f>
        <v/>
      </c>
      <c r="AC60" s="274">
        <f>IF(AC59="","",VLOOKUP(AC59,'【記載例】シフト記号表（勤務時間帯）'!$C$6:$L$47,10,FALSE))</f>
        <v>8</v>
      </c>
      <c r="AD60" s="274">
        <f>IF(AD59="","",VLOOKUP(AD59,'【記載例】シフト記号表（勤務時間帯）'!$C$6:$L$47,10,FALSE))</f>
        <v>8</v>
      </c>
      <c r="AE60" s="274">
        <f>IF(AE59="","",VLOOKUP(AE59,'【記載例】シフト記号表（勤務時間帯）'!$C$6:$L$47,10,FALSE))</f>
        <v>8</v>
      </c>
      <c r="AF60" s="274">
        <f>IF(AF59="","",VLOOKUP(AF59,'【記載例】シフト記号表（勤務時間帯）'!$C$6:$L$47,10,FALSE))</f>
        <v>8</v>
      </c>
      <c r="AG60" s="276" t="str">
        <f>IF(AG59="","",VLOOKUP(AG59,'【記載例】シフト記号表（勤務時間帯）'!$C$6:$L$47,10,FALSE))</f>
        <v/>
      </c>
      <c r="AH60" s="275">
        <f>IF(AH59="","",VLOOKUP(AH59,'【記載例】シフト記号表（勤務時間帯）'!$C$6:$L$47,10,FALSE))</f>
        <v>8</v>
      </c>
      <c r="AI60" s="274">
        <f>IF(AI59="","",VLOOKUP(AI59,'【記載例】シフト記号表（勤務時間帯）'!$C$6:$L$47,10,FALSE))</f>
        <v>8</v>
      </c>
      <c r="AJ60" s="274" t="str">
        <f>IF(AJ59="","",VLOOKUP(AJ59,'【記載例】シフト記号表（勤務時間帯）'!$C$6:$L$47,10,FALSE))</f>
        <v/>
      </c>
      <c r="AK60" s="274">
        <f>IF(AK59="","",VLOOKUP(AK59,'【記載例】シフト記号表（勤務時間帯）'!$C$6:$L$47,10,FALSE))</f>
        <v>8</v>
      </c>
      <c r="AL60" s="274">
        <f>IF(AL59="","",VLOOKUP(AL59,'【記載例】シフト記号表（勤務時間帯）'!$C$6:$L$47,10,FALSE))</f>
        <v>8</v>
      </c>
      <c r="AM60" s="274">
        <f>IF(AM59="","",VLOOKUP(AM59,'【記載例】シフト記号表（勤務時間帯）'!$C$6:$L$47,10,FALSE))</f>
        <v>8</v>
      </c>
      <c r="AN60" s="276" t="str">
        <f>IF(AN59="","",VLOOKUP(AN59,'【記載例】シフト記号表（勤務時間帯）'!$C$6:$L$47,10,FALSE))</f>
        <v/>
      </c>
      <c r="AO60" s="275">
        <f>IF(AO59="","",VLOOKUP(AO59,'【記載例】シフト記号表（勤務時間帯）'!$C$6:$L$47,10,FALSE))</f>
        <v>8</v>
      </c>
      <c r="AP60" s="274">
        <f>IF(AP59="","",VLOOKUP(AP59,'【記載例】シフト記号表（勤務時間帯）'!$C$6:$L$47,10,FALSE))</f>
        <v>8</v>
      </c>
      <c r="AQ60" s="274" t="str">
        <f>IF(AQ59="","",VLOOKUP(AQ59,'【記載例】シフト記号表（勤務時間帯）'!$C$6:$L$47,10,FALSE))</f>
        <v/>
      </c>
      <c r="AR60" s="274" t="str">
        <f>IF(AR59="","",VLOOKUP(AR59,'【記載例】シフト記号表（勤務時間帯）'!$C$6:$L$47,10,FALSE))</f>
        <v/>
      </c>
      <c r="AS60" s="274">
        <f>IF(AS59="","",VLOOKUP(AS59,'【記載例】シフト記号表（勤務時間帯）'!$C$6:$L$47,10,FALSE))</f>
        <v>8</v>
      </c>
      <c r="AT60" s="274">
        <f>IF(AT59="","",VLOOKUP(AT59,'【記載例】シフト記号表（勤務時間帯）'!$C$6:$L$47,10,FALSE))</f>
        <v>8</v>
      </c>
      <c r="AU60" s="276">
        <f>IF(AU59="","",VLOOKUP(AU59,'【記載例】シフト記号表（勤務時間帯）'!$C$6:$L$47,10,FALSE))</f>
        <v>8</v>
      </c>
      <c r="AV60" s="275">
        <f>IF(AV59="","",VLOOKUP(AV59,'【記載例】シフト記号表（勤務時間帯）'!$C$6:$L$47,10,FALSE))</f>
        <v>8</v>
      </c>
      <c r="AW60" s="274" t="str">
        <f>IF(AW59="","",VLOOKUP(AW59,'【記載例】シフト記号表（勤務時間帯）'!$C$6:$L$47,10,FALSE))</f>
        <v/>
      </c>
      <c r="AX60" s="274">
        <f>IF(AX59="","",VLOOKUP(AX59,'【記載例】シフト記号表（勤務時間帯）'!$C$6:$L$47,10,FALSE))</f>
        <v>8</v>
      </c>
      <c r="AY60" s="274">
        <f>IF(AY59="","",VLOOKUP(AY59,'【記載例】シフト記号表（勤務時間帯）'!$C$6:$L$47,10,FALSE))</f>
        <v>8</v>
      </c>
      <c r="AZ60" s="274" t="str">
        <f>IF(AZ59="","",VLOOKUP(AZ59,'【記載例】シフト記号表（勤務時間帯）'!$C$6:$L$47,10,FALSE))</f>
        <v/>
      </c>
      <c r="BA60" s="274">
        <f>IF(BA59="","",VLOOKUP(BA59,'【記載例】シフト記号表（勤務時間帯）'!$C$6:$L$47,10,FALSE))</f>
        <v>8</v>
      </c>
      <c r="BB60" s="276">
        <f>IF(BB59="","",VLOOKUP(BB59,'【記載例】シフト記号表（勤務時間帯）'!$C$6:$L$47,10,FALSE))</f>
        <v>8</v>
      </c>
      <c r="BC60" s="275" t="str">
        <f>IF(BC59="","",VLOOKUP(BC59,'【記載例】シフト記号表（勤務時間帯）'!$C$6:$L$47,10,FALSE))</f>
        <v/>
      </c>
      <c r="BD60" s="274" t="str">
        <f>IF(BD59="","",VLOOKUP(BD59,'【記載例】シフト記号表（勤務時間帯）'!$C$6:$L$47,10,FALSE))</f>
        <v/>
      </c>
      <c r="BE60" s="274" t="str">
        <f>IF(BE59="","",VLOOKUP(BE59,'【記載例】シフト記号表（勤務時間帯）'!$C$6:$L$47,10,FALSE))</f>
        <v/>
      </c>
      <c r="BF60" s="1246">
        <f>IF($BI$3="４週",SUM(AA60:BB60),IF($BI$3="暦月",SUM(AA60:BE60),""))</f>
        <v>160</v>
      </c>
      <c r="BG60" s="1247"/>
      <c r="BH60" s="1324">
        <f>IF($BI$3="４週",BF60/4,IF($BI$3="暦月",(BF60/($BI$8/7)),""))</f>
        <v>40</v>
      </c>
      <c r="BI60" s="1247"/>
      <c r="BJ60" s="1321"/>
      <c r="BK60" s="1322"/>
      <c r="BL60" s="1322"/>
      <c r="BM60" s="1322"/>
      <c r="BN60" s="1323"/>
    </row>
    <row r="61" spans="2:66" ht="20.25" customHeight="1">
      <c r="B61" s="1279">
        <f>B59+1</f>
        <v>23</v>
      </c>
      <c r="C61" s="1396"/>
      <c r="D61" s="1398" t="s">
        <v>1117</v>
      </c>
      <c r="E61" s="1288"/>
      <c r="F61" s="1399"/>
      <c r="G61" s="1325" t="s">
        <v>885</v>
      </c>
      <c r="H61" s="1326"/>
      <c r="I61" s="285"/>
      <c r="J61" s="284"/>
      <c r="K61" s="285"/>
      <c r="L61" s="284"/>
      <c r="M61" s="1337" t="s">
        <v>1111</v>
      </c>
      <c r="N61" s="1338"/>
      <c r="O61" s="1339" t="s">
        <v>1104</v>
      </c>
      <c r="P61" s="1340"/>
      <c r="Q61" s="1340"/>
      <c r="R61" s="1326"/>
      <c r="S61" s="1307" t="s">
        <v>1119</v>
      </c>
      <c r="T61" s="1308"/>
      <c r="U61" s="1308"/>
      <c r="V61" s="1308"/>
      <c r="W61" s="1309"/>
      <c r="X61" s="283" t="s">
        <v>1100</v>
      </c>
      <c r="Z61" s="282"/>
      <c r="AA61" s="267" t="s">
        <v>1101</v>
      </c>
      <c r="AB61" s="266" t="s">
        <v>1102</v>
      </c>
      <c r="AC61" s="266"/>
      <c r="AD61" s="266" t="s">
        <v>1108</v>
      </c>
      <c r="AE61" s="266" t="s">
        <v>1107</v>
      </c>
      <c r="AF61" s="266"/>
      <c r="AG61" s="268" t="s">
        <v>1101</v>
      </c>
      <c r="AH61" s="267" t="s">
        <v>1102</v>
      </c>
      <c r="AI61" s="266" t="s">
        <v>1102</v>
      </c>
      <c r="AJ61" s="266" t="s">
        <v>1101</v>
      </c>
      <c r="AK61" s="266"/>
      <c r="AL61" s="266" t="s">
        <v>1108</v>
      </c>
      <c r="AM61" s="266" t="s">
        <v>1107</v>
      </c>
      <c r="AN61" s="268"/>
      <c r="AO61" s="267" t="s">
        <v>1102</v>
      </c>
      <c r="AP61" s="266"/>
      <c r="AQ61" s="266" t="s">
        <v>1102</v>
      </c>
      <c r="AR61" s="266" t="s">
        <v>1102</v>
      </c>
      <c r="AS61" s="266"/>
      <c r="AT61" s="266" t="s">
        <v>1108</v>
      </c>
      <c r="AU61" s="268" t="s">
        <v>1107</v>
      </c>
      <c r="AV61" s="267" t="s">
        <v>1102</v>
      </c>
      <c r="AW61" s="266" t="s">
        <v>1101</v>
      </c>
      <c r="AX61" s="266"/>
      <c r="AY61" s="266" t="s">
        <v>1102</v>
      </c>
      <c r="AZ61" s="266" t="s">
        <v>1118</v>
      </c>
      <c r="BA61" s="266"/>
      <c r="BB61" s="268" t="s">
        <v>1108</v>
      </c>
      <c r="BC61" s="267"/>
      <c r="BD61" s="266"/>
      <c r="BE61" s="265"/>
      <c r="BF61" s="1314"/>
      <c r="BG61" s="1315"/>
      <c r="BH61" s="1316"/>
      <c r="BI61" s="1317"/>
      <c r="BJ61" s="1318"/>
      <c r="BK61" s="1319"/>
      <c r="BL61" s="1319"/>
      <c r="BM61" s="1319"/>
      <c r="BN61" s="1320"/>
    </row>
    <row r="62" spans="2:66" ht="20.25" customHeight="1">
      <c r="B62" s="1280"/>
      <c r="C62" s="1397"/>
      <c r="D62" s="1400"/>
      <c r="E62" s="1288"/>
      <c r="F62" s="1399"/>
      <c r="G62" s="1282"/>
      <c r="H62" s="1278"/>
      <c r="I62" s="285"/>
      <c r="J62" s="284" t="str">
        <f>G61</f>
        <v>介護職員</v>
      </c>
      <c r="K62" s="285"/>
      <c r="L62" s="284" t="str">
        <f>M61</f>
        <v>A</v>
      </c>
      <c r="M62" s="1271"/>
      <c r="N62" s="1272"/>
      <c r="O62" s="1276"/>
      <c r="P62" s="1277"/>
      <c r="Q62" s="1277"/>
      <c r="R62" s="1278"/>
      <c r="S62" s="1307"/>
      <c r="T62" s="1308"/>
      <c r="U62" s="1308"/>
      <c r="V62" s="1308"/>
      <c r="W62" s="1309"/>
      <c r="X62" s="279" t="s">
        <v>1099</v>
      </c>
      <c r="Y62" s="278"/>
      <c r="Z62" s="277"/>
      <c r="AA62" s="275">
        <f>IF(AA61="","",VLOOKUP(AA61,'【記載例】シフト記号表（勤務時間帯）'!$C$6:$L$47,10,FALSE))</f>
        <v>8</v>
      </c>
      <c r="AB62" s="274">
        <f>IF(AB61="","",VLOOKUP(AB61,'【記載例】シフト記号表（勤務時間帯）'!$C$6:$L$47,10,FALSE))</f>
        <v>8</v>
      </c>
      <c r="AC62" s="274" t="str">
        <f>IF(AC61="","",VLOOKUP(AC61,'【記載例】シフト記号表（勤務時間帯）'!$C$6:$L$47,10,FALSE))</f>
        <v/>
      </c>
      <c r="AD62" s="274">
        <f>IF(AD61="","",VLOOKUP(AD61,'【記載例】シフト記号表（勤務時間帯）'!$C$6:$L$47,10,FALSE))</f>
        <v>8</v>
      </c>
      <c r="AE62" s="274">
        <f>IF(AE61="","",VLOOKUP(AE61,'【記載例】シフト記号表（勤務時間帯）'!$C$6:$L$47,10,FALSE))</f>
        <v>8</v>
      </c>
      <c r="AF62" s="274" t="str">
        <f>IF(AF61="","",VLOOKUP(AF61,'【記載例】シフト記号表（勤務時間帯）'!$C$6:$L$47,10,FALSE))</f>
        <v/>
      </c>
      <c r="AG62" s="276">
        <f>IF(AG61="","",VLOOKUP(AG61,'【記載例】シフト記号表（勤務時間帯）'!$C$6:$L$47,10,FALSE))</f>
        <v>8</v>
      </c>
      <c r="AH62" s="275">
        <f>IF(AH61="","",VLOOKUP(AH61,'【記載例】シフト記号表（勤務時間帯）'!$C$6:$L$47,10,FALSE))</f>
        <v>8</v>
      </c>
      <c r="AI62" s="274">
        <f>IF(AI61="","",VLOOKUP(AI61,'【記載例】シフト記号表（勤務時間帯）'!$C$6:$L$47,10,FALSE))</f>
        <v>8</v>
      </c>
      <c r="AJ62" s="274">
        <f>IF(AJ61="","",VLOOKUP(AJ61,'【記載例】シフト記号表（勤務時間帯）'!$C$6:$L$47,10,FALSE))</f>
        <v>8</v>
      </c>
      <c r="AK62" s="274" t="str">
        <f>IF(AK61="","",VLOOKUP(AK61,'【記載例】シフト記号表（勤務時間帯）'!$C$6:$L$47,10,FALSE))</f>
        <v/>
      </c>
      <c r="AL62" s="274">
        <f>IF(AL61="","",VLOOKUP(AL61,'【記載例】シフト記号表（勤務時間帯）'!$C$6:$L$47,10,FALSE))</f>
        <v>8</v>
      </c>
      <c r="AM62" s="274">
        <f>IF(AM61="","",VLOOKUP(AM61,'【記載例】シフト記号表（勤務時間帯）'!$C$6:$L$47,10,FALSE))</f>
        <v>8</v>
      </c>
      <c r="AN62" s="276" t="str">
        <f>IF(AN61="","",VLOOKUP(AN61,'【記載例】シフト記号表（勤務時間帯）'!$C$6:$L$47,10,FALSE))</f>
        <v/>
      </c>
      <c r="AO62" s="275">
        <f>IF(AO61="","",VLOOKUP(AO61,'【記載例】シフト記号表（勤務時間帯）'!$C$6:$L$47,10,FALSE))</f>
        <v>8</v>
      </c>
      <c r="AP62" s="274" t="str">
        <f>IF(AP61="","",VLOOKUP(AP61,'【記載例】シフト記号表（勤務時間帯）'!$C$6:$L$47,10,FALSE))</f>
        <v/>
      </c>
      <c r="AQ62" s="274">
        <f>IF(AQ61="","",VLOOKUP(AQ61,'【記載例】シフト記号表（勤務時間帯）'!$C$6:$L$47,10,FALSE))</f>
        <v>8</v>
      </c>
      <c r="AR62" s="274">
        <f>IF(AR61="","",VLOOKUP(AR61,'【記載例】シフト記号表（勤務時間帯）'!$C$6:$L$47,10,FALSE))</f>
        <v>8</v>
      </c>
      <c r="AS62" s="274" t="str">
        <f>IF(AS61="","",VLOOKUP(AS61,'【記載例】シフト記号表（勤務時間帯）'!$C$6:$L$47,10,FALSE))</f>
        <v/>
      </c>
      <c r="AT62" s="274">
        <f>IF(AT61="","",VLOOKUP(AT61,'【記載例】シフト記号表（勤務時間帯）'!$C$6:$L$47,10,FALSE))</f>
        <v>8</v>
      </c>
      <c r="AU62" s="276">
        <f>IF(AU61="","",VLOOKUP(AU61,'【記載例】シフト記号表（勤務時間帯）'!$C$6:$L$47,10,FALSE))</f>
        <v>8</v>
      </c>
      <c r="AV62" s="275">
        <f>IF(AV61="","",VLOOKUP(AV61,'【記載例】シフト記号表（勤務時間帯）'!$C$6:$L$47,10,FALSE))</f>
        <v>8</v>
      </c>
      <c r="AW62" s="274">
        <f>IF(AW61="","",VLOOKUP(AW61,'【記載例】シフト記号表（勤務時間帯）'!$C$6:$L$47,10,FALSE))</f>
        <v>8</v>
      </c>
      <c r="AX62" s="274" t="str">
        <f>IF(AX61="","",VLOOKUP(AX61,'【記載例】シフト記号表（勤務時間帯）'!$C$6:$L$47,10,FALSE))</f>
        <v/>
      </c>
      <c r="AY62" s="274">
        <f>IF(AY61="","",VLOOKUP(AY61,'【記載例】シフト記号表（勤務時間帯）'!$C$6:$L$47,10,FALSE))</f>
        <v>8</v>
      </c>
      <c r="AZ62" s="274">
        <f>IF(AZ61="","",VLOOKUP(AZ61,'【記載例】シフト記号表（勤務時間帯）'!$C$6:$L$47,10,FALSE))</f>
        <v>8</v>
      </c>
      <c r="BA62" s="274" t="str">
        <f>IF(BA61="","",VLOOKUP(BA61,'【記載例】シフト記号表（勤務時間帯）'!$C$6:$L$47,10,FALSE))</f>
        <v/>
      </c>
      <c r="BB62" s="276">
        <f>IF(BB61="","",VLOOKUP(BB61,'【記載例】シフト記号表（勤務時間帯）'!$C$6:$L$47,10,FALSE))</f>
        <v>8</v>
      </c>
      <c r="BC62" s="275" t="str">
        <f>IF(BC61="","",VLOOKUP(BC61,'【記載例】シフト記号表（勤務時間帯）'!$C$6:$L$47,10,FALSE))</f>
        <v/>
      </c>
      <c r="BD62" s="274" t="str">
        <f>IF(BD61="","",VLOOKUP(BD61,'【記載例】シフト記号表（勤務時間帯）'!$C$6:$L$47,10,FALSE))</f>
        <v/>
      </c>
      <c r="BE62" s="274" t="str">
        <f>IF(BE61="","",VLOOKUP(BE61,'【記載例】シフト記号表（勤務時間帯）'!$C$6:$L$47,10,FALSE))</f>
        <v/>
      </c>
      <c r="BF62" s="1246">
        <f>IF($BI$3="４週",SUM(AA62:BB62),IF($BI$3="暦月",SUM(AA62:BE62),""))</f>
        <v>160</v>
      </c>
      <c r="BG62" s="1247"/>
      <c r="BH62" s="1324">
        <f>IF($BI$3="４週",BF62/4,IF($BI$3="暦月",(BF62/($BI$8/7)),""))</f>
        <v>40</v>
      </c>
      <c r="BI62" s="1247"/>
      <c r="BJ62" s="1321"/>
      <c r="BK62" s="1322"/>
      <c r="BL62" s="1322"/>
      <c r="BM62" s="1322"/>
      <c r="BN62" s="1323"/>
    </row>
    <row r="63" spans="2:66" ht="20.25" customHeight="1">
      <c r="B63" s="1279">
        <f>B61+1</f>
        <v>24</v>
      </c>
      <c r="C63" s="1396"/>
      <c r="D63" s="1398" t="s">
        <v>1117</v>
      </c>
      <c r="E63" s="1288"/>
      <c r="F63" s="1399"/>
      <c r="G63" s="1325" t="s">
        <v>885</v>
      </c>
      <c r="H63" s="1326"/>
      <c r="I63" s="285"/>
      <c r="J63" s="284"/>
      <c r="K63" s="285"/>
      <c r="L63" s="284"/>
      <c r="M63" s="1337" t="s">
        <v>1105</v>
      </c>
      <c r="N63" s="1338"/>
      <c r="O63" s="1339" t="s">
        <v>1104</v>
      </c>
      <c r="P63" s="1340"/>
      <c r="Q63" s="1340"/>
      <c r="R63" s="1326"/>
      <c r="S63" s="1307" t="s">
        <v>1116</v>
      </c>
      <c r="T63" s="1308"/>
      <c r="U63" s="1308"/>
      <c r="V63" s="1308"/>
      <c r="W63" s="1309"/>
      <c r="X63" s="283" t="s">
        <v>1100</v>
      </c>
      <c r="Z63" s="282"/>
      <c r="AA63" s="267"/>
      <c r="AB63" s="266" t="s">
        <v>1101</v>
      </c>
      <c r="AC63" s="266" t="s">
        <v>1102</v>
      </c>
      <c r="AD63" s="266"/>
      <c r="AE63" s="266" t="s">
        <v>1102</v>
      </c>
      <c r="AF63" s="266" t="s">
        <v>1102</v>
      </c>
      <c r="AG63" s="268"/>
      <c r="AH63" s="267"/>
      <c r="AI63" s="266" t="s">
        <v>1101</v>
      </c>
      <c r="AJ63" s="266" t="s">
        <v>1102</v>
      </c>
      <c r="AK63" s="266" t="s">
        <v>1102</v>
      </c>
      <c r="AL63" s="266"/>
      <c r="AM63" s="266"/>
      <c r="AN63" s="268" t="s">
        <v>1101</v>
      </c>
      <c r="AO63" s="267"/>
      <c r="AP63" s="266"/>
      <c r="AQ63" s="266" t="s">
        <v>1101</v>
      </c>
      <c r="AR63" s="266" t="s">
        <v>1101</v>
      </c>
      <c r="AS63" s="266" t="s">
        <v>1102</v>
      </c>
      <c r="AT63" s="266"/>
      <c r="AU63" s="268" t="s">
        <v>1102</v>
      </c>
      <c r="AV63" s="267"/>
      <c r="AW63" s="266" t="s">
        <v>1102</v>
      </c>
      <c r="AX63" s="266" t="s">
        <v>1102</v>
      </c>
      <c r="AY63" s="266"/>
      <c r="AZ63" s="266" t="s">
        <v>1102</v>
      </c>
      <c r="BA63" s="266" t="s">
        <v>1101</v>
      </c>
      <c r="BB63" s="268"/>
      <c r="BC63" s="267"/>
      <c r="BD63" s="266"/>
      <c r="BE63" s="265"/>
      <c r="BF63" s="1314"/>
      <c r="BG63" s="1315"/>
      <c r="BH63" s="1316"/>
      <c r="BI63" s="1317"/>
      <c r="BJ63" s="1318"/>
      <c r="BK63" s="1319"/>
      <c r="BL63" s="1319"/>
      <c r="BM63" s="1319"/>
      <c r="BN63" s="1320"/>
    </row>
    <row r="64" spans="2:66" ht="20.25" customHeight="1">
      <c r="B64" s="1280"/>
      <c r="C64" s="1397"/>
      <c r="D64" s="1400"/>
      <c r="E64" s="1288"/>
      <c r="F64" s="1399"/>
      <c r="G64" s="1282"/>
      <c r="H64" s="1278"/>
      <c r="I64" s="285"/>
      <c r="J64" s="284" t="str">
        <f>G63</f>
        <v>介護職員</v>
      </c>
      <c r="K64" s="285"/>
      <c r="L64" s="284" t="str">
        <f>M63</f>
        <v>C</v>
      </c>
      <c r="M64" s="1271"/>
      <c r="N64" s="1272"/>
      <c r="O64" s="1276"/>
      <c r="P64" s="1277"/>
      <c r="Q64" s="1277"/>
      <c r="R64" s="1278"/>
      <c r="S64" s="1307"/>
      <c r="T64" s="1308"/>
      <c r="U64" s="1308"/>
      <c r="V64" s="1308"/>
      <c r="W64" s="1309"/>
      <c r="X64" s="279" t="s">
        <v>1099</v>
      </c>
      <c r="Y64" s="278"/>
      <c r="Z64" s="277"/>
      <c r="AA64" s="275" t="str">
        <f>IF(AA63="","",VLOOKUP(AA63,'【記載例】シフト記号表（勤務時間帯）'!$C$6:$L$47,10,FALSE))</f>
        <v/>
      </c>
      <c r="AB64" s="274">
        <f>IF(AB63="","",VLOOKUP(AB63,'【記載例】シフト記号表（勤務時間帯）'!$C$6:$L$47,10,FALSE))</f>
        <v>8</v>
      </c>
      <c r="AC64" s="274">
        <f>IF(AC63="","",VLOOKUP(AC63,'【記載例】シフト記号表（勤務時間帯）'!$C$6:$L$47,10,FALSE))</f>
        <v>8</v>
      </c>
      <c r="AD64" s="274" t="str">
        <f>IF(AD63="","",VLOOKUP(AD63,'【記載例】シフト記号表（勤務時間帯）'!$C$6:$L$47,10,FALSE))</f>
        <v/>
      </c>
      <c r="AE64" s="274">
        <f>IF(AE63="","",VLOOKUP(AE63,'【記載例】シフト記号表（勤務時間帯）'!$C$6:$L$47,10,FALSE))</f>
        <v>8</v>
      </c>
      <c r="AF64" s="274">
        <f>IF(AF63="","",VLOOKUP(AF63,'【記載例】シフト記号表（勤務時間帯）'!$C$6:$L$47,10,FALSE))</f>
        <v>8</v>
      </c>
      <c r="AG64" s="276" t="str">
        <f>IF(AG63="","",VLOOKUP(AG63,'【記載例】シフト記号表（勤務時間帯）'!$C$6:$L$47,10,FALSE))</f>
        <v/>
      </c>
      <c r="AH64" s="275" t="str">
        <f>IF(AH63="","",VLOOKUP(AH63,'【記載例】シフト記号表（勤務時間帯）'!$C$6:$L$47,10,FALSE))</f>
        <v/>
      </c>
      <c r="AI64" s="274">
        <f>IF(AI63="","",VLOOKUP(AI63,'【記載例】シフト記号表（勤務時間帯）'!$C$6:$L$47,10,FALSE))</f>
        <v>8</v>
      </c>
      <c r="AJ64" s="274">
        <f>IF(AJ63="","",VLOOKUP(AJ63,'【記載例】シフト記号表（勤務時間帯）'!$C$6:$L$47,10,FALSE))</f>
        <v>8</v>
      </c>
      <c r="AK64" s="274">
        <f>IF(AK63="","",VLOOKUP(AK63,'【記載例】シフト記号表（勤務時間帯）'!$C$6:$L$47,10,FALSE))</f>
        <v>8</v>
      </c>
      <c r="AL64" s="274" t="str">
        <f>IF(AL63="","",VLOOKUP(AL63,'【記載例】シフト記号表（勤務時間帯）'!$C$6:$L$47,10,FALSE))</f>
        <v/>
      </c>
      <c r="AM64" s="274" t="str">
        <f>IF(AM63="","",VLOOKUP(AM63,'【記載例】シフト記号表（勤務時間帯）'!$C$6:$L$47,10,FALSE))</f>
        <v/>
      </c>
      <c r="AN64" s="276">
        <f>IF(AN63="","",VLOOKUP(AN63,'【記載例】シフト記号表（勤務時間帯）'!$C$6:$L$47,10,FALSE))</f>
        <v>8</v>
      </c>
      <c r="AO64" s="275" t="str">
        <f>IF(AO63="","",VLOOKUP(AO63,'【記載例】シフト記号表（勤務時間帯）'!$C$6:$L$47,10,FALSE))</f>
        <v/>
      </c>
      <c r="AP64" s="274" t="str">
        <f>IF(AP63="","",VLOOKUP(AP63,'【記載例】シフト記号表（勤務時間帯）'!$C$6:$L$47,10,FALSE))</f>
        <v/>
      </c>
      <c r="AQ64" s="274">
        <f>IF(AQ63="","",VLOOKUP(AQ63,'【記載例】シフト記号表（勤務時間帯）'!$C$6:$L$47,10,FALSE))</f>
        <v>8</v>
      </c>
      <c r="AR64" s="274">
        <f>IF(AR63="","",VLOOKUP(AR63,'【記載例】シフト記号表（勤務時間帯）'!$C$6:$L$47,10,FALSE))</f>
        <v>8</v>
      </c>
      <c r="AS64" s="274">
        <f>IF(AS63="","",VLOOKUP(AS63,'【記載例】シフト記号表（勤務時間帯）'!$C$6:$L$47,10,FALSE))</f>
        <v>8</v>
      </c>
      <c r="AT64" s="274" t="str">
        <f>IF(AT63="","",VLOOKUP(AT63,'【記載例】シフト記号表（勤務時間帯）'!$C$6:$L$47,10,FALSE))</f>
        <v/>
      </c>
      <c r="AU64" s="276">
        <f>IF(AU63="","",VLOOKUP(AU63,'【記載例】シフト記号表（勤務時間帯）'!$C$6:$L$47,10,FALSE))</f>
        <v>8</v>
      </c>
      <c r="AV64" s="275" t="str">
        <f>IF(AV63="","",VLOOKUP(AV63,'【記載例】シフト記号表（勤務時間帯）'!$C$6:$L$47,10,FALSE))</f>
        <v/>
      </c>
      <c r="AW64" s="274">
        <f>IF(AW63="","",VLOOKUP(AW63,'【記載例】シフト記号表（勤務時間帯）'!$C$6:$L$47,10,FALSE))</f>
        <v>8</v>
      </c>
      <c r="AX64" s="274">
        <f>IF(AX63="","",VLOOKUP(AX63,'【記載例】シフト記号表（勤務時間帯）'!$C$6:$L$47,10,FALSE))</f>
        <v>8</v>
      </c>
      <c r="AY64" s="274" t="str">
        <f>IF(AY63="","",VLOOKUP(AY63,'【記載例】シフト記号表（勤務時間帯）'!$C$6:$L$47,10,FALSE))</f>
        <v/>
      </c>
      <c r="AZ64" s="274">
        <f>IF(AZ63="","",VLOOKUP(AZ63,'【記載例】シフト記号表（勤務時間帯）'!$C$6:$L$47,10,FALSE))</f>
        <v>8</v>
      </c>
      <c r="BA64" s="274">
        <f>IF(BA63="","",VLOOKUP(BA63,'【記載例】シフト記号表（勤務時間帯）'!$C$6:$L$47,10,FALSE))</f>
        <v>8</v>
      </c>
      <c r="BB64" s="276" t="str">
        <f>IF(BB63="","",VLOOKUP(BB63,'【記載例】シフト記号表（勤務時間帯）'!$C$6:$L$47,10,FALSE))</f>
        <v/>
      </c>
      <c r="BC64" s="275" t="str">
        <f>IF(BC63="","",VLOOKUP(BC63,'【記載例】シフト記号表（勤務時間帯）'!$C$6:$L$47,10,FALSE))</f>
        <v/>
      </c>
      <c r="BD64" s="274" t="str">
        <f>IF(BD63="","",VLOOKUP(BD63,'【記載例】シフト記号表（勤務時間帯）'!$C$6:$L$47,10,FALSE))</f>
        <v/>
      </c>
      <c r="BE64" s="274" t="str">
        <f>IF(BE63="","",VLOOKUP(BE63,'【記載例】シフト記号表（勤務時間帯）'!$C$6:$L$47,10,FALSE))</f>
        <v/>
      </c>
      <c r="BF64" s="1246">
        <f>IF($BI$3="４週",SUM(AA64:BB64),IF($BI$3="暦月",SUM(AA64:BE64),""))</f>
        <v>128</v>
      </c>
      <c r="BG64" s="1247"/>
      <c r="BH64" s="1324">
        <f>IF($BI$3="４週",BF64/4,IF($BI$3="暦月",(BF64/($BI$8/7)),""))</f>
        <v>32</v>
      </c>
      <c r="BI64" s="1247"/>
      <c r="BJ64" s="1321"/>
      <c r="BK64" s="1322"/>
      <c r="BL64" s="1322"/>
      <c r="BM64" s="1322"/>
      <c r="BN64" s="1323"/>
    </row>
    <row r="65" spans="2:66" ht="20.25" customHeight="1">
      <c r="B65" s="1279">
        <f>B63+1</f>
        <v>25</v>
      </c>
      <c r="C65" s="1396" t="s">
        <v>1115</v>
      </c>
      <c r="D65" s="1398" t="s">
        <v>1106</v>
      </c>
      <c r="E65" s="1288"/>
      <c r="F65" s="1399"/>
      <c r="G65" s="1325" t="s">
        <v>883</v>
      </c>
      <c r="H65" s="1326"/>
      <c r="I65" s="285"/>
      <c r="J65" s="284"/>
      <c r="K65" s="285"/>
      <c r="L65" s="284"/>
      <c r="M65" s="1337" t="s">
        <v>1111</v>
      </c>
      <c r="N65" s="1338"/>
      <c r="O65" s="1339" t="s">
        <v>884</v>
      </c>
      <c r="P65" s="1340"/>
      <c r="Q65" s="1340"/>
      <c r="R65" s="1326"/>
      <c r="S65" s="1307" t="s">
        <v>1114</v>
      </c>
      <c r="T65" s="1308"/>
      <c r="U65" s="1308"/>
      <c r="V65" s="1308"/>
      <c r="W65" s="1309"/>
      <c r="X65" s="283" t="s">
        <v>1100</v>
      </c>
      <c r="Z65" s="282"/>
      <c r="AA65" s="267" t="s">
        <v>1102</v>
      </c>
      <c r="AB65" s="266" t="s">
        <v>1102</v>
      </c>
      <c r="AC65" s="266"/>
      <c r="AD65" s="266"/>
      <c r="AE65" s="266" t="s">
        <v>1108</v>
      </c>
      <c r="AF65" s="266" t="s">
        <v>1107</v>
      </c>
      <c r="AG65" s="268" t="s">
        <v>1101</v>
      </c>
      <c r="AH65" s="267" t="s">
        <v>1101</v>
      </c>
      <c r="AI65" s="266"/>
      <c r="AJ65" s="266" t="s">
        <v>1102</v>
      </c>
      <c r="AK65" s="266" t="s">
        <v>1102</v>
      </c>
      <c r="AL65" s="266"/>
      <c r="AM65" s="266" t="s">
        <v>1108</v>
      </c>
      <c r="AN65" s="268" t="s">
        <v>1107</v>
      </c>
      <c r="AO65" s="267" t="s">
        <v>1101</v>
      </c>
      <c r="AP65" s="266" t="s">
        <v>1101</v>
      </c>
      <c r="AQ65" s="266"/>
      <c r="AR65" s="266" t="s">
        <v>1102</v>
      </c>
      <c r="AS65" s="266"/>
      <c r="AT65" s="266"/>
      <c r="AU65" s="268" t="s">
        <v>1108</v>
      </c>
      <c r="AV65" s="267" t="s">
        <v>1107</v>
      </c>
      <c r="AW65" s="266" t="s">
        <v>1101</v>
      </c>
      <c r="AX65" s="266" t="s">
        <v>1101</v>
      </c>
      <c r="AY65" s="266"/>
      <c r="AZ65" s="266" t="s">
        <v>1101</v>
      </c>
      <c r="BA65" s="266" t="s">
        <v>1102</v>
      </c>
      <c r="BB65" s="268" t="s">
        <v>1102</v>
      </c>
      <c r="BC65" s="267"/>
      <c r="BD65" s="266"/>
      <c r="BE65" s="265"/>
      <c r="BF65" s="1314"/>
      <c r="BG65" s="1315"/>
      <c r="BH65" s="1316"/>
      <c r="BI65" s="1317"/>
      <c r="BJ65" s="1318"/>
      <c r="BK65" s="1319"/>
      <c r="BL65" s="1319"/>
      <c r="BM65" s="1319"/>
      <c r="BN65" s="1320"/>
    </row>
    <row r="66" spans="2:66" ht="20.25" customHeight="1">
      <c r="B66" s="1280"/>
      <c r="C66" s="1397"/>
      <c r="D66" s="1400"/>
      <c r="E66" s="1288"/>
      <c r="F66" s="1399"/>
      <c r="G66" s="1282"/>
      <c r="H66" s="1278"/>
      <c r="I66" s="285"/>
      <c r="J66" s="284" t="str">
        <f>G65</f>
        <v>看護職員</v>
      </c>
      <c r="K66" s="285"/>
      <c r="L66" s="284" t="str">
        <f>M65</f>
        <v>A</v>
      </c>
      <c r="M66" s="1271"/>
      <c r="N66" s="1272"/>
      <c r="O66" s="1276"/>
      <c r="P66" s="1277"/>
      <c r="Q66" s="1277"/>
      <c r="R66" s="1278"/>
      <c r="S66" s="1307"/>
      <c r="T66" s="1308"/>
      <c r="U66" s="1308"/>
      <c r="V66" s="1308"/>
      <c r="W66" s="1309"/>
      <c r="X66" s="279" t="s">
        <v>1099</v>
      </c>
      <c r="Y66" s="278"/>
      <c r="Z66" s="277"/>
      <c r="AA66" s="275">
        <f>IF(AA65="","",VLOOKUP(AA65,'【記載例】シフト記号表（勤務時間帯）'!$C$6:$L$47,10,FALSE))</f>
        <v>8</v>
      </c>
      <c r="AB66" s="274">
        <f>IF(AB65="","",VLOOKUP(AB65,'【記載例】シフト記号表（勤務時間帯）'!$C$6:$L$47,10,FALSE))</f>
        <v>8</v>
      </c>
      <c r="AC66" s="274" t="str">
        <f>IF(AC65="","",VLOOKUP(AC65,'【記載例】シフト記号表（勤務時間帯）'!$C$6:$L$47,10,FALSE))</f>
        <v/>
      </c>
      <c r="AD66" s="274" t="str">
        <f>IF(AD65="","",VLOOKUP(AD65,'【記載例】シフト記号表（勤務時間帯）'!$C$6:$L$47,10,FALSE))</f>
        <v/>
      </c>
      <c r="AE66" s="274">
        <f>IF(AE65="","",VLOOKUP(AE65,'【記載例】シフト記号表（勤務時間帯）'!$C$6:$L$47,10,FALSE))</f>
        <v>8</v>
      </c>
      <c r="AF66" s="274">
        <f>IF(AF65="","",VLOOKUP(AF65,'【記載例】シフト記号表（勤務時間帯）'!$C$6:$L$47,10,FALSE))</f>
        <v>8</v>
      </c>
      <c r="AG66" s="276">
        <f>IF(AG65="","",VLOOKUP(AG65,'【記載例】シフト記号表（勤務時間帯）'!$C$6:$L$47,10,FALSE))</f>
        <v>8</v>
      </c>
      <c r="AH66" s="275">
        <f>IF(AH65="","",VLOOKUP(AH65,'【記載例】シフト記号表（勤務時間帯）'!$C$6:$L$47,10,FALSE))</f>
        <v>8</v>
      </c>
      <c r="AI66" s="274" t="str">
        <f>IF(AI65="","",VLOOKUP(AI65,'【記載例】シフト記号表（勤務時間帯）'!$C$6:$L$47,10,FALSE))</f>
        <v/>
      </c>
      <c r="AJ66" s="274">
        <f>IF(AJ65="","",VLOOKUP(AJ65,'【記載例】シフト記号表（勤務時間帯）'!$C$6:$L$47,10,FALSE))</f>
        <v>8</v>
      </c>
      <c r="AK66" s="274">
        <f>IF(AK65="","",VLOOKUP(AK65,'【記載例】シフト記号表（勤務時間帯）'!$C$6:$L$47,10,FALSE))</f>
        <v>8</v>
      </c>
      <c r="AL66" s="274" t="str">
        <f>IF(AL65="","",VLOOKUP(AL65,'【記載例】シフト記号表（勤務時間帯）'!$C$6:$L$47,10,FALSE))</f>
        <v/>
      </c>
      <c r="AM66" s="274">
        <f>IF(AM65="","",VLOOKUP(AM65,'【記載例】シフト記号表（勤務時間帯）'!$C$6:$L$47,10,FALSE))</f>
        <v>8</v>
      </c>
      <c r="AN66" s="276">
        <f>IF(AN65="","",VLOOKUP(AN65,'【記載例】シフト記号表（勤務時間帯）'!$C$6:$L$47,10,FALSE))</f>
        <v>8</v>
      </c>
      <c r="AO66" s="275">
        <f>IF(AO65="","",VLOOKUP(AO65,'【記載例】シフト記号表（勤務時間帯）'!$C$6:$L$47,10,FALSE))</f>
        <v>8</v>
      </c>
      <c r="AP66" s="274">
        <f>IF(AP65="","",VLOOKUP(AP65,'【記載例】シフト記号表（勤務時間帯）'!$C$6:$L$47,10,FALSE))</f>
        <v>8</v>
      </c>
      <c r="AQ66" s="274" t="str">
        <f>IF(AQ65="","",VLOOKUP(AQ65,'【記載例】シフト記号表（勤務時間帯）'!$C$6:$L$47,10,FALSE))</f>
        <v/>
      </c>
      <c r="AR66" s="274">
        <f>IF(AR65="","",VLOOKUP(AR65,'【記載例】シフト記号表（勤務時間帯）'!$C$6:$L$47,10,FALSE))</f>
        <v>8</v>
      </c>
      <c r="AS66" s="274" t="str">
        <f>IF(AS65="","",VLOOKUP(AS65,'【記載例】シフト記号表（勤務時間帯）'!$C$6:$L$47,10,FALSE))</f>
        <v/>
      </c>
      <c r="AT66" s="274" t="str">
        <f>IF(AT65="","",VLOOKUP(AT65,'【記載例】シフト記号表（勤務時間帯）'!$C$6:$L$47,10,FALSE))</f>
        <v/>
      </c>
      <c r="AU66" s="276">
        <f>IF(AU65="","",VLOOKUP(AU65,'【記載例】シフト記号表（勤務時間帯）'!$C$6:$L$47,10,FALSE))</f>
        <v>8</v>
      </c>
      <c r="AV66" s="275">
        <f>IF(AV65="","",VLOOKUP(AV65,'【記載例】シフト記号表（勤務時間帯）'!$C$6:$L$47,10,FALSE))</f>
        <v>8</v>
      </c>
      <c r="AW66" s="274">
        <f>IF(AW65="","",VLOOKUP(AW65,'【記載例】シフト記号表（勤務時間帯）'!$C$6:$L$47,10,FALSE))</f>
        <v>8</v>
      </c>
      <c r="AX66" s="274">
        <f>IF(AX65="","",VLOOKUP(AX65,'【記載例】シフト記号表（勤務時間帯）'!$C$6:$L$47,10,FALSE))</f>
        <v>8</v>
      </c>
      <c r="AY66" s="274" t="str">
        <f>IF(AY65="","",VLOOKUP(AY65,'【記載例】シフト記号表（勤務時間帯）'!$C$6:$L$47,10,FALSE))</f>
        <v/>
      </c>
      <c r="AZ66" s="274">
        <f>IF(AZ65="","",VLOOKUP(AZ65,'【記載例】シフト記号表（勤務時間帯）'!$C$6:$L$47,10,FALSE))</f>
        <v>8</v>
      </c>
      <c r="BA66" s="274">
        <f>IF(BA65="","",VLOOKUP(BA65,'【記載例】シフト記号表（勤務時間帯）'!$C$6:$L$47,10,FALSE))</f>
        <v>8</v>
      </c>
      <c r="BB66" s="276">
        <f>IF(BB65="","",VLOOKUP(BB65,'【記載例】シフト記号表（勤務時間帯）'!$C$6:$L$47,10,FALSE))</f>
        <v>8</v>
      </c>
      <c r="BC66" s="275" t="str">
        <f>IF(BC65="","",VLOOKUP(BC65,'【記載例】シフト記号表（勤務時間帯）'!$C$6:$L$47,10,FALSE))</f>
        <v/>
      </c>
      <c r="BD66" s="274" t="str">
        <f>IF(BD65="","",VLOOKUP(BD65,'【記載例】シフト記号表（勤務時間帯）'!$C$6:$L$47,10,FALSE))</f>
        <v/>
      </c>
      <c r="BE66" s="274" t="str">
        <f>IF(BE65="","",VLOOKUP(BE65,'【記載例】シフト記号表（勤務時間帯）'!$C$6:$L$47,10,FALSE))</f>
        <v/>
      </c>
      <c r="BF66" s="1246">
        <f>IF($BI$3="４週",SUM(AA66:BB66),IF($BI$3="暦月",SUM(AA66:BE66),""))</f>
        <v>160</v>
      </c>
      <c r="BG66" s="1247"/>
      <c r="BH66" s="1324">
        <f>IF($BI$3="４週",BF66/4,IF($BI$3="暦月",(BF66/($BI$8/7)),""))</f>
        <v>40</v>
      </c>
      <c r="BI66" s="1247"/>
      <c r="BJ66" s="1321"/>
      <c r="BK66" s="1322"/>
      <c r="BL66" s="1322"/>
      <c r="BM66" s="1322"/>
      <c r="BN66" s="1323"/>
    </row>
    <row r="67" spans="2:66" ht="20.25" customHeight="1">
      <c r="B67" s="1279">
        <f>B65+1</f>
        <v>26</v>
      </c>
      <c r="C67" s="1396"/>
      <c r="D67" s="1398" t="s">
        <v>1106</v>
      </c>
      <c r="E67" s="1288"/>
      <c r="F67" s="1399"/>
      <c r="G67" s="1325" t="s">
        <v>885</v>
      </c>
      <c r="H67" s="1326"/>
      <c r="I67" s="285"/>
      <c r="J67" s="284"/>
      <c r="K67" s="285"/>
      <c r="L67" s="284"/>
      <c r="M67" s="1337" t="s">
        <v>1111</v>
      </c>
      <c r="N67" s="1338"/>
      <c r="O67" s="1339" t="s">
        <v>886</v>
      </c>
      <c r="P67" s="1340"/>
      <c r="Q67" s="1340"/>
      <c r="R67" s="1326"/>
      <c r="S67" s="1307" t="s">
        <v>1113</v>
      </c>
      <c r="T67" s="1308"/>
      <c r="U67" s="1308"/>
      <c r="V67" s="1308"/>
      <c r="W67" s="1309"/>
      <c r="X67" s="283" t="s">
        <v>1100</v>
      </c>
      <c r="Z67" s="282"/>
      <c r="AA67" s="267"/>
      <c r="AB67" s="266" t="s">
        <v>1101</v>
      </c>
      <c r="AC67" s="266" t="s">
        <v>1102</v>
      </c>
      <c r="AD67" s="266" t="s">
        <v>1102</v>
      </c>
      <c r="AE67" s="266"/>
      <c r="AF67" s="266" t="s">
        <v>1108</v>
      </c>
      <c r="AG67" s="268" t="s">
        <v>1107</v>
      </c>
      <c r="AH67" s="267" t="s">
        <v>1102</v>
      </c>
      <c r="AI67" s="266"/>
      <c r="AJ67" s="266" t="s">
        <v>1102</v>
      </c>
      <c r="AK67" s="266" t="s">
        <v>1102</v>
      </c>
      <c r="AL67" s="266"/>
      <c r="AM67" s="266"/>
      <c r="AN67" s="268" t="s">
        <v>1108</v>
      </c>
      <c r="AO67" s="267" t="s">
        <v>1107</v>
      </c>
      <c r="AP67" s="266" t="s">
        <v>1102</v>
      </c>
      <c r="AQ67" s="266" t="s">
        <v>1102</v>
      </c>
      <c r="AR67" s="266" t="s">
        <v>1102</v>
      </c>
      <c r="AS67" s="266" t="s">
        <v>1101</v>
      </c>
      <c r="AT67" s="266" t="s">
        <v>1101</v>
      </c>
      <c r="AU67" s="268"/>
      <c r="AV67" s="267" t="s">
        <v>1108</v>
      </c>
      <c r="AW67" s="266" t="s">
        <v>1107</v>
      </c>
      <c r="AX67" s="266" t="s">
        <v>1101</v>
      </c>
      <c r="AY67" s="266" t="s">
        <v>1102</v>
      </c>
      <c r="AZ67" s="266"/>
      <c r="BA67" s="266"/>
      <c r="BB67" s="268" t="s">
        <v>1101</v>
      </c>
      <c r="BC67" s="267"/>
      <c r="BD67" s="266"/>
      <c r="BE67" s="265"/>
      <c r="BF67" s="1314"/>
      <c r="BG67" s="1315"/>
      <c r="BH67" s="1316"/>
      <c r="BI67" s="1317"/>
      <c r="BJ67" s="1318"/>
      <c r="BK67" s="1319"/>
      <c r="BL67" s="1319"/>
      <c r="BM67" s="1319"/>
      <c r="BN67" s="1320"/>
    </row>
    <row r="68" spans="2:66" ht="20.25" customHeight="1">
      <c r="B68" s="1280"/>
      <c r="C68" s="1397"/>
      <c r="D68" s="1400"/>
      <c r="E68" s="1288"/>
      <c r="F68" s="1399"/>
      <c r="G68" s="1282"/>
      <c r="H68" s="1278"/>
      <c r="I68" s="285"/>
      <c r="J68" s="284" t="str">
        <f>G67</f>
        <v>介護職員</v>
      </c>
      <c r="K68" s="285"/>
      <c r="L68" s="284" t="str">
        <f>M67</f>
        <v>A</v>
      </c>
      <c r="M68" s="1271"/>
      <c r="N68" s="1272"/>
      <c r="O68" s="1276"/>
      <c r="P68" s="1277"/>
      <c r="Q68" s="1277"/>
      <c r="R68" s="1278"/>
      <c r="S68" s="1307"/>
      <c r="T68" s="1308"/>
      <c r="U68" s="1308"/>
      <c r="V68" s="1308"/>
      <c r="W68" s="1309"/>
      <c r="X68" s="279" t="s">
        <v>1099</v>
      </c>
      <c r="Y68" s="278"/>
      <c r="Z68" s="277"/>
      <c r="AA68" s="275" t="str">
        <f>IF(AA67="","",VLOOKUP(AA67,'【記載例】シフト記号表（勤務時間帯）'!$C$6:$L$47,10,FALSE))</f>
        <v/>
      </c>
      <c r="AB68" s="274">
        <f>IF(AB67="","",VLOOKUP(AB67,'【記載例】シフト記号表（勤務時間帯）'!$C$6:$L$47,10,FALSE))</f>
        <v>8</v>
      </c>
      <c r="AC68" s="274">
        <f>IF(AC67="","",VLOOKUP(AC67,'【記載例】シフト記号表（勤務時間帯）'!$C$6:$L$47,10,FALSE))</f>
        <v>8</v>
      </c>
      <c r="AD68" s="274">
        <f>IF(AD67="","",VLOOKUP(AD67,'【記載例】シフト記号表（勤務時間帯）'!$C$6:$L$47,10,FALSE))</f>
        <v>8</v>
      </c>
      <c r="AE68" s="274" t="str">
        <f>IF(AE67="","",VLOOKUP(AE67,'【記載例】シフト記号表（勤務時間帯）'!$C$6:$L$47,10,FALSE))</f>
        <v/>
      </c>
      <c r="AF68" s="274">
        <f>IF(AF67="","",VLOOKUP(AF67,'【記載例】シフト記号表（勤務時間帯）'!$C$6:$L$47,10,FALSE))</f>
        <v>8</v>
      </c>
      <c r="AG68" s="276">
        <f>IF(AG67="","",VLOOKUP(AG67,'【記載例】シフト記号表（勤務時間帯）'!$C$6:$L$47,10,FALSE))</f>
        <v>8</v>
      </c>
      <c r="AH68" s="275">
        <f>IF(AH67="","",VLOOKUP(AH67,'【記載例】シフト記号表（勤務時間帯）'!$C$6:$L$47,10,FALSE))</f>
        <v>8</v>
      </c>
      <c r="AI68" s="274" t="str">
        <f>IF(AI67="","",VLOOKUP(AI67,'【記載例】シフト記号表（勤務時間帯）'!$C$6:$L$47,10,FALSE))</f>
        <v/>
      </c>
      <c r="AJ68" s="274">
        <f>IF(AJ67="","",VLOOKUP(AJ67,'【記載例】シフト記号表（勤務時間帯）'!$C$6:$L$47,10,FALSE))</f>
        <v>8</v>
      </c>
      <c r="AK68" s="274">
        <f>IF(AK67="","",VLOOKUP(AK67,'【記載例】シフト記号表（勤務時間帯）'!$C$6:$L$47,10,FALSE))</f>
        <v>8</v>
      </c>
      <c r="AL68" s="274" t="str">
        <f>IF(AL67="","",VLOOKUP(AL67,'【記載例】シフト記号表（勤務時間帯）'!$C$6:$L$47,10,FALSE))</f>
        <v/>
      </c>
      <c r="AM68" s="274" t="str">
        <f>IF(AM67="","",VLOOKUP(AM67,'【記載例】シフト記号表（勤務時間帯）'!$C$6:$L$47,10,FALSE))</f>
        <v/>
      </c>
      <c r="AN68" s="276">
        <f>IF(AN67="","",VLOOKUP(AN67,'【記載例】シフト記号表（勤務時間帯）'!$C$6:$L$47,10,FALSE))</f>
        <v>8</v>
      </c>
      <c r="AO68" s="275">
        <f>IF(AO67="","",VLOOKUP(AO67,'【記載例】シフト記号表（勤務時間帯）'!$C$6:$L$47,10,FALSE))</f>
        <v>8</v>
      </c>
      <c r="AP68" s="274">
        <f>IF(AP67="","",VLOOKUP(AP67,'【記載例】シフト記号表（勤務時間帯）'!$C$6:$L$47,10,FALSE))</f>
        <v>8</v>
      </c>
      <c r="AQ68" s="274">
        <f>IF(AQ67="","",VLOOKUP(AQ67,'【記載例】シフト記号表（勤務時間帯）'!$C$6:$L$47,10,FALSE))</f>
        <v>8</v>
      </c>
      <c r="AR68" s="274">
        <f>IF(AR67="","",VLOOKUP(AR67,'【記載例】シフト記号表（勤務時間帯）'!$C$6:$L$47,10,FALSE))</f>
        <v>8</v>
      </c>
      <c r="AS68" s="274">
        <f>IF(AS67="","",VLOOKUP(AS67,'【記載例】シフト記号表（勤務時間帯）'!$C$6:$L$47,10,FALSE))</f>
        <v>8</v>
      </c>
      <c r="AT68" s="274">
        <f>IF(AT67="","",VLOOKUP(AT67,'【記載例】シフト記号表（勤務時間帯）'!$C$6:$L$47,10,FALSE))</f>
        <v>8</v>
      </c>
      <c r="AU68" s="276" t="str">
        <f>IF(AU67="","",VLOOKUP(AU67,'【記載例】シフト記号表（勤務時間帯）'!$C$6:$L$47,10,FALSE))</f>
        <v/>
      </c>
      <c r="AV68" s="275">
        <f>IF(AV67="","",VLOOKUP(AV67,'【記載例】シフト記号表（勤務時間帯）'!$C$6:$L$47,10,FALSE))</f>
        <v>8</v>
      </c>
      <c r="AW68" s="274">
        <f>IF(AW67="","",VLOOKUP(AW67,'【記載例】シフト記号表（勤務時間帯）'!$C$6:$L$47,10,FALSE))</f>
        <v>8</v>
      </c>
      <c r="AX68" s="274">
        <f>IF(AX67="","",VLOOKUP(AX67,'【記載例】シフト記号表（勤務時間帯）'!$C$6:$L$47,10,FALSE))</f>
        <v>8</v>
      </c>
      <c r="AY68" s="274">
        <f>IF(AY67="","",VLOOKUP(AY67,'【記載例】シフト記号表（勤務時間帯）'!$C$6:$L$47,10,FALSE))</f>
        <v>8</v>
      </c>
      <c r="AZ68" s="274" t="str">
        <f>IF(AZ67="","",VLOOKUP(AZ67,'【記載例】シフト記号表（勤務時間帯）'!$C$6:$L$47,10,FALSE))</f>
        <v/>
      </c>
      <c r="BA68" s="274" t="str">
        <f>IF(BA67="","",VLOOKUP(BA67,'【記載例】シフト記号表（勤務時間帯）'!$C$6:$L$47,10,FALSE))</f>
        <v/>
      </c>
      <c r="BB68" s="276">
        <f>IF(BB67="","",VLOOKUP(BB67,'【記載例】シフト記号表（勤務時間帯）'!$C$6:$L$47,10,FALSE))</f>
        <v>8</v>
      </c>
      <c r="BC68" s="275" t="str">
        <f>IF(BC67="","",VLOOKUP(BC67,'【記載例】シフト記号表（勤務時間帯）'!$C$6:$L$47,10,FALSE))</f>
        <v/>
      </c>
      <c r="BD68" s="274" t="str">
        <f>IF(BD67="","",VLOOKUP(BD67,'【記載例】シフト記号表（勤務時間帯）'!$C$6:$L$47,10,FALSE))</f>
        <v/>
      </c>
      <c r="BE68" s="274" t="str">
        <f>IF(BE67="","",VLOOKUP(BE67,'【記載例】シフト記号表（勤務時間帯）'!$C$6:$L$47,10,FALSE))</f>
        <v/>
      </c>
      <c r="BF68" s="1246">
        <f>IF($BI$3="４週",SUM(AA68:BB68),IF($BI$3="暦月",SUM(AA68:BE68),""))</f>
        <v>160</v>
      </c>
      <c r="BG68" s="1247"/>
      <c r="BH68" s="1324">
        <f>IF($BI$3="４週",BF68/4,IF($BI$3="暦月",(BF68/($BI$8/7)),""))</f>
        <v>40</v>
      </c>
      <c r="BI68" s="1247"/>
      <c r="BJ68" s="1321"/>
      <c r="BK68" s="1322"/>
      <c r="BL68" s="1322"/>
      <c r="BM68" s="1322"/>
      <c r="BN68" s="1323"/>
    </row>
    <row r="69" spans="2:66" ht="20.25" customHeight="1">
      <c r="B69" s="1279">
        <f>B67+1</f>
        <v>27</v>
      </c>
      <c r="C69" s="1396"/>
      <c r="D69" s="1398" t="s">
        <v>1106</v>
      </c>
      <c r="E69" s="1288"/>
      <c r="F69" s="1399"/>
      <c r="G69" s="1325" t="s">
        <v>885</v>
      </c>
      <c r="H69" s="1326"/>
      <c r="I69" s="285"/>
      <c r="J69" s="284"/>
      <c r="K69" s="285"/>
      <c r="L69" s="284"/>
      <c r="M69" s="1337" t="s">
        <v>1111</v>
      </c>
      <c r="N69" s="1338"/>
      <c r="O69" s="1339" t="s">
        <v>1104</v>
      </c>
      <c r="P69" s="1340"/>
      <c r="Q69" s="1340"/>
      <c r="R69" s="1326"/>
      <c r="S69" s="1307" t="s">
        <v>1112</v>
      </c>
      <c r="T69" s="1308"/>
      <c r="U69" s="1308"/>
      <c r="V69" s="1308"/>
      <c r="W69" s="1309"/>
      <c r="X69" s="283" t="s">
        <v>1100</v>
      </c>
      <c r="Z69" s="282"/>
      <c r="AA69" s="267" t="s">
        <v>1101</v>
      </c>
      <c r="AB69" s="266"/>
      <c r="AC69" s="266" t="s">
        <v>1101</v>
      </c>
      <c r="AD69" s="266"/>
      <c r="AE69" s="266" t="s">
        <v>1102</v>
      </c>
      <c r="AF69" s="266"/>
      <c r="AG69" s="268" t="s">
        <v>1108</v>
      </c>
      <c r="AH69" s="267" t="s">
        <v>1107</v>
      </c>
      <c r="AI69" s="266" t="s">
        <v>1102</v>
      </c>
      <c r="AJ69" s="266" t="s">
        <v>1102</v>
      </c>
      <c r="AK69" s="266" t="s">
        <v>1101</v>
      </c>
      <c r="AL69" s="266" t="s">
        <v>1101</v>
      </c>
      <c r="AM69" s="266"/>
      <c r="AN69" s="268" t="s">
        <v>1102</v>
      </c>
      <c r="AO69" s="267" t="s">
        <v>1108</v>
      </c>
      <c r="AP69" s="266" t="s">
        <v>1107</v>
      </c>
      <c r="AQ69" s="266" t="s">
        <v>1101</v>
      </c>
      <c r="AR69" s="266"/>
      <c r="AS69" s="266" t="s">
        <v>1102</v>
      </c>
      <c r="AT69" s="266" t="s">
        <v>1102</v>
      </c>
      <c r="AU69" s="268"/>
      <c r="AV69" s="267"/>
      <c r="AW69" s="266" t="s">
        <v>1108</v>
      </c>
      <c r="AX69" s="266" t="s">
        <v>1107</v>
      </c>
      <c r="AY69" s="266" t="s">
        <v>1101</v>
      </c>
      <c r="AZ69" s="266" t="s">
        <v>1102</v>
      </c>
      <c r="BA69" s="266" t="s">
        <v>1102</v>
      </c>
      <c r="BB69" s="268"/>
      <c r="BC69" s="267"/>
      <c r="BD69" s="266"/>
      <c r="BE69" s="265"/>
      <c r="BF69" s="1314"/>
      <c r="BG69" s="1315"/>
      <c r="BH69" s="1316"/>
      <c r="BI69" s="1317"/>
      <c r="BJ69" s="1318"/>
      <c r="BK69" s="1319"/>
      <c r="BL69" s="1319"/>
      <c r="BM69" s="1319"/>
      <c r="BN69" s="1320"/>
    </row>
    <row r="70" spans="2:66" ht="20.25" customHeight="1">
      <c r="B70" s="1280"/>
      <c r="C70" s="1397"/>
      <c r="D70" s="1400"/>
      <c r="E70" s="1288"/>
      <c r="F70" s="1399"/>
      <c r="G70" s="1282"/>
      <c r="H70" s="1278"/>
      <c r="I70" s="285"/>
      <c r="J70" s="284" t="str">
        <f>G69</f>
        <v>介護職員</v>
      </c>
      <c r="K70" s="285"/>
      <c r="L70" s="284" t="str">
        <f>M69</f>
        <v>A</v>
      </c>
      <c r="M70" s="1271"/>
      <c r="N70" s="1272"/>
      <c r="O70" s="1276"/>
      <c r="P70" s="1277"/>
      <c r="Q70" s="1277"/>
      <c r="R70" s="1278"/>
      <c r="S70" s="1307"/>
      <c r="T70" s="1308"/>
      <c r="U70" s="1308"/>
      <c r="V70" s="1308"/>
      <c r="W70" s="1309"/>
      <c r="X70" s="279" t="s">
        <v>1099</v>
      </c>
      <c r="Y70" s="278"/>
      <c r="Z70" s="277"/>
      <c r="AA70" s="275">
        <f>IF(AA69="","",VLOOKUP(AA69,'【記載例】シフト記号表（勤務時間帯）'!$C$6:$L$47,10,FALSE))</f>
        <v>8</v>
      </c>
      <c r="AB70" s="274" t="str">
        <f>IF(AB69="","",VLOOKUP(AB69,'【記載例】シフト記号表（勤務時間帯）'!$C$6:$L$47,10,FALSE))</f>
        <v/>
      </c>
      <c r="AC70" s="274">
        <f>IF(AC69="","",VLOOKUP(AC69,'【記載例】シフト記号表（勤務時間帯）'!$C$6:$L$47,10,FALSE))</f>
        <v>8</v>
      </c>
      <c r="AD70" s="274" t="str">
        <f>IF(AD69="","",VLOOKUP(AD69,'【記載例】シフト記号表（勤務時間帯）'!$C$6:$L$47,10,FALSE))</f>
        <v/>
      </c>
      <c r="AE70" s="274">
        <f>IF(AE69="","",VLOOKUP(AE69,'【記載例】シフト記号表（勤務時間帯）'!$C$6:$L$47,10,FALSE))</f>
        <v>8</v>
      </c>
      <c r="AF70" s="274" t="str">
        <f>IF(AF69="","",VLOOKUP(AF69,'【記載例】シフト記号表（勤務時間帯）'!$C$6:$L$47,10,FALSE))</f>
        <v/>
      </c>
      <c r="AG70" s="276">
        <f>IF(AG69="","",VLOOKUP(AG69,'【記載例】シフト記号表（勤務時間帯）'!$C$6:$L$47,10,FALSE))</f>
        <v>8</v>
      </c>
      <c r="AH70" s="275">
        <f>IF(AH69="","",VLOOKUP(AH69,'【記載例】シフト記号表（勤務時間帯）'!$C$6:$L$47,10,FALSE))</f>
        <v>8</v>
      </c>
      <c r="AI70" s="274">
        <f>IF(AI69="","",VLOOKUP(AI69,'【記載例】シフト記号表（勤務時間帯）'!$C$6:$L$47,10,FALSE))</f>
        <v>8</v>
      </c>
      <c r="AJ70" s="274">
        <f>IF(AJ69="","",VLOOKUP(AJ69,'【記載例】シフト記号表（勤務時間帯）'!$C$6:$L$47,10,FALSE))</f>
        <v>8</v>
      </c>
      <c r="AK70" s="274">
        <f>IF(AK69="","",VLOOKUP(AK69,'【記載例】シフト記号表（勤務時間帯）'!$C$6:$L$47,10,FALSE))</f>
        <v>8</v>
      </c>
      <c r="AL70" s="274">
        <f>IF(AL69="","",VLOOKUP(AL69,'【記載例】シフト記号表（勤務時間帯）'!$C$6:$L$47,10,FALSE))</f>
        <v>8</v>
      </c>
      <c r="AM70" s="274" t="str">
        <f>IF(AM69="","",VLOOKUP(AM69,'【記載例】シフト記号表（勤務時間帯）'!$C$6:$L$47,10,FALSE))</f>
        <v/>
      </c>
      <c r="AN70" s="276">
        <f>IF(AN69="","",VLOOKUP(AN69,'【記載例】シフト記号表（勤務時間帯）'!$C$6:$L$47,10,FALSE))</f>
        <v>8</v>
      </c>
      <c r="AO70" s="275">
        <f>IF(AO69="","",VLOOKUP(AO69,'【記載例】シフト記号表（勤務時間帯）'!$C$6:$L$47,10,FALSE))</f>
        <v>8</v>
      </c>
      <c r="AP70" s="274">
        <f>IF(AP69="","",VLOOKUP(AP69,'【記載例】シフト記号表（勤務時間帯）'!$C$6:$L$47,10,FALSE))</f>
        <v>8</v>
      </c>
      <c r="AQ70" s="274">
        <f>IF(AQ69="","",VLOOKUP(AQ69,'【記載例】シフト記号表（勤務時間帯）'!$C$6:$L$47,10,FALSE))</f>
        <v>8</v>
      </c>
      <c r="AR70" s="274" t="str">
        <f>IF(AR69="","",VLOOKUP(AR69,'【記載例】シフト記号表（勤務時間帯）'!$C$6:$L$47,10,FALSE))</f>
        <v/>
      </c>
      <c r="AS70" s="274">
        <f>IF(AS69="","",VLOOKUP(AS69,'【記載例】シフト記号表（勤務時間帯）'!$C$6:$L$47,10,FALSE))</f>
        <v>8</v>
      </c>
      <c r="AT70" s="274">
        <f>IF(AT69="","",VLOOKUP(AT69,'【記載例】シフト記号表（勤務時間帯）'!$C$6:$L$47,10,FALSE))</f>
        <v>8</v>
      </c>
      <c r="AU70" s="276" t="str">
        <f>IF(AU69="","",VLOOKUP(AU69,'【記載例】シフト記号表（勤務時間帯）'!$C$6:$L$47,10,FALSE))</f>
        <v/>
      </c>
      <c r="AV70" s="275" t="str">
        <f>IF(AV69="","",VLOOKUP(AV69,'【記載例】シフト記号表（勤務時間帯）'!$C$6:$L$47,10,FALSE))</f>
        <v/>
      </c>
      <c r="AW70" s="274">
        <f>IF(AW69="","",VLOOKUP(AW69,'【記載例】シフト記号表（勤務時間帯）'!$C$6:$L$47,10,FALSE))</f>
        <v>8</v>
      </c>
      <c r="AX70" s="274">
        <f>IF(AX69="","",VLOOKUP(AX69,'【記載例】シフト記号表（勤務時間帯）'!$C$6:$L$47,10,FALSE))</f>
        <v>8</v>
      </c>
      <c r="AY70" s="274">
        <f>IF(AY69="","",VLOOKUP(AY69,'【記載例】シフト記号表（勤務時間帯）'!$C$6:$L$47,10,FALSE))</f>
        <v>8</v>
      </c>
      <c r="AZ70" s="274">
        <f>IF(AZ69="","",VLOOKUP(AZ69,'【記載例】シフト記号表（勤務時間帯）'!$C$6:$L$47,10,FALSE))</f>
        <v>8</v>
      </c>
      <c r="BA70" s="274">
        <f>IF(BA69="","",VLOOKUP(BA69,'【記載例】シフト記号表（勤務時間帯）'!$C$6:$L$47,10,FALSE))</f>
        <v>8</v>
      </c>
      <c r="BB70" s="276" t="str">
        <f>IF(BB69="","",VLOOKUP(BB69,'【記載例】シフト記号表（勤務時間帯）'!$C$6:$L$47,10,FALSE))</f>
        <v/>
      </c>
      <c r="BC70" s="275" t="str">
        <f>IF(BC69="","",VLOOKUP(BC69,'【記載例】シフト記号表（勤務時間帯）'!$C$6:$L$47,10,FALSE))</f>
        <v/>
      </c>
      <c r="BD70" s="274" t="str">
        <f>IF(BD69="","",VLOOKUP(BD69,'【記載例】シフト記号表（勤務時間帯）'!$C$6:$L$47,10,FALSE))</f>
        <v/>
      </c>
      <c r="BE70" s="274" t="str">
        <f>IF(BE69="","",VLOOKUP(BE69,'【記載例】シフト記号表（勤務時間帯）'!$C$6:$L$47,10,FALSE))</f>
        <v/>
      </c>
      <c r="BF70" s="1246">
        <f>IF($BI$3="４週",SUM(AA70:BB70),IF($BI$3="暦月",SUM(AA70:BE70),""))</f>
        <v>160</v>
      </c>
      <c r="BG70" s="1247"/>
      <c r="BH70" s="1324">
        <f>IF($BI$3="４週",BF70/4,IF($BI$3="暦月",(BF70/($BI$8/7)),""))</f>
        <v>40</v>
      </c>
      <c r="BI70" s="1247"/>
      <c r="BJ70" s="1321"/>
      <c r="BK70" s="1322"/>
      <c r="BL70" s="1322"/>
      <c r="BM70" s="1322"/>
      <c r="BN70" s="1323"/>
    </row>
    <row r="71" spans="2:66" ht="20.25" customHeight="1">
      <c r="B71" s="1279">
        <f>B69+1</f>
        <v>28</v>
      </c>
      <c r="C71" s="1396"/>
      <c r="D71" s="1398" t="s">
        <v>1106</v>
      </c>
      <c r="E71" s="1288"/>
      <c r="F71" s="1399"/>
      <c r="G71" s="1325" t="s">
        <v>885</v>
      </c>
      <c r="H71" s="1326"/>
      <c r="I71" s="285"/>
      <c r="J71" s="284"/>
      <c r="K71" s="285"/>
      <c r="L71" s="284"/>
      <c r="M71" s="1337" t="s">
        <v>1111</v>
      </c>
      <c r="N71" s="1338"/>
      <c r="O71" s="1339" t="s">
        <v>1104</v>
      </c>
      <c r="P71" s="1340"/>
      <c r="Q71" s="1340"/>
      <c r="R71" s="1326"/>
      <c r="S71" s="1307" t="s">
        <v>1110</v>
      </c>
      <c r="T71" s="1308"/>
      <c r="U71" s="1308"/>
      <c r="V71" s="1308"/>
      <c r="W71" s="1309"/>
      <c r="X71" s="283" t="s">
        <v>1100</v>
      </c>
      <c r="Z71" s="282"/>
      <c r="AA71" s="267" t="s">
        <v>1109</v>
      </c>
      <c r="AB71" s="266"/>
      <c r="AC71" s="266" t="s">
        <v>1102</v>
      </c>
      <c r="AD71" s="266" t="s">
        <v>1101</v>
      </c>
      <c r="AE71" s="266" t="s">
        <v>1101</v>
      </c>
      <c r="AF71" s="266" t="s">
        <v>1101</v>
      </c>
      <c r="AG71" s="268"/>
      <c r="AH71" s="267" t="s">
        <v>1108</v>
      </c>
      <c r="AI71" s="266" t="s">
        <v>1107</v>
      </c>
      <c r="AJ71" s="266" t="s">
        <v>1101</v>
      </c>
      <c r="AK71" s="266"/>
      <c r="AL71" s="266" t="s">
        <v>1102</v>
      </c>
      <c r="AM71" s="266" t="s">
        <v>1102</v>
      </c>
      <c r="AN71" s="268"/>
      <c r="AO71" s="267"/>
      <c r="AP71" s="266" t="s">
        <v>1108</v>
      </c>
      <c r="AQ71" s="266" t="s">
        <v>1107</v>
      </c>
      <c r="AR71" s="266" t="s">
        <v>1101</v>
      </c>
      <c r="AS71" s="266"/>
      <c r="AT71" s="266" t="s">
        <v>1102</v>
      </c>
      <c r="AU71" s="268" t="s">
        <v>1102</v>
      </c>
      <c r="AV71" s="267" t="s">
        <v>1102</v>
      </c>
      <c r="AW71" s="266"/>
      <c r="AX71" s="266" t="s">
        <v>1108</v>
      </c>
      <c r="AY71" s="266" t="s">
        <v>1107</v>
      </c>
      <c r="AZ71" s="266" t="s">
        <v>1101</v>
      </c>
      <c r="BA71" s="266"/>
      <c r="BB71" s="268" t="s">
        <v>1102</v>
      </c>
      <c r="BC71" s="267"/>
      <c r="BD71" s="266"/>
      <c r="BE71" s="265"/>
      <c r="BF71" s="1314"/>
      <c r="BG71" s="1315"/>
      <c r="BH71" s="1316"/>
      <c r="BI71" s="1317"/>
      <c r="BJ71" s="1318"/>
      <c r="BK71" s="1319"/>
      <c r="BL71" s="1319"/>
      <c r="BM71" s="1319"/>
      <c r="BN71" s="1320"/>
    </row>
    <row r="72" spans="2:66" ht="20.25" customHeight="1">
      <c r="B72" s="1280"/>
      <c r="C72" s="1397"/>
      <c r="D72" s="1400"/>
      <c r="E72" s="1288"/>
      <c r="F72" s="1399"/>
      <c r="G72" s="1282"/>
      <c r="H72" s="1278"/>
      <c r="I72" s="285"/>
      <c r="J72" s="284" t="str">
        <f>G71</f>
        <v>介護職員</v>
      </c>
      <c r="K72" s="285"/>
      <c r="L72" s="284" t="str">
        <f>M71</f>
        <v>A</v>
      </c>
      <c r="M72" s="1271"/>
      <c r="N72" s="1272"/>
      <c r="O72" s="1276"/>
      <c r="P72" s="1277"/>
      <c r="Q72" s="1277"/>
      <c r="R72" s="1278"/>
      <c r="S72" s="1307"/>
      <c r="T72" s="1308"/>
      <c r="U72" s="1308"/>
      <c r="V72" s="1308"/>
      <c r="W72" s="1309"/>
      <c r="X72" s="279" t="s">
        <v>1099</v>
      </c>
      <c r="Y72" s="278"/>
      <c r="Z72" s="277"/>
      <c r="AA72" s="275">
        <f>IF(AA71="","",VLOOKUP(AA71,'【記載例】シフト記号表（勤務時間帯）'!$C$6:$L$47,10,FALSE))</f>
        <v>8</v>
      </c>
      <c r="AB72" s="274" t="str">
        <f>IF(AB71="","",VLOOKUP(AB71,'【記載例】シフト記号表（勤務時間帯）'!$C$6:$L$47,10,FALSE))</f>
        <v/>
      </c>
      <c r="AC72" s="274">
        <f>IF(AC71="","",VLOOKUP(AC71,'【記載例】シフト記号表（勤務時間帯）'!$C$6:$L$47,10,FALSE))</f>
        <v>8</v>
      </c>
      <c r="AD72" s="274">
        <f>IF(AD71="","",VLOOKUP(AD71,'【記載例】シフト記号表（勤務時間帯）'!$C$6:$L$47,10,FALSE))</f>
        <v>8</v>
      </c>
      <c r="AE72" s="274">
        <f>IF(AE71="","",VLOOKUP(AE71,'【記載例】シフト記号表（勤務時間帯）'!$C$6:$L$47,10,FALSE))</f>
        <v>8</v>
      </c>
      <c r="AF72" s="274">
        <f>IF(AF71="","",VLOOKUP(AF71,'【記載例】シフト記号表（勤務時間帯）'!$C$6:$L$47,10,FALSE))</f>
        <v>8</v>
      </c>
      <c r="AG72" s="276" t="str">
        <f>IF(AG71="","",VLOOKUP(AG71,'【記載例】シフト記号表（勤務時間帯）'!$C$6:$L$47,10,FALSE))</f>
        <v/>
      </c>
      <c r="AH72" s="275">
        <f>IF(AH71="","",VLOOKUP(AH71,'【記載例】シフト記号表（勤務時間帯）'!$C$6:$L$47,10,FALSE))</f>
        <v>8</v>
      </c>
      <c r="AI72" s="274">
        <f>IF(AI71="","",VLOOKUP(AI71,'【記載例】シフト記号表（勤務時間帯）'!$C$6:$L$47,10,FALSE))</f>
        <v>8</v>
      </c>
      <c r="AJ72" s="274">
        <f>IF(AJ71="","",VLOOKUP(AJ71,'【記載例】シフト記号表（勤務時間帯）'!$C$6:$L$47,10,FALSE))</f>
        <v>8</v>
      </c>
      <c r="AK72" s="274" t="str">
        <f>IF(AK71="","",VLOOKUP(AK71,'【記載例】シフト記号表（勤務時間帯）'!$C$6:$L$47,10,FALSE))</f>
        <v/>
      </c>
      <c r="AL72" s="274">
        <f>IF(AL71="","",VLOOKUP(AL71,'【記載例】シフト記号表（勤務時間帯）'!$C$6:$L$47,10,FALSE))</f>
        <v>8</v>
      </c>
      <c r="AM72" s="274">
        <f>IF(AM71="","",VLOOKUP(AM71,'【記載例】シフト記号表（勤務時間帯）'!$C$6:$L$47,10,FALSE))</f>
        <v>8</v>
      </c>
      <c r="AN72" s="276" t="str">
        <f>IF(AN71="","",VLOOKUP(AN71,'【記載例】シフト記号表（勤務時間帯）'!$C$6:$L$47,10,FALSE))</f>
        <v/>
      </c>
      <c r="AO72" s="275" t="str">
        <f>IF(AO71="","",VLOOKUP(AO71,'【記載例】シフト記号表（勤務時間帯）'!$C$6:$L$47,10,FALSE))</f>
        <v/>
      </c>
      <c r="AP72" s="274">
        <f>IF(AP71="","",VLOOKUP(AP71,'【記載例】シフト記号表（勤務時間帯）'!$C$6:$L$47,10,FALSE))</f>
        <v>8</v>
      </c>
      <c r="AQ72" s="274">
        <f>IF(AQ71="","",VLOOKUP(AQ71,'【記載例】シフト記号表（勤務時間帯）'!$C$6:$L$47,10,FALSE))</f>
        <v>8</v>
      </c>
      <c r="AR72" s="274">
        <f>IF(AR71="","",VLOOKUP(AR71,'【記載例】シフト記号表（勤務時間帯）'!$C$6:$L$47,10,FALSE))</f>
        <v>8</v>
      </c>
      <c r="AS72" s="274" t="str">
        <f>IF(AS71="","",VLOOKUP(AS71,'【記載例】シフト記号表（勤務時間帯）'!$C$6:$L$47,10,FALSE))</f>
        <v/>
      </c>
      <c r="AT72" s="274">
        <f>IF(AT71="","",VLOOKUP(AT71,'【記載例】シフト記号表（勤務時間帯）'!$C$6:$L$47,10,FALSE))</f>
        <v>8</v>
      </c>
      <c r="AU72" s="276">
        <f>IF(AU71="","",VLOOKUP(AU71,'【記載例】シフト記号表（勤務時間帯）'!$C$6:$L$47,10,FALSE))</f>
        <v>8</v>
      </c>
      <c r="AV72" s="275">
        <f>IF(AV71="","",VLOOKUP(AV71,'【記載例】シフト記号表（勤務時間帯）'!$C$6:$L$47,10,FALSE))</f>
        <v>8</v>
      </c>
      <c r="AW72" s="274" t="str">
        <f>IF(AW71="","",VLOOKUP(AW71,'【記載例】シフト記号表（勤務時間帯）'!$C$6:$L$47,10,FALSE))</f>
        <v/>
      </c>
      <c r="AX72" s="274">
        <f>IF(AX71="","",VLOOKUP(AX71,'【記載例】シフト記号表（勤務時間帯）'!$C$6:$L$47,10,FALSE))</f>
        <v>8</v>
      </c>
      <c r="AY72" s="274">
        <f>IF(AY71="","",VLOOKUP(AY71,'【記載例】シフト記号表（勤務時間帯）'!$C$6:$L$47,10,FALSE))</f>
        <v>8</v>
      </c>
      <c r="AZ72" s="274">
        <f>IF(AZ71="","",VLOOKUP(AZ71,'【記載例】シフト記号表（勤務時間帯）'!$C$6:$L$47,10,FALSE))</f>
        <v>8</v>
      </c>
      <c r="BA72" s="274" t="str">
        <f>IF(BA71="","",VLOOKUP(BA71,'【記載例】シフト記号表（勤務時間帯）'!$C$6:$L$47,10,FALSE))</f>
        <v/>
      </c>
      <c r="BB72" s="276">
        <f>IF(BB71="","",VLOOKUP(BB71,'【記載例】シフト記号表（勤務時間帯）'!$C$6:$L$47,10,FALSE))</f>
        <v>8</v>
      </c>
      <c r="BC72" s="275" t="str">
        <f>IF(BC71="","",VLOOKUP(BC71,'【記載例】シフト記号表（勤務時間帯）'!$C$6:$L$47,10,FALSE))</f>
        <v/>
      </c>
      <c r="BD72" s="274" t="str">
        <f>IF(BD71="","",VLOOKUP(BD71,'【記載例】シフト記号表（勤務時間帯）'!$C$6:$L$47,10,FALSE))</f>
        <v/>
      </c>
      <c r="BE72" s="274" t="str">
        <f>IF(BE71="","",VLOOKUP(BE71,'【記載例】シフト記号表（勤務時間帯）'!$C$6:$L$47,10,FALSE))</f>
        <v/>
      </c>
      <c r="BF72" s="1246">
        <f>IF($BI$3="４週",SUM(AA72:BB72),IF($BI$3="暦月",SUM(AA72:BE72),""))</f>
        <v>160</v>
      </c>
      <c r="BG72" s="1247"/>
      <c r="BH72" s="1324">
        <f>IF($BI$3="４週",BF72/4,IF($BI$3="暦月",(BF72/($BI$8/7)),""))</f>
        <v>40</v>
      </c>
      <c r="BI72" s="1247"/>
      <c r="BJ72" s="1321"/>
      <c r="BK72" s="1322"/>
      <c r="BL72" s="1322"/>
      <c r="BM72" s="1322"/>
      <c r="BN72" s="1323"/>
    </row>
    <row r="73" spans="2:66" ht="20.25" customHeight="1">
      <c r="B73" s="1279">
        <f>B71+1</f>
        <v>29</v>
      </c>
      <c r="C73" s="1396"/>
      <c r="D73" s="1398" t="s">
        <v>1106</v>
      </c>
      <c r="E73" s="1288"/>
      <c r="F73" s="1399"/>
      <c r="G73" s="1325" t="s">
        <v>885</v>
      </c>
      <c r="H73" s="1326"/>
      <c r="I73" s="285"/>
      <c r="J73" s="284"/>
      <c r="K73" s="285"/>
      <c r="L73" s="284"/>
      <c r="M73" s="1337" t="s">
        <v>1105</v>
      </c>
      <c r="N73" s="1338"/>
      <c r="O73" s="1339" t="s">
        <v>1104</v>
      </c>
      <c r="P73" s="1340"/>
      <c r="Q73" s="1340"/>
      <c r="R73" s="1326"/>
      <c r="S73" s="1307" t="s">
        <v>1103</v>
      </c>
      <c r="T73" s="1308"/>
      <c r="U73" s="1308"/>
      <c r="V73" s="1308"/>
      <c r="W73" s="1309"/>
      <c r="X73" s="283" t="s">
        <v>1100</v>
      </c>
      <c r="Z73" s="282"/>
      <c r="AA73" s="267" t="s">
        <v>1102</v>
      </c>
      <c r="AB73" s="266"/>
      <c r="AC73" s="266"/>
      <c r="AD73" s="266" t="s">
        <v>1102</v>
      </c>
      <c r="AE73" s="266"/>
      <c r="AF73" s="266" t="s">
        <v>1102</v>
      </c>
      <c r="AG73" s="268" t="s">
        <v>1102</v>
      </c>
      <c r="AH73" s="267"/>
      <c r="AI73" s="266" t="s">
        <v>1102</v>
      </c>
      <c r="AJ73" s="266"/>
      <c r="AK73" s="266"/>
      <c r="AL73" s="266" t="s">
        <v>1102</v>
      </c>
      <c r="AM73" s="266" t="s">
        <v>1101</v>
      </c>
      <c r="AN73" s="268" t="s">
        <v>1101</v>
      </c>
      <c r="AO73" s="267" t="s">
        <v>1102</v>
      </c>
      <c r="AP73" s="266"/>
      <c r="AQ73" s="266" t="s">
        <v>1102</v>
      </c>
      <c r="AR73" s="266"/>
      <c r="AS73" s="266" t="s">
        <v>1102</v>
      </c>
      <c r="AT73" s="266"/>
      <c r="AU73" s="268" t="s">
        <v>1101</v>
      </c>
      <c r="AV73" s="267" t="s">
        <v>1101</v>
      </c>
      <c r="AW73" s="266" t="s">
        <v>1102</v>
      </c>
      <c r="AX73" s="266"/>
      <c r="AY73" s="266" t="s">
        <v>1102</v>
      </c>
      <c r="AZ73" s="266"/>
      <c r="BA73" s="266" t="s">
        <v>1101</v>
      </c>
      <c r="BB73" s="268"/>
      <c r="BC73" s="267"/>
      <c r="BD73" s="266"/>
      <c r="BE73" s="265"/>
      <c r="BF73" s="1314"/>
      <c r="BG73" s="1315"/>
      <c r="BH73" s="1316"/>
      <c r="BI73" s="1317"/>
      <c r="BJ73" s="1318"/>
      <c r="BK73" s="1319"/>
      <c r="BL73" s="1319"/>
      <c r="BM73" s="1319"/>
      <c r="BN73" s="1320"/>
    </row>
    <row r="74" spans="2:66" ht="20.25" customHeight="1">
      <c r="B74" s="1280"/>
      <c r="C74" s="1397"/>
      <c r="D74" s="1400"/>
      <c r="E74" s="1288"/>
      <c r="F74" s="1399"/>
      <c r="G74" s="1341"/>
      <c r="H74" s="1342"/>
      <c r="I74" s="281"/>
      <c r="J74" s="280" t="str">
        <f>G73</f>
        <v>介護職員</v>
      </c>
      <c r="K74" s="281"/>
      <c r="L74" s="280" t="str">
        <f>M73</f>
        <v>C</v>
      </c>
      <c r="M74" s="1343"/>
      <c r="N74" s="1344"/>
      <c r="O74" s="1345"/>
      <c r="P74" s="1346"/>
      <c r="Q74" s="1346"/>
      <c r="R74" s="1342"/>
      <c r="S74" s="1307"/>
      <c r="T74" s="1308"/>
      <c r="U74" s="1308"/>
      <c r="V74" s="1308"/>
      <c r="W74" s="1309"/>
      <c r="X74" s="279" t="s">
        <v>1099</v>
      </c>
      <c r="Y74" s="278"/>
      <c r="Z74" s="277"/>
      <c r="AA74" s="275">
        <f>IF(AA73="","",VLOOKUP(AA73,'【記載例】シフト記号表（勤務時間帯）'!$C$6:$L$47,10,FALSE))</f>
        <v>8</v>
      </c>
      <c r="AB74" s="274" t="str">
        <f>IF(AB73="","",VLOOKUP(AB73,'【記載例】シフト記号表（勤務時間帯）'!$C$6:$L$47,10,FALSE))</f>
        <v/>
      </c>
      <c r="AC74" s="274" t="str">
        <f>IF(AC73="","",VLOOKUP(AC73,'【記載例】シフト記号表（勤務時間帯）'!$C$6:$L$47,10,FALSE))</f>
        <v/>
      </c>
      <c r="AD74" s="274">
        <f>IF(AD73="","",VLOOKUP(AD73,'【記載例】シフト記号表（勤務時間帯）'!$C$6:$L$47,10,FALSE))</f>
        <v>8</v>
      </c>
      <c r="AE74" s="274" t="str">
        <f>IF(AE73="","",VLOOKUP(AE73,'【記載例】シフト記号表（勤務時間帯）'!$C$6:$L$47,10,FALSE))</f>
        <v/>
      </c>
      <c r="AF74" s="274">
        <f>IF(AF73="","",VLOOKUP(AF73,'【記載例】シフト記号表（勤務時間帯）'!$C$6:$L$47,10,FALSE))</f>
        <v>8</v>
      </c>
      <c r="AG74" s="276">
        <f>IF(AG73="","",VLOOKUP(AG73,'【記載例】シフト記号表（勤務時間帯）'!$C$6:$L$47,10,FALSE))</f>
        <v>8</v>
      </c>
      <c r="AH74" s="275" t="str">
        <f>IF(AH73="","",VLOOKUP(AH73,'【記載例】シフト記号表（勤務時間帯）'!$C$6:$L$47,10,FALSE))</f>
        <v/>
      </c>
      <c r="AI74" s="274">
        <f>IF(AI73="","",VLOOKUP(AI73,'【記載例】シフト記号表（勤務時間帯）'!$C$6:$L$47,10,FALSE))</f>
        <v>8</v>
      </c>
      <c r="AJ74" s="274" t="str">
        <f>IF(AJ73="","",VLOOKUP(AJ73,'【記載例】シフト記号表（勤務時間帯）'!$C$6:$L$47,10,FALSE))</f>
        <v/>
      </c>
      <c r="AK74" s="274" t="str">
        <f>IF(AK73="","",VLOOKUP(AK73,'【記載例】シフト記号表（勤務時間帯）'!$C$6:$L$47,10,FALSE))</f>
        <v/>
      </c>
      <c r="AL74" s="274">
        <f>IF(AL73="","",VLOOKUP(AL73,'【記載例】シフト記号表（勤務時間帯）'!$C$6:$L$47,10,FALSE))</f>
        <v>8</v>
      </c>
      <c r="AM74" s="274">
        <f>IF(AM73="","",VLOOKUP(AM73,'【記載例】シフト記号表（勤務時間帯）'!$C$6:$L$47,10,FALSE))</f>
        <v>8</v>
      </c>
      <c r="AN74" s="276">
        <f>IF(AN73="","",VLOOKUP(AN73,'【記載例】シフト記号表（勤務時間帯）'!$C$6:$L$47,10,FALSE))</f>
        <v>8</v>
      </c>
      <c r="AO74" s="275">
        <f>IF(AO73="","",VLOOKUP(AO73,'【記載例】シフト記号表（勤務時間帯）'!$C$6:$L$47,10,FALSE))</f>
        <v>8</v>
      </c>
      <c r="AP74" s="274" t="str">
        <f>IF(AP73="","",VLOOKUP(AP73,'【記載例】シフト記号表（勤務時間帯）'!$C$6:$L$47,10,FALSE))</f>
        <v/>
      </c>
      <c r="AQ74" s="274">
        <f>IF(AQ73="","",VLOOKUP(AQ73,'【記載例】シフト記号表（勤務時間帯）'!$C$6:$L$47,10,FALSE))</f>
        <v>8</v>
      </c>
      <c r="AR74" s="274" t="str">
        <f>IF(AR73="","",VLOOKUP(AR73,'【記載例】シフト記号表（勤務時間帯）'!$C$6:$L$47,10,FALSE))</f>
        <v/>
      </c>
      <c r="AS74" s="274">
        <f>IF(AS73="","",VLOOKUP(AS73,'【記載例】シフト記号表（勤務時間帯）'!$C$6:$L$47,10,FALSE))</f>
        <v>8</v>
      </c>
      <c r="AT74" s="274" t="str">
        <f>IF(AT73="","",VLOOKUP(AT73,'【記載例】シフト記号表（勤務時間帯）'!$C$6:$L$47,10,FALSE))</f>
        <v/>
      </c>
      <c r="AU74" s="276">
        <f>IF(AU73="","",VLOOKUP(AU73,'【記載例】シフト記号表（勤務時間帯）'!$C$6:$L$47,10,FALSE))</f>
        <v>8</v>
      </c>
      <c r="AV74" s="275">
        <f>IF(AV73="","",VLOOKUP(AV73,'【記載例】シフト記号表（勤務時間帯）'!$C$6:$L$47,10,FALSE))</f>
        <v>8</v>
      </c>
      <c r="AW74" s="274">
        <f>IF(AW73="","",VLOOKUP(AW73,'【記載例】シフト記号表（勤務時間帯）'!$C$6:$L$47,10,FALSE))</f>
        <v>8</v>
      </c>
      <c r="AX74" s="274" t="str">
        <f>IF(AX73="","",VLOOKUP(AX73,'【記載例】シフト記号表（勤務時間帯）'!$C$6:$L$47,10,FALSE))</f>
        <v/>
      </c>
      <c r="AY74" s="274">
        <f>IF(AY73="","",VLOOKUP(AY73,'【記載例】シフト記号表（勤務時間帯）'!$C$6:$L$47,10,FALSE))</f>
        <v>8</v>
      </c>
      <c r="AZ74" s="274" t="str">
        <f>IF(AZ73="","",VLOOKUP(AZ73,'【記載例】シフト記号表（勤務時間帯）'!$C$6:$L$47,10,FALSE))</f>
        <v/>
      </c>
      <c r="BA74" s="274">
        <f>IF(BA73="","",VLOOKUP(BA73,'【記載例】シフト記号表（勤務時間帯）'!$C$6:$L$47,10,FALSE))</f>
        <v>8</v>
      </c>
      <c r="BB74" s="276" t="str">
        <f>IF(BB73="","",VLOOKUP(BB73,'【記載例】シフト記号表（勤務時間帯）'!$C$6:$L$47,10,FALSE))</f>
        <v/>
      </c>
      <c r="BC74" s="275" t="str">
        <f>IF(BC73="","",VLOOKUP(BC73,'【記載例】シフト記号表（勤務時間帯）'!$C$6:$L$47,10,FALSE))</f>
        <v/>
      </c>
      <c r="BD74" s="274" t="str">
        <f>IF(BD73="","",VLOOKUP(BD73,'【記載例】シフト記号表（勤務時間帯）'!$C$6:$L$47,10,FALSE))</f>
        <v/>
      </c>
      <c r="BE74" s="274" t="str">
        <f>IF(BE73="","",VLOOKUP(BE73,'【記載例】シフト記号表（勤務時間帯）'!$C$6:$L$47,10,FALSE))</f>
        <v/>
      </c>
      <c r="BF74" s="1350">
        <f>IF($BI$3="４週",SUM(AA74:BB74),IF($BI$3="暦月",SUM(AA74:BE74),""))</f>
        <v>128</v>
      </c>
      <c r="BG74" s="1351"/>
      <c r="BH74" s="1352">
        <f>IF($BI$3="４週",BF74/4,IF($BI$3="暦月",(BF74/($BI$8/7)),""))</f>
        <v>32</v>
      </c>
      <c r="BI74" s="1351"/>
      <c r="BJ74" s="1347"/>
      <c r="BK74" s="1348"/>
      <c r="BL74" s="1348"/>
      <c r="BM74" s="1348"/>
      <c r="BN74" s="1349"/>
    </row>
    <row r="75" spans="2:66" ht="20.25" customHeight="1">
      <c r="B75" s="1279">
        <f>B73+1</f>
        <v>30</v>
      </c>
      <c r="C75" s="1396"/>
      <c r="D75" s="1398"/>
      <c r="E75" s="1288"/>
      <c r="F75" s="1399"/>
      <c r="G75" s="1325"/>
      <c r="H75" s="1326"/>
      <c r="I75" s="273"/>
      <c r="J75" s="272"/>
      <c r="K75" s="273"/>
      <c r="L75" s="272"/>
      <c r="M75" s="1337"/>
      <c r="N75" s="1338"/>
      <c r="O75" s="1339"/>
      <c r="P75" s="1340"/>
      <c r="Q75" s="1340"/>
      <c r="R75" s="1326"/>
      <c r="S75" s="1307"/>
      <c r="T75" s="1308"/>
      <c r="U75" s="1308"/>
      <c r="V75" s="1308"/>
      <c r="W75" s="1309"/>
      <c r="X75" s="271" t="s">
        <v>1100</v>
      </c>
      <c r="Y75" s="270"/>
      <c r="Z75" s="269"/>
      <c r="AA75" s="267"/>
      <c r="AB75" s="266"/>
      <c r="AC75" s="266"/>
      <c r="AD75" s="266"/>
      <c r="AE75" s="266"/>
      <c r="AF75" s="266"/>
      <c r="AG75" s="268"/>
      <c r="AH75" s="267"/>
      <c r="AI75" s="266"/>
      <c r="AJ75" s="266"/>
      <c r="AK75" s="266"/>
      <c r="AL75" s="266"/>
      <c r="AM75" s="266"/>
      <c r="AN75" s="268"/>
      <c r="AO75" s="267"/>
      <c r="AP75" s="266"/>
      <c r="AQ75" s="266"/>
      <c r="AR75" s="266"/>
      <c r="AS75" s="266"/>
      <c r="AT75" s="266"/>
      <c r="AU75" s="268"/>
      <c r="AV75" s="267"/>
      <c r="AW75" s="266"/>
      <c r="AX75" s="266"/>
      <c r="AY75" s="266"/>
      <c r="AZ75" s="266"/>
      <c r="BA75" s="266"/>
      <c r="BB75" s="268"/>
      <c r="BC75" s="267"/>
      <c r="BD75" s="266"/>
      <c r="BE75" s="265"/>
      <c r="BF75" s="1314"/>
      <c r="BG75" s="1315"/>
      <c r="BH75" s="1316"/>
      <c r="BI75" s="1317"/>
      <c r="BJ75" s="1318"/>
      <c r="BK75" s="1319"/>
      <c r="BL75" s="1319"/>
      <c r="BM75" s="1319"/>
      <c r="BN75" s="1320"/>
    </row>
    <row r="76" spans="2:66" ht="20.25" customHeight="1" thickBot="1">
      <c r="B76" s="1353"/>
      <c r="C76" s="1401"/>
      <c r="D76" s="1402"/>
      <c r="E76" s="1403"/>
      <c r="F76" s="1404"/>
      <c r="G76" s="1354"/>
      <c r="H76" s="1355"/>
      <c r="I76" s="264"/>
      <c r="J76" s="263">
        <f>G76</f>
        <v>0</v>
      </c>
      <c r="K76" s="264"/>
      <c r="L76" s="263">
        <f>M76</f>
        <v>0</v>
      </c>
      <c r="M76" s="1356"/>
      <c r="N76" s="1357"/>
      <c r="O76" s="1358"/>
      <c r="P76" s="1359"/>
      <c r="Q76" s="1359"/>
      <c r="R76" s="1355"/>
      <c r="S76" s="1364"/>
      <c r="T76" s="1365"/>
      <c r="U76" s="1365"/>
      <c r="V76" s="1365"/>
      <c r="W76" s="1366"/>
      <c r="X76" s="262" t="s">
        <v>1099</v>
      </c>
      <c r="Y76" s="261"/>
      <c r="Z76" s="260"/>
      <c r="AA76" s="258" t="str">
        <f>IF(AA75="","",VLOOKUP(AA75,'【記載例】シフト記号表（勤務時間帯）'!$C$6:$L$47,10,FALSE))</f>
        <v/>
      </c>
      <c r="AB76" s="257" t="str">
        <f>IF(AB75="","",VLOOKUP(AB75,'【記載例】シフト記号表（勤務時間帯）'!$C$6:$L$47,10,FALSE))</f>
        <v/>
      </c>
      <c r="AC76" s="257" t="str">
        <f>IF(AC75="","",VLOOKUP(AC75,'【記載例】シフト記号表（勤務時間帯）'!$C$6:$L$47,10,FALSE))</f>
        <v/>
      </c>
      <c r="AD76" s="257" t="str">
        <f>IF(AD75="","",VLOOKUP(AD75,'【記載例】シフト記号表（勤務時間帯）'!$C$6:$L$47,10,FALSE))</f>
        <v/>
      </c>
      <c r="AE76" s="257" t="str">
        <f>IF(AE75="","",VLOOKUP(AE75,'【記載例】シフト記号表（勤務時間帯）'!$C$6:$L$47,10,FALSE))</f>
        <v/>
      </c>
      <c r="AF76" s="257" t="str">
        <f>IF(AF75="","",VLOOKUP(AF75,'【記載例】シフト記号表（勤務時間帯）'!$C$6:$L$47,10,FALSE))</f>
        <v/>
      </c>
      <c r="AG76" s="259" t="str">
        <f>IF(AG75="","",VLOOKUP(AG75,'【記載例】シフト記号表（勤務時間帯）'!$C$6:$L$47,10,FALSE))</f>
        <v/>
      </c>
      <c r="AH76" s="258" t="str">
        <f>IF(AH75="","",VLOOKUP(AH75,'【記載例】シフト記号表（勤務時間帯）'!$C$6:$L$47,10,FALSE))</f>
        <v/>
      </c>
      <c r="AI76" s="257" t="str">
        <f>IF(AI75="","",VLOOKUP(AI75,'【記載例】シフト記号表（勤務時間帯）'!$C$6:$L$47,10,FALSE))</f>
        <v/>
      </c>
      <c r="AJ76" s="257" t="str">
        <f>IF(AJ75="","",VLOOKUP(AJ75,'【記載例】シフト記号表（勤務時間帯）'!$C$6:$L$47,10,FALSE))</f>
        <v/>
      </c>
      <c r="AK76" s="257" t="str">
        <f>IF(AK75="","",VLOOKUP(AK75,'【記載例】シフト記号表（勤務時間帯）'!$C$6:$L$47,10,FALSE))</f>
        <v/>
      </c>
      <c r="AL76" s="257" t="str">
        <f>IF(AL75="","",VLOOKUP(AL75,'【記載例】シフト記号表（勤務時間帯）'!$C$6:$L$47,10,FALSE))</f>
        <v/>
      </c>
      <c r="AM76" s="257" t="str">
        <f>IF(AM75="","",VLOOKUP(AM75,'【記載例】シフト記号表（勤務時間帯）'!$C$6:$L$47,10,FALSE))</f>
        <v/>
      </c>
      <c r="AN76" s="259" t="str">
        <f>IF(AN75="","",VLOOKUP(AN75,'【記載例】シフト記号表（勤務時間帯）'!$C$6:$L$47,10,FALSE))</f>
        <v/>
      </c>
      <c r="AO76" s="258" t="str">
        <f>IF(AO75="","",VLOOKUP(AO75,'【記載例】シフト記号表（勤務時間帯）'!$C$6:$L$47,10,FALSE))</f>
        <v/>
      </c>
      <c r="AP76" s="257" t="str">
        <f>IF(AP75="","",VLOOKUP(AP75,'【記載例】シフト記号表（勤務時間帯）'!$C$6:$L$47,10,FALSE))</f>
        <v/>
      </c>
      <c r="AQ76" s="257" t="str">
        <f>IF(AQ75="","",VLOOKUP(AQ75,'【記載例】シフト記号表（勤務時間帯）'!$C$6:$L$47,10,FALSE))</f>
        <v/>
      </c>
      <c r="AR76" s="257" t="str">
        <f>IF(AR75="","",VLOOKUP(AR75,'【記載例】シフト記号表（勤務時間帯）'!$C$6:$L$47,10,FALSE))</f>
        <v/>
      </c>
      <c r="AS76" s="257" t="str">
        <f>IF(AS75="","",VLOOKUP(AS75,'【記載例】シフト記号表（勤務時間帯）'!$C$6:$L$47,10,FALSE))</f>
        <v/>
      </c>
      <c r="AT76" s="257" t="str">
        <f>IF(AT75="","",VLOOKUP(AT75,'【記載例】シフト記号表（勤務時間帯）'!$C$6:$L$47,10,FALSE))</f>
        <v/>
      </c>
      <c r="AU76" s="259" t="str">
        <f>IF(AU75="","",VLOOKUP(AU75,'【記載例】シフト記号表（勤務時間帯）'!$C$6:$L$47,10,FALSE))</f>
        <v/>
      </c>
      <c r="AV76" s="258" t="str">
        <f>IF(AV75="","",VLOOKUP(AV75,'【記載例】シフト記号表（勤務時間帯）'!$C$6:$L$47,10,FALSE))</f>
        <v/>
      </c>
      <c r="AW76" s="257" t="str">
        <f>IF(AW75="","",VLOOKUP(AW75,'【記載例】シフト記号表（勤務時間帯）'!$C$6:$L$47,10,FALSE))</f>
        <v/>
      </c>
      <c r="AX76" s="257" t="str">
        <f>IF(AX75="","",VLOOKUP(AX75,'【記載例】シフト記号表（勤務時間帯）'!$C$6:$L$47,10,FALSE))</f>
        <v/>
      </c>
      <c r="AY76" s="257" t="str">
        <f>IF(AY75="","",VLOOKUP(AY75,'【記載例】シフト記号表（勤務時間帯）'!$C$6:$L$47,10,FALSE))</f>
        <v/>
      </c>
      <c r="AZ76" s="257" t="str">
        <f>IF(AZ75="","",VLOOKUP(AZ75,'【記載例】シフト記号表（勤務時間帯）'!$C$6:$L$47,10,FALSE))</f>
        <v/>
      </c>
      <c r="BA76" s="257" t="str">
        <f>IF(BA75="","",VLOOKUP(BA75,'【記載例】シフト記号表（勤務時間帯）'!$C$6:$L$47,10,FALSE))</f>
        <v/>
      </c>
      <c r="BB76" s="259" t="str">
        <f>IF(BB75="","",VLOOKUP(BB75,'【記載例】シフト記号表（勤務時間帯）'!$C$6:$L$47,10,FALSE))</f>
        <v/>
      </c>
      <c r="BC76" s="258" t="str">
        <f>IF(BC75="","",VLOOKUP(BC75,'【記載例】シフト記号表（勤務時間帯）'!$C$6:$L$47,10,FALSE))</f>
        <v/>
      </c>
      <c r="BD76" s="257" t="str">
        <f>IF(BD75="","",VLOOKUP(BD75,'【記載例】シフト記号表（勤務時間帯）'!$C$6:$L$47,10,FALSE))</f>
        <v/>
      </c>
      <c r="BE76" s="256" t="str">
        <f>IF(BE75="","",VLOOKUP(BE75,'【記載例】シフト記号表（勤務時間帯）'!$C$6:$L$47,10,FALSE))</f>
        <v/>
      </c>
      <c r="BF76" s="1370">
        <f>IF($BI$3="４週",SUM(AA76:BB76),IF($BI$3="暦月",SUM(AA76:BE76),""))</f>
        <v>0</v>
      </c>
      <c r="BG76" s="1371"/>
      <c r="BH76" s="1382">
        <f>IF($BI$3="４週",BF76/4,IF($BI$3="暦月",(BF76/($BI$8/7)),""))</f>
        <v>0</v>
      </c>
      <c r="BI76" s="1371"/>
      <c r="BJ76" s="1367"/>
      <c r="BK76" s="1368"/>
      <c r="BL76" s="1368"/>
      <c r="BM76" s="1368"/>
      <c r="BN76" s="1369"/>
    </row>
    <row r="77" spans="2:66" ht="20.25" customHeight="1">
      <c r="B77" s="244"/>
      <c r="C77" s="244"/>
      <c r="D77" s="244"/>
      <c r="E77" s="244"/>
      <c r="F77" s="244"/>
      <c r="G77" s="243"/>
      <c r="H77" s="243"/>
      <c r="I77" s="243"/>
      <c r="J77" s="243"/>
      <c r="K77" s="243"/>
      <c r="L77" s="243"/>
      <c r="M77" s="255"/>
      <c r="N77" s="255"/>
      <c r="O77" s="243"/>
      <c r="P77" s="243"/>
      <c r="Q77" s="243"/>
      <c r="R77" s="243"/>
      <c r="S77" s="238"/>
      <c r="T77" s="238"/>
      <c r="U77" s="238"/>
      <c r="V77" s="254"/>
      <c r="W77" s="254"/>
      <c r="X77" s="254"/>
      <c r="Y77" s="253"/>
      <c r="Z77" s="252"/>
      <c r="AA77" s="251"/>
      <c r="AB77" s="251"/>
      <c r="AC77" s="251"/>
      <c r="AD77" s="251"/>
      <c r="AE77" s="251"/>
      <c r="AF77" s="251"/>
      <c r="AG77" s="251"/>
      <c r="AH77" s="251"/>
      <c r="AI77" s="251"/>
      <c r="AJ77" s="251"/>
      <c r="AK77" s="251"/>
      <c r="AL77" s="251"/>
      <c r="AM77" s="251"/>
      <c r="AN77" s="251"/>
      <c r="AO77" s="251"/>
      <c r="AP77" s="251"/>
      <c r="AQ77" s="251"/>
      <c r="AR77" s="251"/>
      <c r="AS77" s="251"/>
      <c r="AT77" s="251"/>
      <c r="AU77" s="251"/>
      <c r="AV77" s="251"/>
      <c r="AW77" s="251"/>
      <c r="AX77" s="251"/>
      <c r="AY77" s="251"/>
      <c r="AZ77" s="251"/>
      <c r="BA77" s="251"/>
      <c r="BB77" s="251"/>
      <c r="BC77" s="251"/>
      <c r="BD77" s="251"/>
      <c r="BE77" s="251"/>
      <c r="BF77" s="251"/>
      <c r="BG77" s="251"/>
      <c r="BH77" s="239"/>
      <c r="BI77" s="239"/>
      <c r="BJ77" s="238"/>
      <c r="BK77" s="238"/>
      <c r="BL77" s="238"/>
      <c r="BM77" s="238"/>
      <c r="BN77" s="238"/>
    </row>
    <row r="78" spans="2:66" ht="20.25" customHeight="1">
      <c r="B78" s="244"/>
      <c r="C78" s="244"/>
      <c r="D78" s="244"/>
      <c r="E78" s="244"/>
      <c r="F78" s="244"/>
      <c r="G78" s="243"/>
      <c r="H78" s="243"/>
      <c r="I78" s="243"/>
      <c r="J78" s="243"/>
      <c r="K78" s="243"/>
      <c r="L78" s="243"/>
      <c r="M78" s="242"/>
      <c r="N78" s="233" t="s">
        <v>1098</v>
      </c>
      <c r="O78" s="233"/>
      <c r="P78" s="233"/>
      <c r="Q78" s="233"/>
      <c r="R78" s="233"/>
      <c r="S78" s="233"/>
      <c r="T78" s="233"/>
      <c r="U78" s="233"/>
      <c r="V78" s="233"/>
      <c r="W78" s="233"/>
      <c r="X78" s="237"/>
      <c r="Y78" s="233"/>
      <c r="Z78" s="233"/>
      <c r="AA78" s="233"/>
      <c r="AB78" s="233"/>
      <c r="AC78" s="233"/>
      <c r="AD78" s="241"/>
      <c r="AE78" s="241"/>
      <c r="AF78" s="241"/>
      <c r="AG78" s="241"/>
      <c r="AH78" s="241"/>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0"/>
      <c r="BI78" s="239"/>
      <c r="BJ78" s="238"/>
      <c r="BK78" s="238"/>
      <c r="BL78" s="238"/>
      <c r="BM78" s="238"/>
      <c r="BN78" s="238"/>
    </row>
    <row r="79" spans="2:66" ht="20.25" customHeight="1">
      <c r="B79" s="244"/>
      <c r="C79" s="244"/>
      <c r="D79" s="244"/>
      <c r="E79" s="244"/>
      <c r="F79" s="244"/>
      <c r="G79" s="243"/>
      <c r="H79" s="243"/>
      <c r="I79" s="243"/>
      <c r="J79" s="243"/>
      <c r="K79" s="243"/>
      <c r="L79" s="243"/>
      <c r="M79" s="242"/>
      <c r="N79" s="233"/>
      <c r="O79" s="233" t="s">
        <v>1097</v>
      </c>
      <c r="P79" s="233"/>
      <c r="Q79" s="233"/>
      <c r="R79" s="233"/>
      <c r="S79" s="233"/>
      <c r="T79" s="233"/>
      <c r="U79" s="233"/>
      <c r="V79" s="233"/>
      <c r="W79" s="233"/>
      <c r="X79" s="237"/>
      <c r="Y79" s="233"/>
      <c r="Z79" s="233"/>
      <c r="AA79" s="233"/>
      <c r="AB79" s="233"/>
      <c r="AC79" s="233"/>
      <c r="AD79" s="241"/>
      <c r="AE79" s="233" t="s">
        <v>1096</v>
      </c>
      <c r="AF79" s="233"/>
      <c r="AG79" s="233"/>
      <c r="AH79" s="233"/>
      <c r="AI79" s="233"/>
      <c r="AJ79" s="233"/>
      <c r="AK79" s="233"/>
      <c r="AL79" s="233"/>
      <c r="AM79" s="233"/>
      <c r="AN79" s="237"/>
      <c r="AO79" s="233"/>
      <c r="AP79" s="233"/>
      <c r="AQ79" s="233"/>
      <c r="AR79" s="233"/>
      <c r="AS79" s="241"/>
      <c r="AT79" s="241"/>
      <c r="AU79" s="233" t="s">
        <v>1095</v>
      </c>
      <c r="AV79" s="241"/>
      <c r="AW79" s="241"/>
      <c r="AX79" s="241"/>
      <c r="AY79" s="241"/>
      <c r="AZ79" s="241"/>
      <c r="BA79" s="241"/>
      <c r="BB79" s="241"/>
      <c r="BC79" s="241"/>
      <c r="BD79" s="241"/>
      <c r="BE79" s="241"/>
      <c r="BF79" s="241"/>
      <c r="BG79" s="241"/>
      <c r="BH79" s="240"/>
      <c r="BI79" s="239"/>
      <c r="BJ79" s="1376"/>
      <c r="BK79" s="1376"/>
      <c r="BL79" s="1376"/>
      <c r="BM79" s="1376"/>
      <c r="BN79" s="238"/>
    </row>
    <row r="80" spans="2:66" ht="20.25" customHeight="1">
      <c r="B80" s="244"/>
      <c r="C80" s="244"/>
      <c r="D80" s="244"/>
      <c r="E80" s="244"/>
      <c r="F80" s="244"/>
      <c r="G80" s="243"/>
      <c r="H80" s="243"/>
      <c r="I80" s="243"/>
      <c r="J80" s="243"/>
      <c r="K80" s="243"/>
      <c r="L80" s="243"/>
      <c r="M80" s="242"/>
      <c r="N80" s="233"/>
      <c r="O80" s="1377" t="s">
        <v>1094</v>
      </c>
      <c r="P80" s="1377"/>
      <c r="Q80" s="1377" t="s">
        <v>1093</v>
      </c>
      <c r="R80" s="1377"/>
      <c r="S80" s="1377"/>
      <c r="T80" s="1377"/>
      <c r="U80" s="233"/>
      <c r="V80" s="1378" t="s">
        <v>1092</v>
      </c>
      <c r="W80" s="1378"/>
      <c r="X80" s="1378"/>
      <c r="Y80" s="1378"/>
      <c r="Z80" s="233"/>
      <c r="AA80" s="250" t="s">
        <v>1061</v>
      </c>
      <c r="AB80" s="250"/>
      <c r="AC80" s="233"/>
      <c r="AD80" s="241"/>
      <c r="AE80" s="1377" t="s">
        <v>1094</v>
      </c>
      <c r="AF80" s="1377"/>
      <c r="AG80" s="1377" t="s">
        <v>1093</v>
      </c>
      <c r="AH80" s="1377"/>
      <c r="AI80" s="1377"/>
      <c r="AJ80" s="1377"/>
      <c r="AK80" s="233"/>
      <c r="AL80" s="1378" t="s">
        <v>1092</v>
      </c>
      <c r="AM80" s="1378"/>
      <c r="AN80" s="1378"/>
      <c r="AO80" s="1378"/>
      <c r="AP80" s="233"/>
      <c r="AQ80" s="250" t="s">
        <v>1061</v>
      </c>
      <c r="AR80" s="250"/>
      <c r="AS80" s="241"/>
      <c r="AT80" s="241"/>
      <c r="AU80" s="241"/>
      <c r="AV80" s="241"/>
      <c r="AW80" s="241"/>
      <c r="AX80" s="241"/>
      <c r="AY80" s="241"/>
      <c r="AZ80" s="241"/>
      <c r="BA80" s="241"/>
      <c r="BB80" s="241"/>
      <c r="BC80" s="241"/>
      <c r="BD80" s="241"/>
      <c r="BE80" s="241"/>
      <c r="BF80" s="241"/>
      <c r="BG80" s="241"/>
      <c r="BH80" s="240"/>
      <c r="BI80" s="239"/>
      <c r="BJ80" s="1362"/>
      <c r="BK80" s="1362"/>
      <c r="BL80" s="1362"/>
      <c r="BM80" s="1362"/>
      <c r="BN80" s="238"/>
    </row>
    <row r="81" spans="2:66" ht="20.25" customHeight="1">
      <c r="B81" s="244"/>
      <c r="C81" s="244"/>
      <c r="D81" s="244"/>
      <c r="E81" s="244"/>
      <c r="F81" s="244"/>
      <c r="G81" s="243"/>
      <c r="H81" s="243"/>
      <c r="I81" s="243"/>
      <c r="J81" s="243"/>
      <c r="K81" s="243"/>
      <c r="L81" s="243"/>
      <c r="M81" s="242"/>
      <c r="N81" s="233"/>
      <c r="O81" s="1361"/>
      <c r="P81" s="1361"/>
      <c r="Q81" s="1361" t="s">
        <v>1091</v>
      </c>
      <c r="R81" s="1361"/>
      <c r="S81" s="1361" t="s">
        <v>1090</v>
      </c>
      <c r="T81" s="1361"/>
      <c r="U81" s="233"/>
      <c r="V81" s="1361" t="s">
        <v>1091</v>
      </c>
      <c r="W81" s="1361"/>
      <c r="X81" s="1361" t="s">
        <v>1090</v>
      </c>
      <c r="Y81" s="1361"/>
      <c r="Z81" s="233"/>
      <c r="AA81" s="250" t="s">
        <v>1089</v>
      </c>
      <c r="AB81" s="250"/>
      <c r="AC81" s="233"/>
      <c r="AD81" s="241"/>
      <c r="AE81" s="1361"/>
      <c r="AF81" s="1361"/>
      <c r="AG81" s="1361" t="s">
        <v>1091</v>
      </c>
      <c r="AH81" s="1361"/>
      <c r="AI81" s="1361" t="s">
        <v>1090</v>
      </c>
      <c r="AJ81" s="1361"/>
      <c r="AK81" s="233"/>
      <c r="AL81" s="1361" t="s">
        <v>1091</v>
      </c>
      <c r="AM81" s="1361"/>
      <c r="AN81" s="1361" t="s">
        <v>1090</v>
      </c>
      <c r="AO81" s="1361"/>
      <c r="AP81" s="233"/>
      <c r="AQ81" s="250" t="s">
        <v>1089</v>
      </c>
      <c r="AR81" s="250"/>
      <c r="AS81" s="241"/>
      <c r="AT81" s="241"/>
      <c r="AU81" s="250" t="s">
        <v>883</v>
      </c>
      <c r="AV81" s="250"/>
      <c r="AW81" s="250"/>
      <c r="AX81" s="250"/>
      <c r="AY81" s="233"/>
      <c r="AZ81" s="250" t="s">
        <v>885</v>
      </c>
      <c r="BA81" s="250"/>
      <c r="BB81" s="250"/>
      <c r="BC81" s="250"/>
      <c r="BD81" s="233"/>
      <c r="BE81" s="1361" t="s">
        <v>1058</v>
      </c>
      <c r="BF81" s="1361"/>
      <c r="BG81" s="1361"/>
      <c r="BH81" s="1361"/>
      <c r="BI81" s="239"/>
      <c r="BJ81" s="1360"/>
      <c r="BK81" s="1360"/>
      <c r="BL81" s="1360"/>
      <c r="BM81" s="1360"/>
      <c r="BN81" s="238"/>
    </row>
    <row r="82" spans="2:66" ht="20.25" customHeight="1">
      <c r="B82" s="244"/>
      <c r="C82" s="244"/>
      <c r="D82" s="244"/>
      <c r="E82" s="244"/>
      <c r="F82" s="244"/>
      <c r="G82" s="243"/>
      <c r="H82" s="243"/>
      <c r="I82" s="243"/>
      <c r="J82" s="243"/>
      <c r="K82" s="243"/>
      <c r="L82" s="243"/>
      <c r="M82" s="242"/>
      <c r="N82" s="233"/>
      <c r="O82" s="1372" t="s">
        <v>1081</v>
      </c>
      <c r="P82" s="1372"/>
      <c r="Q82" s="1373">
        <f>SUMIFS($BF$17:$BF$76,$J$17:$J$76,"看護職員",$L$17:$L$76,"A")</f>
        <v>960</v>
      </c>
      <c r="R82" s="1373"/>
      <c r="S82" s="1383">
        <f>SUMIFS($BH$17:$BH$76,$J$17:$J$76,"看護職員",$L$17:$L$76,"A")</f>
        <v>240</v>
      </c>
      <c r="T82" s="1383"/>
      <c r="U82" s="248"/>
      <c r="V82" s="1384">
        <v>0</v>
      </c>
      <c r="W82" s="1384"/>
      <c r="X82" s="1384">
        <v>0</v>
      </c>
      <c r="Y82" s="1384"/>
      <c r="Z82" s="248"/>
      <c r="AA82" s="1374">
        <v>6</v>
      </c>
      <c r="AB82" s="1375"/>
      <c r="AC82" s="233"/>
      <c r="AD82" s="241"/>
      <c r="AE82" s="1372" t="s">
        <v>1081</v>
      </c>
      <c r="AF82" s="1372"/>
      <c r="AG82" s="1373">
        <f>SUMIFS($BF$17:$BF$76,$J$17:$J$76,"介護職員",$L$17:$L$76,"A")</f>
        <v>1920</v>
      </c>
      <c r="AH82" s="1373"/>
      <c r="AI82" s="1383">
        <f>SUMIFS($BH$17:$BH$76,$J$17:$J$76,"介護職員",$L$17:$L$76,"A")</f>
        <v>480</v>
      </c>
      <c r="AJ82" s="1383"/>
      <c r="AK82" s="248"/>
      <c r="AL82" s="1384">
        <v>0</v>
      </c>
      <c r="AM82" s="1384"/>
      <c r="AN82" s="1384">
        <v>0</v>
      </c>
      <c r="AO82" s="1384"/>
      <c r="AP82" s="248"/>
      <c r="AQ82" s="1374">
        <v>12</v>
      </c>
      <c r="AR82" s="1375"/>
      <c r="AS82" s="241"/>
      <c r="AT82" s="241"/>
      <c r="AU82" s="1385">
        <f>Y96</f>
        <v>6.8</v>
      </c>
      <c r="AV82" s="1372"/>
      <c r="AW82" s="1372"/>
      <c r="AX82" s="1372"/>
      <c r="AY82" s="236" t="s">
        <v>1088</v>
      </c>
      <c r="AZ82" s="1385">
        <f>AO96</f>
        <v>15.2</v>
      </c>
      <c r="BA82" s="1372"/>
      <c r="BB82" s="1372"/>
      <c r="BC82" s="1372"/>
      <c r="BD82" s="236" t="s">
        <v>1066</v>
      </c>
      <c r="BE82" s="1363">
        <f>ROUNDDOWN(AU82+AZ82,1)</f>
        <v>22</v>
      </c>
      <c r="BF82" s="1363"/>
      <c r="BG82" s="1363"/>
      <c r="BH82" s="1363"/>
      <c r="BI82" s="239"/>
      <c r="BJ82" s="249"/>
      <c r="BK82" s="249"/>
      <c r="BL82" s="249"/>
      <c r="BM82" s="249"/>
      <c r="BN82" s="238"/>
    </row>
    <row r="83" spans="2:66" ht="20.25" customHeight="1">
      <c r="B83" s="244"/>
      <c r="C83" s="244"/>
      <c r="D83" s="244"/>
      <c r="E83" s="244"/>
      <c r="F83" s="244"/>
      <c r="G83" s="243"/>
      <c r="H83" s="243"/>
      <c r="I83" s="243"/>
      <c r="J83" s="243"/>
      <c r="K83" s="243"/>
      <c r="L83" s="243"/>
      <c r="M83" s="242"/>
      <c r="N83" s="233"/>
      <c r="O83" s="1372" t="s">
        <v>1076</v>
      </c>
      <c r="P83" s="1372"/>
      <c r="Q83" s="1373">
        <f>SUMIFS($BF$17:$BF$76,$J$17:$J$76,"看護職員",$L$17:$L$76,"B")</f>
        <v>0</v>
      </c>
      <c r="R83" s="1373"/>
      <c r="S83" s="1383">
        <f>SUMIFS($BH$17:$BH$76,$J$17:$J$76,"看護職員",$L$17:$L$76,"B")</f>
        <v>0</v>
      </c>
      <c r="T83" s="1383"/>
      <c r="U83" s="248"/>
      <c r="V83" s="1384">
        <v>0</v>
      </c>
      <c r="W83" s="1384"/>
      <c r="X83" s="1384">
        <v>0</v>
      </c>
      <c r="Y83" s="1384"/>
      <c r="Z83" s="248"/>
      <c r="AA83" s="1374">
        <v>0</v>
      </c>
      <c r="AB83" s="1375"/>
      <c r="AC83" s="233"/>
      <c r="AD83" s="241"/>
      <c r="AE83" s="1372" t="s">
        <v>1076</v>
      </c>
      <c r="AF83" s="1372"/>
      <c r="AG83" s="1373">
        <f>SUMIFS($BF$17:$BF$76,$J$17:$J$76,"介護職員",$L$17:$L$76,"B")</f>
        <v>0</v>
      </c>
      <c r="AH83" s="1373"/>
      <c r="AI83" s="1383">
        <f>SUMIFS($BH$17:$BH$76,$J$17:$J$76,"介護職員",$L$17:$L$76,"B")</f>
        <v>0</v>
      </c>
      <c r="AJ83" s="1383"/>
      <c r="AK83" s="248"/>
      <c r="AL83" s="1384">
        <v>0</v>
      </c>
      <c r="AM83" s="1384"/>
      <c r="AN83" s="1384">
        <v>0</v>
      </c>
      <c r="AO83" s="1384"/>
      <c r="AP83" s="248"/>
      <c r="AQ83" s="1374">
        <v>0</v>
      </c>
      <c r="AR83" s="1375"/>
      <c r="AS83" s="241"/>
      <c r="AT83" s="241"/>
      <c r="AU83" s="241"/>
      <c r="AV83" s="241"/>
      <c r="AW83" s="241"/>
      <c r="AX83" s="241"/>
      <c r="AY83" s="241"/>
      <c r="AZ83" s="241"/>
      <c r="BA83" s="241"/>
      <c r="BB83" s="241"/>
      <c r="BC83" s="241"/>
      <c r="BD83" s="241"/>
      <c r="BE83" s="241"/>
      <c r="BF83" s="241"/>
      <c r="BG83" s="241"/>
      <c r="BH83" s="240"/>
      <c r="BI83" s="239"/>
      <c r="BJ83" s="238"/>
      <c r="BK83" s="238"/>
      <c r="BL83" s="238"/>
      <c r="BM83" s="238"/>
      <c r="BN83" s="238"/>
    </row>
    <row r="84" spans="2:66" ht="20.25" customHeight="1">
      <c r="B84" s="244"/>
      <c r="C84" s="244"/>
      <c r="D84" s="244"/>
      <c r="E84" s="244"/>
      <c r="F84" s="244"/>
      <c r="G84" s="243"/>
      <c r="H84" s="243"/>
      <c r="I84" s="243"/>
      <c r="J84" s="243"/>
      <c r="K84" s="243"/>
      <c r="L84" s="243"/>
      <c r="M84" s="242"/>
      <c r="N84" s="233"/>
      <c r="O84" s="1372" t="s">
        <v>1072</v>
      </c>
      <c r="P84" s="1372"/>
      <c r="Q84" s="1373">
        <f>SUMIFS($BF$17:$BF$76,$J$17:$J$76,"看護職員",$L$17:$L$76,"C")</f>
        <v>128</v>
      </c>
      <c r="R84" s="1373"/>
      <c r="S84" s="1383">
        <f>SUMIFS($BH$17:$BH$76,$J$17:$J$76,"看護職員",$L$17:$L$76,"C")</f>
        <v>32</v>
      </c>
      <c r="T84" s="1383"/>
      <c r="U84" s="248"/>
      <c r="V84" s="1384">
        <v>128</v>
      </c>
      <c r="W84" s="1384"/>
      <c r="X84" s="1386">
        <v>32</v>
      </c>
      <c r="Y84" s="1386"/>
      <c r="Z84" s="248"/>
      <c r="AA84" s="1387" t="s">
        <v>1085</v>
      </c>
      <c r="AB84" s="1388"/>
      <c r="AC84" s="233"/>
      <c r="AD84" s="241"/>
      <c r="AE84" s="1372" t="s">
        <v>1087</v>
      </c>
      <c r="AF84" s="1372"/>
      <c r="AG84" s="1373">
        <f>SUMIFS($BF$17:$BF$76,$J$17:$J$76,"介護職員",$L$17:$L$76,"C")</f>
        <v>512</v>
      </c>
      <c r="AH84" s="1373"/>
      <c r="AI84" s="1383">
        <f>SUMIFS($BH$17:$BH$76,$J$17:$J$76,"介護職員",$L$17:$L$76,"C")</f>
        <v>128</v>
      </c>
      <c r="AJ84" s="1383"/>
      <c r="AK84" s="248"/>
      <c r="AL84" s="1384">
        <v>512</v>
      </c>
      <c r="AM84" s="1384"/>
      <c r="AN84" s="1386">
        <v>128</v>
      </c>
      <c r="AO84" s="1386"/>
      <c r="AP84" s="248"/>
      <c r="AQ84" s="1387" t="s">
        <v>1086</v>
      </c>
      <c r="AR84" s="1388"/>
      <c r="AS84" s="241"/>
      <c r="AT84" s="241"/>
      <c r="AU84" s="241"/>
      <c r="AV84" s="241"/>
      <c r="AW84" s="241"/>
      <c r="AX84" s="241"/>
      <c r="AY84" s="241"/>
      <c r="AZ84" s="241"/>
      <c r="BA84" s="241"/>
      <c r="BB84" s="241"/>
      <c r="BC84" s="241"/>
      <c r="BD84" s="241"/>
      <c r="BE84" s="241"/>
      <c r="BF84" s="241"/>
      <c r="BG84" s="241"/>
      <c r="BH84" s="240"/>
      <c r="BI84" s="239"/>
      <c r="BJ84" s="238"/>
      <c r="BK84" s="238"/>
      <c r="BL84" s="238"/>
      <c r="BM84" s="238"/>
      <c r="BN84" s="238"/>
    </row>
    <row r="85" spans="2:66" ht="20.25" customHeight="1">
      <c r="B85" s="244"/>
      <c r="C85" s="244"/>
      <c r="D85" s="244"/>
      <c r="E85" s="244"/>
      <c r="F85" s="244"/>
      <c r="G85" s="243"/>
      <c r="H85" s="243"/>
      <c r="I85" s="243"/>
      <c r="J85" s="243"/>
      <c r="K85" s="243"/>
      <c r="L85" s="243"/>
      <c r="M85" s="242"/>
      <c r="N85" s="233"/>
      <c r="O85" s="1372" t="s">
        <v>1069</v>
      </c>
      <c r="P85" s="1372"/>
      <c r="Q85" s="1373">
        <f>SUMIFS($BF$17:$BF$76,$J$17:$J$76,"看護職員",$L$17:$L$76,"D")</f>
        <v>0</v>
      </c>
      <c r="R85" s="1373"/>
      <c r="S85" s="1383">
        <f>SUMIFS($BH$17:$BH$76,$J$17:$J$76,"看護職員",$L$17:$L$76,"D")</f>
        <v>0</v>
      </c>
      <c r="T85" s="1383"/>
      <c r="U85" s="248"/>
      <c r="V85" s="1384">
        <v>0</v>
      </c>
      <c r="W85" s="1384"/>
      <c r="X85" s="1386">
        <v>0</v>
      </c>
      <c r="Y85" s="1386"/>
      <c r="Z85" s="248"/>
      <c r="AA85" s="1387" t="s">
        <v>1085</v>
      </c>
      <c r="AB85" s="1388"/>
      <c r="AC85" s="233"/>
      <c r="AD85" s="241"/>
      <c r="AE85" s="1372" t="s">
        <v>1069</v>
      </c>
      <c r="AF85" s="1372"/>
      <c r="AG85" s="1373">
        <f>SUMIFS($BF$17:$BF$76,$J$17:$J$76,"介護職員",$L$17:$L$76,"D")</f>
        <v>0</v>
      </c>
      <c r="AH85" s="1373"/>
      <c r="AI85" s="1383">
        <f>SUMIFS($BH$17:$BH$76,$J$17:$J$76,"介護職員",$L$17:$L$76,"D")</f>
        <v>0</v>
      </c>
      <c r="AJ85" s="1383"/>
      <c r="AK85" s="248"/>
      <c r="AL85" s="1384">
        <v>0</v>
      </c>
      <c r="AM85" s="1384"/>
      <c r="AN85" s="1386">
        <v>0</v>
      </c>
      <c r="AO85" s="1386"/>
      <c r="AP85" s="248"/>
      <c r="AQ85" s="1387" t="s">
        <v>1085</v>
      </c>
      <c r="AR85" s="1388"/>
      <c r="AS85" s="241"/>
      <c r="AT85" s="241"/>
      <c r="AU85" s="233" t="s">
        <v>1084</v>
      </c>
      <c r="AV85" s="233"/>
      <c r="AW85" s="233"/>
      <c r="AX85" s="233"/>
      <c r="AY85" s="233"/>
      <c r="AZ85" s="233"/>
      <c r="BA85" s="241"/>
      <c r="BB85" s="241"/>
      <c r="BC85" s="241"/>
      <c r="BD85" s="241"/>
      <c r="BE85" s="241"/>
      <c r="BF85" s="241"/>
      <c r="BG85" s="241"/>
      <c r="BH85" s="240"/>
      <c r="BI85" s="239"/>
      <c r="BJ85" s="238"/>
      <c r="BK85" s="238"/>
      <c r="BL85" s="238"/>
      <c r="BM85" s="238"/>
      <c r="BN85" s="238"/>
    </row>
    <row r="86" spans="2:66" ht="20.25" customHeight="1">
      <c r="B86" s="244"/>
      <c r="C86" s="244"/>
      <c r="D86" s="244"/>
      <c r="E86" s="244"/>
      <c r="F86" s="244"/>
      <c r="G86" s="243"/>
      <c r="H86" s="243"/>
      <c r="I86" s="243"/>
      <c r="J86" s="243"/>
      <c r="K86" s="243"/>
      <c r="L86" s="243"/>
      <c r="M86" s="242"/>
      <c r="N86" s="233"/>
      <c r="O86" s="1372" t="s">
        <v>1058</v>
      </c>
      <c r="P86" s="1372"/>
      <c r="Q86" s="1373">
        <f>SUM(Q82:R85)</f>
        <v>1088</v>
      </c>
      <c r="R86" s="1373"/>
      <c r="S86" s="1383">
        <f>SUM(S82:T85)</f>
        <v>272</v>
      </c>
      <c r="T86" s="1383"/>
      <c r="U86" s="248"/>
      <c r="V86" s="1373">
        <f>SUM(V82:W85)</f>
        <v>128</v>
      </c>
      <c r="W86" s="1373"/>
      <c r="X86" s="1383">
        <f>SUM(X82:Y85)</f>
        <v>32</v>
      </c>
      <c r="Y86" s="1383"/>
      <c r="Z86" s="248"/>
      <c r="AA86" s="1390">
        <f>SUM(AA82:AB83)</f>
        <v>6</v>
      </c>
      <c r="AB86" s="1391"/>
      <c r="AC86" s="233"/>
      <c r="AD86" s="241"/>
      <c r="AE86" s="1372" t="s">
        <v>1058</v>
      </c>
      <c r="AF86" s="1372"/>
      <c r="AG86" s="1373">
        <f>SUM(AG82:AH85)</f>
        <v>2432</v>
      </c>
      <c r="AH86" s="1373"/>
      <c r="AI86" s="1383">
        <f>SUM(AI82:AJ85)</f>
        <v>608</v>
      </c>
      <c r="AJ86" s="1383"/>
      <c r="AK86" s="248"/>
      <c r="AL86" s="1373">
        <f>SUM(AL82:AM85)</f>
        <v>512</v>
      </c>
      <c r="AM86" s="1373"/>
      <c r="AN86" s="1383">
        <f>SUM(AN82:AO85)</f>
        <v>128</v>
      </c>
      <c r="AO86" s="1383"/>
      <c r="AP86" s="248"/>
      <c r="AQ86" s="1390">
        <f>SUM(AQ82:AR83)</f>
        <v>12</v>
      </c>
      <c r="AR86" s="1391"/>
      <c r="AS86" s="241"/>
      <c r="AT86" s="241"/>
      <c r="AU86" s="1372" t="s">
        <v>1083</v>
      </c>
      <c r="AV86" s="1372"/>
      <c r="AW86" s="1372" t="s">
        <v>1082</v>
      </c>
      <c r="AX86" s="1372"/>
      <c r="AY86" s="1372"/>
      <c r="AZ86" s="1372"/>
      <c r="BA86" s="241"/>
      <c r="BB86" s="241"/>
      <c r="BC86" s="241"/>
      <c r="BD86" s="241"/>
      <c r="BE86" s="241"/>
      <c r="BF86" s="241"/>
      <c r="BG86" s="241"/>
      <c r="BH86" s="240"/>
      <c r="BI86" s="239"/>
      <c r="BJ86" s="238"/>
      <c r="BK86" s="238"/>
      <c r="BL86" s="238"/>
      <c r="BM86" s="238"/>
      <c r="BN86" s="238"/>
    </row>
    <row r="87" spans="2:66" ht="20.25" customHeight="1">
      <c r="B87" s="244"/>
      <c r="C87" s="244"/>
      <c r="D87" s="244"/>
      <c r="E87" s="244"/>
      <c r="F87" s="244"/>
      <c r="G87" s="243"/>
      <c r="H87" s="243"/>
      <c r="I87" s="243"/>
      <c r="J87" s="243"/>
      <c r="K87" s="243"/>
      <c r="L87" s="243"/>
      <c r="M87" s="242"/>
      <c r="N87" s="242"/>
      <c r="O87" s="247"/>
      <c r="P87" s="247"/>
      <c r="Q87" s="247"/>
      <c r="R87" s="247"/>
      <c r="S87" s="246"/>
      <c r="T87" s="246"/>
      <c r="U87" s="246"/>
      <c r="V87" s="235"/>
      <c r="W87" s="235"/>
      <c r="X87" s="235"/>
      <c r="Y87" s="235"/>
      <c r="Z87" s="234"/>
      <c r="AA87" s="241"/>
      <c r="AB87" s="241"/>
      <c r="AC87" s="241"/>
      <c r="AD87" s="241"/>
      <c r="AE87" s="247"/>
      <c r="AF87" s="247"/>
      <c r="AG87" s="247"/>
      <c r="AH87" s="247"/>
      <c r="AI87" s="246"/>
      <c r="AJ87" s="246"/>
      <c r="AK87" s="246"/>
      <c r="AL87" s="235"/>
      <c r="AM87" s="235"/>
      <c r="AN87" s="235"/>
      <c r="AO87" s="235"/>
      <c r="AP87" s="234"/>
      <c r="AQ87" s="241"/>
      <c r="AR87" s="241"/>
      <c r="AS87" s="241"/>
      <c r="AT87" s="241"/>
      <c r="AU87" s="1372" t="s">
        <v>1081</v>
      </c>
      <c r="AV87" s="1372"/>
      <c r="AW87" s="1372" t="s">
        <v>1080</v>
      </c>
      <c r="AX87" s="1372"/>
      <c r="AY87" s="1372"/>
      <c r="AZ87" s="1372"/>
      <c r="BA87" s="241"/>
      <c r="BB87" s="241"/>
      <c r="BC87" s="241"/>
      <c r="BD87" s="241"/>
      <c r="BE87" s="241"/>
      <c r="BF87" s="241"/>
      <c r="BG87" s="241"/>
      <c r="BH87" s="240"/>
      <c r="BI87" s="239"/>
      <c r="BJ87" s="238"/>
      <c r="BK87" s="238"/>
      <c r="BL87" s="238"/>
      <c r="BM87" s="238"/>
      <c r="BN87" s="238"/>
    </row>
    <row r="88" spans="2:66" ht="20.25" customHeight="1">
      <c r="B88" s="244"/>
      <c r="C88" s="244"/>
      <c r="D88" s="244"/>
      <c r="E88" s="244"/>
      <c r="F88" s="244"/>
      <c r="G88" s="243"/>
      <c r="H88" s="243"/>
      <c r="I88" s="243"/>
      <c r="J88" s="243"/>
      <c r="K88" s="243"/>
      <c r="L88" s="243"/>
      <c r="M88" s="242"/>
      <c r="N88" s="242"/>
      <c r="O88" s="237" t="s">
        <v>1078</v>
      </c>
      <c r="P88" s="233"/>
      <c r="Q88" s="233"/>
      <c r="R88" s="233"/>
      <c r="S88" s="233"/>
      <c r="T88" s="233"/>
      <c r="U88" s="245" t="s">
        <v>1077</v>
      </c>
      <c r="V88" s="1392" t="s">
        <v>1079</v>
      </c>
      <c r="W88" s="1393"/>
      <c r="X88" s="245"/>
      <c r="Y88" s="245"/>
      <c r="Z88" s="233"/>
      <c r="AA88" s="233"/>
      <c r="AB88" s="233"/>
      <c r="AC88" s="241"/>
      <c r="AD88" s="241"/>
      <c r="AE88" s="237" t="s">
        <v>1078</v>
      </c>
      <c r="AF88" s="233"/>
      <c r="AG88" s="233"/>
      <c r="AH88" s="233"/>
      <c r="AI88" s="233"/>
      <c r="AJ88" s="233"/>
      <c r="AK88" s="245" t="s">
        <v>1077</v>
      </c>
      <c r="AL88" s="1394" t="str">
        <f>V88</f>
        <v>週</v>
      </c>
      <c r="AM88" s="1395"/>
      <c r="AN88" s="245"/>
      <c r="AO88" s="245"/>
      <c r="AP88" s="233"/>
      <c r="AQ88" s="233"/>
      <c r="AR88" s="233"/>
      <c r="AS88" s="241"/>
      <c r="AT88" s="241"/>
      <c r="AU88" s="1372" t="s">
        <v>1076</v>
      </c>
      <c r="AV88" s="1372"/>
      <c r="AW88" s="1372" t="s">
        <v>1075</v>
      </c>
      <c r="AX88" s="1372"/>
      <c r="AY88" s="1372"/>
      <c r="AZ88" s="1372"/>
      <c r="BA88" s="241"/>
      <c r="BB88" s="241"/>
      <c r="BC88" s="241"/>
      <c r="BD88" s="241"/>
      <c r="BE88" s="241"/>
      <c r="BF88" s="241"/>
      <c r="BG88" s="241"/>
      <c r="BH88" s="240"/>
      <c r="BI88" s="239"/>
      <c r="BJ88" s="238"/>
      <c r="BK88" s="238"/>
      <c r="BL88" s="238"/>
      <c r="BM88" s="238"/>
      <c r="BN88" s="238"/>
    </row>
    <row r="89" spans="2:66" ht="20.25" customHeight="1">
      <c r="B89" s="244"/>
      <c r="C89" s="244"/>
      <c r="D89" s="244"/>
      <c r="E89" s="244"/>
      <c r="F89" s="244"/>
      <c r="G89" s="243"/>
      <c r="H89" s="243"/>
      <c r="I89" s="243"/>
      <c r="J89" s="243"/>
      <c r="K89" s="243"/>
      <c r="L89" s="243"/>
      <c r="M89" s="242"/>
      <c r="N89" s="242"/>
      <c r="O89" s="233" t="s">
        <v>1074</v>
      </c>
      <c r="P89" s="233"/>
      <c r="Q89" s="233"/>
      <c r="R89" s="233"/>
      <c r="S89" s="233"/>
      <c r="T89" s="233" t="s">
        <v>1073</v>
      </c>
      <c r="U89" s="233"/>
      <c r="V89" s="233"/>
      <c r="W89" s="233"/>
      <c r="X89" s="237"/>
      <c r="Y89" s="233"/>
      <c r="Z89" s="233"/>
      <c r="AA89" s="233"/>
      <c r="AB89" s="233"/>
      <c r="AC89" s="241"/>
      <c r="AD89" s="241"/>
      <c r="AE89" s="233" t="s">
        <v>1074</v>
      </c>
      <c r="AF89" s="233"/>
      <c r="AG89" s="233"/>
      <c r="AH89" s="233"/>
      <c r="AI89" s="233"/>
      <c r="AJ89" s="233" t="s">
        <v>1073</v>
      </c>
      <c r="AK89" s="233"/>
      <c r="AL89" s="233"/>
      <c r="AM89" s="233"/>
      <c r="AN89" s="237"/>
      <c r="AO89" s="233"/>
      <c r="AP89" s="233"/>
      <c r="AQ89" s="233"/>
      <c r="AR89" s="233"/>
      <c r="AS89" s="241"/>
      <c r="AT89" s="241"/>
      <c r="AU89" s="1372" t="s">
        <v>1072</v>
      </c>
      <c r="AV89" s="1372"/>
      <c r="AW89" s="1372" t="s">
        <v>1071</v>
      </c>
      <c r="AX89" s="1372"/>
      <c r="AY89" s="1372"/>
      <c r="AZ89" s="1372"/>
      <c r="BA89" s="241"/>
      <c r="BB89" s="241"/>
      <c r="BC89" s="241"/>
      <c r="BD89" s="241"/>
      <c r="BE89" s="241"/>
      <c r="BF89" s="241"/>
      <c r="BG89" s="241"/>
      <c r="BH89" s="240"/>
      <c r="BI89" s="239"/>
      <c r="BJ89" s="238"/>
      <c r="BK89" s="238"/>
      <c r="BL89" s="238"/>
      <c r="BM89" s="238"/>
      <c r="BN89" s="238"/>
    </row>
    <row r="90" spans="2:66" ht="20.25" customHeight="1">
      <c r="B90" s="244"/>
      <c r="C90" s="244"/>
      <c r="D90" s="244"/>
      <c r="E90" s="244"/>
      <c r="F90" s="244"/>
      <c r="G90" s="243"/>
      <c r="H90" s="243"/>
      <c r="I90" s="243"/>
      <c r="J90" s="243"/>
      <c r="K90" s="243"/>
      <c r="L90" s="243"/>
      <c r="M90" s="242"/>
      <c r="N90" s="242"/>
      <c r="O90" s="233" t="str">
        <f>IF($V$88="週","対象時間数（週平均）","対象時間数（当月合計）")</f>
        <v>対象時間数（週平均）</v>
      </c>
      <c r="P90" s="233"/>
      <c r="Q90" s="233"/>
      <c r="R90" s="233"/>
      <c r="S90" s="233"/>
      <c r="T90" s="233" t="str">
        <f>IF($V$88="週","週に勤務すべき時間数","当月に勤務すべき時間数")</f>
        <v>週に勤務すべき時間数</v>
      </c>
      <c r="U90" s="233"/>
      <c r="V90" s="233"/>
      <c r="W90" s="233"/>
      <c r="X90" s="237"/>
      <c r="Y90" s="233" t="s">
        <v>1070</v>
      </c>
      <c r="Z90" s="233"/>
      <c r="AA90" s="233"/>
      <c r="AB90" s="233"/>
      <c r="AC90" s="241"/>
      <c r="AD90" s="241"/>
      <c r="AE90" s="233" t="str">
        <f>IF(AL88="週","対象時間数（週平均）","対象時間数（当月合計）")</f>
        <v>対象時間数（週平均）</v>
      </c>
      <c r="AF90" s="233"/>
      <c r="AG90" s="233"/>
      <c r="AH90" s="233"/>
      <c r="AI90" s="233"/>
      <c r="AJ90" s="233" t="str">
        <f>IF($AL$88="週","週に勤務すべき時間数","当月に勤務すべき時間数")</f>
        <v>週に勤務すべき時間数</v>
      </c>
      <c r="AK90" s="233"/>
      <c r="AL90" s="233"/>
      <c r="AM90" s="233"/>
      <c r="AN90" s="237"/>
      <c r="AO90" s="233" t="s">
        <v>1070</v>
      </c>
      <c r="AP90" s="233"/>
      <c r="AQ90" s="233"/>
      <c r="AR90" s="233"/>
      <c r="AS90" s="241"/>
      <c r="AT90" s="241"/>
      <c r="AU90" s="1372" t="s">
        <v>1069</v>
      </c>
      <c r="AV90" s="1372"/>
      <c r="AW90" s="1372" t="s">
        <v>1068</v>
      </c>
      <c r="AX90" s="1372"/>
      <c r="AY90" s="1372"/>
      <c r="AZ90" s="1372"/>
      <c r="BA90" s="241"/>
      <c r="BB90" s="241"/>
      <c r="BC90" s="241"/>
      <c r="BD90" s="241"/>
      <c r="BE90" s="241"/>
      <c r="BF90" s="241"/>
      <c r="BG90" s="241"/>
      <c r="BH90" s="240"/>
      <c r="BI90" s="239"/>
      <c r="BJ90" s="238"/>
      <c r="BK90" s="238"/>
      <c r="BL90" s="238"/>
      <c r="BM90" s="238"/>
      <c r="BN90" s="238"/>
    </row>
    <row r="91" spans="2:66" ht="20.25" customHeight="1">
      <c r="M91" s="233"/>
      <c r="N91" s="233"/>
      <c r="O91" s="1389">
        <f>IF($V$88="週",X86,V86)</f>
        <v>32</v>
      </c>
      <c r="P91" s="1389"/>
      <c r="Q91" s="1389"/>
      <c r="R91" s="1389"/>
      <c r="S91" s="236" t="s">
        <v>1067</v>
      </c>
      <c r="T91" s="1372">
        <f>IF($V$88="週",$BE$6,$BI$6)</f>
        <v>40</v>
      </c>
      <c r="U91" s="1372"/>
      <c r="V91" s="1372"/>
      <c r="W91" s="1372"/>
      <c r="X91" s="236" t="s">
        <v>1066</v>
      </c>
      <c r="Y91" s="1379">
        <f>ROUNDDOWN(O91/T91,1)</f>
        <v>0.8</v>
      </c>
      <c r="Z91" s="1379"/>
      <c r="AA91" s="1379"/>
      <c r="AB91" s="1379"/>
      <c r="AC91" s="233"/>
      <c r="AD91" s="233"/>
      <c r="AE91" s="1389">
        <f>IF($AL$88="週",AN86,AL86)</f>
        <v>128</v>
      </c>
      <c r="AF91" s="1389"/>
      <c r="AG91" s="1389"/>
      <c r="AH91" s="1389"/>
      <c r="AI91" s="236" t="s">
        <v>1065</v>
      </c>
      <c r="AJ91" s="1372">
        <f>IF($AL$88="週",$BE$6,$BI$6)</f>
        <v>40</v>
      </c>
      <c r="AK91" s="1372"/>
      <c r="AL91" s="1372"/>
      <c r="AM91" s="1372"/>
      <c r="AN91" s="236" t="s">
        <v>1056</v>
      </c>
      <c r="AO91" s="1379">
        <f>ROUNDDOWN(AE91/AJ91,1)</f>
        <v>3.2</v>
      </c>
      <c r="AP91" s="1379"/>
      <c r="AQ91" s="1379"/>
      <c r="AR91" s="1379"/>
      <c r="AS91" s="233"/>
      <c r="AT91" s="233"/>
      <c r="AU91" s="233"/>
      <c r="AV91" s="233"/>
      <c r="AW91" s="233"/>
      <c r="AX91" s="233"/>
      <c r="AY91" s="233"/>
      <c r="AZ91" s="233"/>
      <c r="BA91" s="233"/>
      <c r="BB91" s="233"/>
      <c r="BC91" s="233"/>
      <c r="BD91" s="233"/>
      <c r="BE91" s="233"/>
      <c r="BF91" s="233"/>
      <c r="BG91" s="233"/>
      <c r="BH91" s="233"/>
    </row>
    <row r="92" spans="2:66" ht="20.25" customHeight="1">
      <c r="M92" s="233"/>
      <c r="N92" s="233"/>
      <c r="O92" s="233"/>
      <c r="P92" s="233"/>
      <c r="Q92" s="233"/>
      <c r="R92" s="233"/>
      <c r="S92" s="233"/>
      <c r="T92" s="233"/>
      <c r="U92" s="233"/>
      <c r="V92" s="233"/>
      <c r="W92" s="233"/>
      <c r="X92" s="237"/>
      <c r="Y92" s="233" t="s">
        <v>1064</v>
      </c>
      <c r="Z92" s="233"/>
      <c r="AA92" s="233"/>
      <c r="AB92" s="233"/>
      <c r="AC92" s="233"/>
      <c r="AD92" s="233"/>
      <c r="AE92" s="233"/>
      <c r="AF92" s="233"/>
      <c r="AG92" s="233"/>
      <c r="AH92" s="233"/>
      <c r="AI92" s="233"/>
      <c r="AJ92" s="233"/>
      <c r="AK92" s="233"/>
      <c r="AL92" s="233"/>
      <c r="AM92" s="233"/>
      <c r="AN92" s="237"/>
      <c r="AO92" s="233" t="s">
        <v>1064</v>
      </c>
      <c r="AP92" s="233"/>
      <c r="AQ92" s="233"/>
      <c r="AR92" s="233"/>
      <c r="AS92" s="233"/>
      <c r="AT92" s="233"/>
      <c r="AU92" s="233"/>
      <c r="AV92" s="233"/>
      <c r="AW92" s="233"/>
      <c r="AX92" s="233"/>
      <c r="AY92" s="233"/>
      <c r="AZ92" s="233"/>
      <c r="BA92" s="233"/>
      <c r="BB92" s="233"/>
      <c r="BC92" s="233"/>
      <c r="BD92" s="233"/>
      <c r="BE92" s="233"/>
      <c r="BF92" s="233"/>
      <c r="BG92" s="233"/>
      <c r="BH92" s="233"/>
    </row>
    <row r="93" spans="2:66" ht="20.25" customHeight="1">
      <c r="M93" s="233"/>
      <c r="N93" s="233"/>
      <c r="O93" s="233" t="s">
        <v>1063</v>
      </c>
      <c r="P93" s="233"/>
      <c r="Q93" s="233"/>
      <c r="R93" s="233"/>
      <c r="S93" s="233"/>
      <c r="T93" s="233"/>
      <c r="U93" s="233"/>
      <c r="V93" s="233"/>
      <c r="W93" s="233"/>
      <c r="X93" s="237"/>
      <c r="Y93" s="233"/>
      <c r="Z93" s="233"/>
      <c r="AA93" s="233"/>
      <c r="AB93" s="233"/>
      <c r="AC93" s="233"/>
      <c r="AD93" s="233"/>
      <c r="AE93" s="233" t="s">
        <v>1062</v>
      </c>
      <c r="AF93" s="233"/>
      <c r="AG93" s="233"/>
      <c r="AH93" s="233"/>
      <c r="AI93" s="233"/>
      <c r="AJ93" s="233"/>
      <c r="AK93" s="233"/>
      <c r="AL93" s="233"/>
      <c r="AM93" s="233"/>
      <c r="AN93" s="237"/>
      <c r="AO93" s="233"/>
      <c r="AP93" s="233"/>
      <c r="AQ93" s="233"/>
      <c r="AR93" s="233"/>
      <c r="AS93" s="233"/>
      <c r="AT93" s="233"/>
      <c r="AU93" s="233"/>
      <c r="AV93" s="233"/>
      <c r="AW93" s="233"/>
      <c r="AX93" s="233"/>
      <c r="AY93" s="233"/>
      <c r="AZ93" s="233"/>
      <c r="BA93" s="233"/>
      <c r="BB93" s="233"/>
      <c r="BC93" s="233"/>
      <c r="BD93" s="233"/>
      <c r="BE93" s="233"/>
      <c r="BF93" s="233"/>
      <c r="BG93" s="233"/>
      <c r="BH93" s="233"/>
    </row>
    <row r="94" spans="2:66" ht="20.25" customHeight="1">
      <c r="M94" s="233"/>
      <c r="N94" s="233"/>
      <c r="O94" s="233" t="s">
        <v>1061</v>
      </c>
      <c r="P94" s="233"/>
      <c r="Q94" s="233"/>
      <c r="R94" s="233"/>
      <c r="S94" s="233"/>
      <c r="T94" s="233"/>
      <c r="U94" s="233"/>
      <c r="V94" s="233"/>
      <c r="W94" s="233"/>
      <c r="X94" s="237"/>
      <c r="Y94" s="1377"/>
      <c r="Z94" s="1377"/>
      <c r="AA94" s="1377"/>
      <c r="AB94" s="1377"/>
      <c r="AC94" s="233"/>
      <c r="AD94" s="233"/>
      <c r="AE94" s="233" t="s">
        <v>1061</v>
      </c>
      <c r="AF94" s="233"/>
      <c r="AG94" s="233"/>
      <c r="AH94" s="233"/>
      <c r="AI94" s="233"/>
      <c r="AJ94" s="233"/>
      <c r="AK94" s="233"/>
      <c r="AL94" s="233"/>
      <c r="AM94" s="233"/>
      <c r="AN94" s="237"/>
      <c r="AO94" s="1377"/>
      <c r="AP94" s="1377"/>
      <c r="AQ94" s="1377"/>
      <c r="AR94" s="1377"/>
      <c r="AS94" s="233"/>
      <c r="AT94" s="233"/>
      <c r="AU94" s="233"/>
      <c r="AV94" s="233"/>
      <c r="AW94" s="233"/>
      <c r="AX94" s="233"/>
      <c r="AY94" s="233"/>
      <c r="AZ94" s="233"/>
      <c r="BA94" s="233"/>
      <c r="BB94" s="233"/>
      <c r="BC94" s="233"/>
      <c r="BD94" s="233"/>
      <c r="BE94" s="233"/>
      <c r="BF94" s="233"/>
      <c r="BG94" s="233"/>
      <c r="BH94" s="233"/>
    </row>
    <row r="95" spans="2:66" ht="20.25" customHeight="1">
      <c r="M95" s="233"/>
      <c r="N95" s="233"/>
      <c r="O95" s="233" t="s">
        <v>1060</v>
      </c>
      <c r="P95" s="233"/>
      <c r="Q95" s="233"/>
      <c r="R95" s="233"/>
      <c r="S95" s="233"/>
      <c r="T95" s="233" t="s">
        <v>1059</v>
      </c>
      <c r="U95" s="233"/>
      <c r="V95" s="233"/>
      <c r="W95" s="233"/>
      <c r="X95" s="233"/>
      <c r="Y95" s="1361" t="s">
        <v>1058</v>
      </c>
      <c r="Z95" s="1361"/>
      <c r="AA95" s="1361"/>
      <c r="AB95" s="1361"/>
      <c r="AC95" s="233"/>
      <c r="AD95" s="233"/>
      <c r="AE95" s="233" t="s">
        <v>1060</v>
      </c>
      <c r="AF95" s="233"/>
      <c r="AG95" s="233"/>
      <c r="AH95" s="233"/>
      <c r="AI95" s="233"/>
      <c r="AJ95" s="233" t="s">
        <v>1059</v>
      </c>
      <c r="AK95" s="233"/>
      <c r="AL95" s="233"/>
      <c r="AM95" s="233"/>
      <c r="AN95" s="233"/>
      <c r="AO95" s="1361" t="s">
        <v>1058</v>
      </c>
      <c r="AP95" s="1361"/>
      <c r="AQ95" s="1361"/>
      <c r="AR95" s="1361"/>
      <c r="AS95" s="233"/>
      <c r="AT95" s="233"/>
      <c r="AU95" s="233"/>
      <c r="AV95" s="233"/>
      <c r="AW95" s="233"/>
      <c r="AX95" s="233"/>
      <c r="AY95" s="233"/>
      <c r="AZ95" s="233"/>
      <c r="BA95" s="233"/>
      <c r="BB95" s="233"/>
      <c r="BC95" s="233"/>
      <c r="BD95" s="233"/>
      <c r="BE95" s="233"/>
      <c r="BF95" s="233"/>
      <c r="BG95" s="233"/>
      <c r="BH95" s="233"/>
    </row>
    <row r="96" spans="2:66" ht="20.25" customHeight="1">
      <c r="M96" s="233"/>
      <c r="N96" s="233"/>
      <c r="O96" s="1372">
        <f>AA86</f>
        <v>6</v>
      </c>
      <c r="P96" s="1372"/>
      <c r="Q96" s="1372"/>
      <c r="R96" s="1372"/>
      <c r="S96" s="236" t="s">
        <v>1057</v>
      </c>
      <c r="T96" s="1379">
        <f>Y91</f>
        <v>0.8</v>
      </c>
      <c r="U96" s="1379"/>
      <c r="V96" s="1379"/>
      <c r="W96" s="1379"/>
      <c r="X96" s="236" t="s">
        <v>1056</v>
      </c>
      <c r="Y96" s="1363">
        <f>ROUNDDOWN(O96+T96,1)</f>
        <v>6.8</v>
      </c>
      <c r="Z96" s="1363"/>
      <c r="AA96" s="1363"/>
      <c r="AB96" s="1363"/>
      <c r="AC96" s="235"/>
      <c r="AD96" s="235"/>
      <c r="AE96" s="1380">
        <f>AQ86</f>
        <v>12</v>
      </c>
      <c r="AF96" s="1380"/>
      <c r="AG96" s="1380"/>
      <c r="AH96" s="1380"/>
      <c r="AI96" s="234" t="s">
        <v>1057</v>
      </c>
      <c r="AJ96" s="1381">
        <f>AO91</f>
        <v>3.2</v>
      </c>
      <c r="AK96" s="1381"/>
      <c r="AL96" s="1381"/>
      <c r="AM96" s="1381"/>
      <c r="AN96" s="234" t="s">
        <v>1056</v>
      </c>
      <c r="AO96" s="1363">
        <f>ROUNDDOWN(AE96+AJ96,1)</f>
        <v>15.2</v>
      </c>
      <c r="AP96" s="1363"/>
      <c r="AQ96" s="1363"/>
      <c r="AR96" s="1363"/>
      <c r="AS96" s="233"/>
      <c r="AT96" s="233"/>
      <c r="AU96" s="233"/>
      <c r="AV96" s="233"/>
      <c r="AW96" s="233"/>
      <c r="AX96" s="233"/>
      <c r="AY96" s="233"/>
      <c r="AZ96" s="233"/>
      <c r="BA96" s="233"/>
      <c r="BB96" s="233"/>
      <c r="BC96" s="233"/>
      <c r="BD96" s="233"/>
      <c r="BE96" s="233"/>
      <c r="BF96" s="233"/>
      <c r="BG96" s="233"/>
      <c r="BH96" s="233"/>
    </row>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43" spans="7:63">
      <c r="G143" s="230"/>
      <c r="H143" s="230"/>
      <c r="I143" s="230"/>
      <c r="J143" s="230"/>
      <c r="K143" s="230"/>
      <c r="L143" s="230"/>
      <c r="M143" s="230"/>
      <c r="N143" s="230"/>
      <c r="O143" s="232"/>
      <c r="P143" s="232"/>
      <c r="Q143" s="232"/>
      <c r="R143" s="232"/>
      <c r="S143" s="232"/>
      <c r="T143" s="232"/>
      <c r="U143" s="232"/>
      <c r="V143" s="232"/>
      <c r="W143" s="232"/>
      <c r="X143" s="232"/>
      <c r="Y143" s="232"/>
      <c r="Z143" s="232"/>
      <c r="AA143" s="232"/>
      <c r="AB143" s="232"/>
      <c r="AC143" s="232"/>
      <c r="AD143" s="232"/>
      <c r="AE143" s="232"/>
      <c r="AF143" s="232"/>
      <c r="AG143" s="232"/>
      <c r="AH143" s="232"/>
      <c r="AI143" s="232"/>
      <c r="AJ143" s="232"/>
      <c r="AK143" s="232"/>
      <c r="AL143" s="232"/>
      <c r="AM143" s="232"/>
      <c r="AN143" s="232"/>
      <c r="AO143" s="232"/>
      <c r="AP143" s="232"/>
      <c r="AQ143" s="232"/>
      <c r="AR143" s="232"/>
      <c r="AS143" s="232"/>
      <c r="AT143" s="232"/>
      <c r="AU143" s="232"/>
      <c r="AV143" s="232"/>
      <c r="AW143" s="232"/>
      <c r="AX143" s="232"/>
      <c r="AY143" s="232"/>
      <c r="AZ143" s="232"/>
      <c r="BA143" s="232"/>
      <c r="BB143" s="232"/>
      <c r="BC143" s="232"/>
      <c r="BD143" s="232"/>
      <c r="BE143" s="232"/>
      <c r="BF143" s="232"/>
      <c r="BG143" s="232"/>
      <c r="BH143" s="232"/>
      <c r="BI143" s="232"/>
      <c r="BJ143" s="232"/>
      <c r="BK143" s="232"/>
    </row>
    <row r="144" spans="7:63">
      <c r="G144" s="230"/>
      <c r="H144" s="230"/>
      <c r="I144" s="230"/>
      <c r="J144" s="230"/>
      <c r="K144" s="230"/>
      <c r="L144" s="230"/>
      <c r="M144" s="230"/>
      <c r="N144" s="230"/>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2"/>
      <c r="AY144" s="232"/>
      <c r="AZ144" s="232"/>
      <c r="BA144" s="232"/>
      <c r="BB144" s="232"/>
      <c r="BC144" s="232"/>
      <c r="BD144" s="232"/>
      <c r="BE144" s="232"/>
      <c r="BF144" s="232"/>
      <c r="BG144" s="232"/>
      <c r="BH144" s="232"/>
      <c r="BI144" s="232"/>
      <c r="BJ144" s="232"/>
      <c r="BK144" s="232"/>
    </row>
    <row r="145" spans="7:16">
      <c r="G145" s="231"/>
      <c r="H145" s="231"/>
      <c r="I145" s="231"/>
      <c r="J145" s="231"/>
      <c r="K145" s="231"/>
      <c r="L145" s="231"/>
      <c r="M145" s="231"/>
      <c r="N145" s="231"/>
      <c r="O145" s="230"/>
      <c r="P145" s="230"/>
    </row>
    <row r="146" spans="7:16">
      <c r="G146" s="231"/>
      <c r="H146" s="231"/>
      <c r="I146" s="231"/>
      <c r="J146" s="231"/>
      <c r="K146" s="231"/>
      <c r="L146" s="231"/>
      <c r="M146" s="231"/>
      <c r="N146" s="231"/>
      <c r="O146" s="230"/>
      <c r="P146" s="230"/>
    </row>
    <row r="147" spans="7:16">
      <c r="G147" s="230"/>
      <c r="H147" s="230"/>
      <c r="I147" s="230"/>
      <c r="J147" s="230"/>
      <c r="K147" s="230"/>
      <c r="L147" s="230"/>
      <c r="M147" s="230"/>
      <c r="N147" s="230"/>
    </row>
    <row r="148" spans="7:16">
      <c r="G148" s="230"/>
      <c r="H148" s="230"/>
      <c r="I148" s="230"/>
      <c r="J148" s="230"/>
      <c r="K148" s="230"/>
      <c r="L148" s="230"/>
      <c r="M148" s="230"/>
      <c r="N148" s="230"/>
    </row>
    <row r="149" spans="7:16">
      <c r="G149" s="230"/>
      <c r="H149" s="230"/>
      <c r="I149" s="230"/>
      <c r="J149" s="230"/>
      <c r="K149" s="230"/>
      <c r="L149" s="230"/>
      <c r="M149" s="230"/>
      <c r="N149" s="230"/>
    </row>
    <row r="150" spans="7:16">
      <c r="G150" s="230"/>
      <c r="H150" s="230"/>
      <c r="I150" s="230"/>
      <c r="J150" s="230"/>
      <c r="K150" s="230"/>
      <c r="L150" s="230"/>
      <c r="M150" s="230"/>
      <c r="N150" s="230"/>
    </row>
  </sheetData>
  <sheetProtection insertRows="0" deleteRows="0"/>
  <mergeCells count="496">
    <mergeCell ref="G49:H50"/>
    <mergeCell ref="G51:H52"/>
    <mergeCell ref="G53:H54"/>
    <mergeCell ref="G55:H56"/>
    <mergeCell ref="G57:H58"/>
    <mergeCell ref="G59:H60"/>
    <mergeCell ref="G33:H34"/>
    <mergeCell ref="G35:H36"/>
    <mergeCell ref="G37:H38"/>
    <mergeCell ref="G39:H40"/>
    <mergeCell ref="G41:H42"/>
    <mergeCell ref="G43:H44"/>
    <mergeCell ref="O23:R24"/>
    <mergeCell ref="O25:R26"/>
    <mergeCell ref="BJ25:BN26"/>
    <mergeCell ref="BF26:BG26"/>
    <mergeCell ref="BH26:BI26"/>
    <mergeCell ref="BJ27:BN28"/>
    <mergeCell ref="BF28:BG28"/>
    <mergeCell ref="BH28:BI28"/>
    <mergeCell ref="BJ23:BN24"/>
    <mergeCell ref="BI6:BJ6"/>
    <mergeCell ref="BI8:BJ8"/>
    <mergeCell ref="BF20:BG20"/>
    <mergeCell ref="BH20:BI20"/>
    <mergeCell ref="O21:R22"/>
    <mergeCell ref="BJ21:BN22"/>
    <mergeCell ref="BF22:BG22"/>
    <mergeCell ref="BH22:BI22"/>
    <mergeCell ref="BJ17:BN18"/>
    <mergeCell ref="BJ19:BN20"/>
    <mergeCell ref="AX1:BM1"/>
    <mergeCell ref="AG2:AH2"/>
    <mergeCell ref="AJ2:AK2"/>
    <mergeCell ref="AN2:AO2"/>
    <mergeCell ref="AX2:BM2"/>
    <mergeCell ref="BI3:BL3"/>
    <mergeCell ref="B12:B16"/>
    <mergeCell ref="C12:C16"/>
    <mergeCell ref="D12:F16"/>
    <mergeCell ref="G12:H16"/>
    <mergeCell ref="M12:N16"/>
    <mergeCell ref="O12:R16"/>
    <mergeCell ref="BF12:BG16"/>
    <mergeCell ref="BH12:BI16"/>
    <mergeCell ref="BJ12:BN16"/>
    <mergeCell ref="AA13:AG13"/>
    <mergeCell ref="AH13:AN13"/>
    <mergeCell ref="AO13:AU13"/>
    <mergeCell ref="AV13:BB13"/>
    <mergeCell ref="BC13:BE13"/>
    <mergeCell ref="BI4:BL4"/>
    <mergeCell ref="BI10:BJ10"/>
    <mergeCell ref="AA12:BE12"/>
    <mergeCell ref="BE6:BF6"/>
    <mergeCell ref="C19:C20"/>
    <mergeCell ref="D19:F20"/>
    <mergeCell ref="BF19:BG19"/>
    <mergeCell ref="BH19:BI19"/>
    <mergeCell ref="C17:C18"/>
    <mergeCell ref="D17:F18"/>
    <mergeCell ref="BF17:BG17"/>
    <mergeCell ref="BH17:BI17"/>
    <mergeCell ref="M17:N18"/>
    <mergeCell ref="M19:N20"/>
    <mergeCell ref="BF18:BG18"/>
    <mergeCell ref="BH18:BI18"/>
    <mergeCell ref="O17:R18"/>
    <mergeCell ref="O19:R20"/>
    <mergeCell ref="G17:H18"/>
    <mergeCell ref="G19:H20"/>
    <mergeCell ref="M31:N32"/>
    <mergeCell ref="C21:C22"/>
    <mergeCell ref="D21:F22"/>
    <mergeCell ref="BF21:BG21"/>
    <mergeCell ref="BH21:BI21"/>
    <mergeCell ref="M21:N22"/>
    <mergeCell ref="C25:C26"/>
    <mergeCell ref="D25:F26"/>
    <mergeCell ref="BF25:BG25"/>
    <mergeCell ref="BH25:BI25"/>
    <mergeCell ref="C23:C24"/>
    <mergeCell ref="D23:F24"/>
    <mergeCell ref="BF23:BG23"/>
    <mergeCell ref="BH23:BI23"/>
    <mergeCell ref="M23:N24"/>
    <mergeCell ref="M25:N26"/>
    <mergeCell ref="S25:W26"/>
    <mergeCell ref="G21:H22"/>
    <mergeCell ref="G23:H24"/>
    <mergeCell ref="G25:H26"/>
    <mergeCell ref="BF24:BG24"/>
    <mergeCell ref="BH24:BI24"/>
    <mergeCell ref="G27:H28"/>
    <mergeCell ref="G29:H30"/>
    <mergeCell ref="BJ29:BN30"/>
    <mergeCell ref="BF30:BG30"/>
    <mergeCell ref="BH30:BI30"/>
    <mergeCell ref="O29:R30"/>
    <mergeCell ref="O31:R32"/>
    <mergeCell ref="BJ31:BN32"/>
    <mergeCell ref="BF32:BG32"/>
    <mergeCell ref="BH32:BI32"/>
    <mergeCell ref="C27:C28"/>
    <mergeCell ref="D27:F28"/>
    <mergeCell ref="BF27:BG27"/>
    <mergeCell ref="BH27:BI27"/>
    <mergeCell ref="M27:N28"/>
    <mergeCell ref="O27:R28"/>
    <mergeCell ref="G31:H32"/>
    <mergeCell ref="C31:C32"/>
    <mergeCell ref="D31:F32"/>
    <mergeCell ref="BF31:BG31"/>
    <mergeCell ref="BH31:BI31"/>
    <mergeCell ref="C29:C30"/>
    <mergeCell ref="D29:F30"/>
    <mergeCell ref="BF29:BG29"/>
    <mergeCell ref="BH29:BI29"/>
    <mergeCell ref="M29:N30"/>
    <mergeCell ref="O35:R36"/>
    <mergeCell ref="O37:R38"/>
    <mergeCell ref="BJ37:BN38"/>
    <mergeCell ref="BF38:BG38"/>
    <mergeCell ref="BH38:BI38"/>
    <mergeCell ref="C33:C34"/>
    <mergeCell ref="D33:F34"/>
    <mergeCell ref="BF33:BG33"/>
    <mergeCell ref="BH33:BI33"/>
    <mergeCell ref="M33:N34"/>
    <mergeCell ref="C37:C38"/>
    <mergeCell ref="D37:F38"/>
    <mergeCell ref="BF37:BG37"/>
    <mergeCell ref="BH37:BI37"/>
    <mergeCell ref="C35:C36"/>
    <mergeCell ref="D35:F36"/>
    <mergeCell ref="BF35:BG35"/>
    <mergeCell ref="BH35:BI35"/>
    <mergeCell ref="M35:N36"/>
    <mergeCell ref="M37:N38"/>
    <mergeCell ref="O33:R34"/>
    <mergeCell ref="BJ33:BN34"/>
    <mergeCell ref="BF34:BG34"/>
    <mergeCell ref="BH34:BI34"/>
    <mergeCell ref="BF75:BG75"/>
    <mergeCell ref="BH75:BI75"/>
    <mergeCell ref="BJ75:BN76"/>
    <mergeCell ref="BF76:BG76"/>
    <mergeCell ref="BH76:BI76"/>
    <mergeCell ref="BJ35:BN36"/>
    <mergeCell ref="BF36:BG36"/>
    <mergeCell ref="BH36:BI36"/>
    <mergeCell ref="G75:H76"/>
    <mergeCell ref="M75:N76"/>
    <mergeCell ref="O75:R76"/>
    <mergeCell ref="S75:W76"/>
    <mergeCell ref="BF71:BG71"/>
    <mergeCell ref="BH71:BI71"/>
    <mergeCell ref="G69:H70"/>
    <mergeCell ref="M69:N70"/>
    <mergeCell ref="O69:R70"/>
    <mergeCell ref="BJ71:BN72"/>
    <mergeCell ref="BF72:BG72"/>
    <mergeCell ref="BH67:BI67"/>
    <mergeCell ref="G67:H68"/>
    <mergeCell ref="M67:N68"/>
    <mergeCell ref="O67:R68"/>
    <mergeCell ref="S67:W68"/>
    <mergeCell ref="C75:C76"/>
    <mergeCell ref="D75:F76"/>
    <mergeCell ref="O80:P81"/>
    <mergeCell ref="Q80:T80"/>
    <mergeCell ref="V80:Y80"/>
    <mergeCell ref="AE80:AF81"/>
    <mergeCell ref="AG80:AJ80"/>
    <mergeCell ref="AL80:AO80"/>
    <mergeCell ref="Q81:R81"/>
    <mergeCell ref="S81:T81"/>
    <mergeCell ref="V81:W81"/>
    <mergeCell ref="X81:Y81"/>
    <mergeCell ref="AG81:AH81"/>
    <mergeCell ref="AI81:AJ81"/>
    <mergeCell ref="AL81:AM81"/>
    <mergeCell ref="AN81:AO81"/>
    <mergeCell ref="BE81:BH81"/>
    <mergeCell ref="O82:P82"/>
    <mergeCell ref="Q82:R82"/>
    <mergeCell ref="S82:T82"/>
    <mergeCell ref="V82:W82"/>
    <mergeCell ref="X82:Y82"/>
    <mergeCell ref="AA82:AB82"/>
    <mergeCell ref="AE82:AF82"/>
    <mergeCell ref="AG82:AH82"/>
    <mergeCell ref="AI82:AJ82"/>
    <mergeCell ref="AL82:AM82"/>
    <mergeCell ref="AN82:AO82"/>
    <mergeCell ref="AQ82:AR82"/>
    <mergeCell ref="AU82:AX82"/>
    <mergeCell ref="AZ82:BC82"/>
    <mergeCell ref="BE82:BH82"/>
    <mergeCell ref="O83:P83"/>
    <mergeCell ref="Q83:R83"/>
    <mergeCell ref="S83:T83"/>
    <mergeCell ref="V83:W83"/>
    <mergeCell ref="X83:Y83"/>
    <mergeCell ref="AA83:AB83"/>
    <mergeCell ref="AE83:AF83"/>
    <mergeCell ref="AG83:AH83"/>
    <mergeCell ref="AI83:AJ83"/>
    <mergeCell ref="O84:P84"/>
    <mergeCell ref="Q84:R84"/>
    <mergeCell ref="S84:T84"/>
    <mergeCell ref="V84:W84"/>
    <mergeCell ref="X84:Y84"/>
    <mergeCell ref="AA84:AB84"/>
    <mergeCell ref="AE84:AF84"/>
    <mergeCell ref="AG84:AH84"/>
    <mergeCell ref="AI84:AJ84"/>
    <mergeCell ref="AE91:AH91"/>
    <mergeCell ref="AJ91:AM91"/>
    <mergeCell ref="AO91:AR91"/>
    <mergeCell ref="O86:P86"/>
    <mergeCell ref="AI85:AJ85"/>
    <mergeCell ref="AL85:AM85"/>
    <mergeCell ref="AN85:AO85"/>
    <mergeCell ref="AQ85:AR85"/>
    <mergeCell ref="O85:P85"/>
    <mergeCell ref="Q85:R85"/>
    <mergeCell ref="S85:T85"/>
    <mergeCell ref="V85:W85"/>
    <mergeCell ref="X85:Y85"/>
    <mergeCell ref="AA85:AB85"/>
    <mergeCell ref="V88:W88"/>
    <mergeCell ref="AL88:AM88"/>
    <mergeCell ref="Y95:AB95"/>
    <mergeCell ref="AO95:AR95"/>
    <mergeCell ref="O96:R96"/>
    <mergeCell ref="T96:W96"/>
    <mergeCell ref="Y96:AB96"/>
    <mergeCell ref="AE96:AH96"/>
    <mergeCell ref="AJ96:AM96"/>
    <mergeCell ref="AO96:AR96"/>
    <mergeCell ref="Q86:R86"/>
    <mergeCell ref="AE86:AF86"/>
    <mergeCell ref="AG86:AH86"/>
    <mergeCell ref="AI86:AJ86"/>
    <mergeCell ref="AL86:AM86"/>
    <mergeCell ref="AN86:AO86"/>
    <mergeCell ref="AQ86:AR86"/>
    <mergeCell ref="Y94:AB94"/>
    <mergeCell ref="AO94:AR94"/>
    <mergeCell ref="S86:T86"/>
    <mergeCell ref="V86:W86"/>
    <mergeCell ref="X86:Y86"/>
    <mergeCell ref="AA86:AB86"/>
    <mergeCell ref="O91:R91"/>
    <mergeCell ref="T91:W91"/>
    <mergeCell ref="Y91:AB91"/>
    <mergeCell ref="AW89:AZ89"/>
    <mergeCell ref="AW90:AZ90"/>
    <mergeCell ref="AU86:AV86"/>
    <mergeCell ref="AW86:AZ86"/>
    <mergeCell ref="AU87:AV87"/>
    <mergeCell ref="AW87:AZ87"/>
    <mergeCell ref="AU88:AV88"/>
    <mergeCell ref="AW88:AZ88"/>
    <mergeCell ref="S73:W74"/>
    <mergeCell ref="AE85:AF85"/>
    <mergeCell ref="AG85:AH85"/>
    <mergeCell ref="AU89:AV89"/>
    <mergeCell ref="AU90:AV90"/>
    <mergeCell ref="AL83:AM83"/>
    <mergeCell ref="AN83:AO83"/>
    <mergeCell ref="AQ83:AR83"/>
    <mergeCell ref="AL84:AM84"/>
    <mergeCell ref="AN84:AO84"/>
    <mergeCell ref="AQ84:AR84"/>
    <mergeCell ref="C73:C74"/>
    <mergeCell ref="D73:F74"/>
    <mergeCell ref="BF73:BG73"/>
    <mergeCell ref="BH73:BI73"/>
    <mergeCell ref="G73:H74"/>
    <mergeCell ref="M73:N74"/>
    <mergeCell ref="O73:R74"/>
    <mergeCell ref="BJ73:BN74"/>
    <mergeCell ref="BF74:BG74"/>
    <mergeCell ref="BH74:BI74"/>
    <mergeCell ref="C71:C72"/>
    <mergeCell ref="D71:F72"/>
    <mergeCell ref="G71:H72"/>
    <mergeCell ref="M71:N72"/>
    <mergeCell ref="O71:R72"/>
    <mergeCell ref="BJ69:BN70"/>
    <mergeCell ref="BF70:BG70"/>
    <mergeCell ref="BH70:BI70"/>
    <mergeCell ref="S71:W72"/>
    <mergeCell ref="BH72:BI72"/>
    <mergeCell ref="S69:W70"/>
    <mergeCell ref="BJ67:BN68"/>
    <mergeCell ref="BF68:BG68"/>
    <mergeCell ref="BH68:BI68"/>
    <mergeCell ref="C69:C70"/>
    <mergeCell ref="D69:F70"/>
    <mergeCell ref="BF69:BG69"/>
    <mergeCell ref="BH69:BI69"/>
    <mergeCell ref="C67:C68"/>
    <mergeCell ref="D67:F68"/>
    <mergeCell ref="BF67:BG67"/>
    <mergeCell ref="BJ65:BN66"/>
    <mergeCell ref="BF66:BG66"/>
    <mergeCell ref="BH66:BI66"/>
    <mergeCell ref="C65:C66"/>
    <mergeCell ref="D65:F66"/>
    <mergeCell ref="G65:H66"/>
    <mergeCell ref="M65:N66"/>
    <mergeCell ref="O65:R66"/>
    <mergeCell ref="S65:W66"/>
    <mergeCell ref="S63:W64"/>
    <mergeCell ref="BF65:BG65"/>
    <mergeCell ref="BH65:BI65"/>
    <mergeCell ref="G63:H64"/>
    <mergeCell ref="M63:N64"/>
    <mergeCell ref="O63:R64"/>
    <mergeCell ref="C63:C64"/>
    <mergeCell ref="D63:F64"/>
    <mergeCell ref="BF63:BG63"/>
    <mergeCell ref="BH63:BI63"/>
    <mergeCell ref="BJ61:BN62"/>
    <mergeCell ref="BF62:BG62"/>
    <mergeCell ref="BH62:BI62"/>
    <mergeCell ref="O61:R62"/>
    <mergeCell ref="S61:W62"/>
    <mergeCell ref="C57:C58"/>
    <mergeCell ref="D57:F58"/>
    <mergeCell ref="BF57:BG57"/>
    <mergeCell ref="BH57:BI57"/>
    <mergeCell ref="C61:C62"/>
    <mergeCell ref="D61:F62"/>
    <mergeCell ref="BF61:BG61"/>
    <mergeCell ref="BH61:BI61"/>
    <mergeCell ref="G61:H62"/>
    <mergeCell ref="M61:N62"/>
    <mergeCell ref="D59:F60"/>
    <mergeCell ref="M59:N60"/>
    <mergeCell ref="O59:R60"/>
    <mergeCell ref="O55:R56"/>
    <mergeCell ref="S55:W56"/>
    <mergeCell ref="BH54:BI54"/>
    <mergeCell ref="C53:C54"/>
    <mergeCell ref="D53:F54"/>
    <mergeCell ref="M53:N54"/>
    <mergeCell ref="D55:F56"/>
    <mergeCell ref="BF59:BG59"/>
    <mergeCell ref="BH59:BI59"/>
    <mergeCell ref="M57:N58"/>
    <mergeCell ref="O57:R58"/>
    <mergeCell ref="C59:C60"/>
    <mergeCell ref="BF55:BG55"/>
    <mergeCell ref="BH55:BI55"/>
    <mergeCell ref="M55:N56"/>
    <mergeCell ref="S57:W58"/>
    <mergeCell ref="S59:W60"/>
    <mergeCell ref="O53:R54"/>
    <mergeCell ref="S53:W54"/>
    <mergeCell ref="M49:N50"/>
    <mergeCell ref="BJ49:BN50"/>
    <mergeCell ref="BF50:BG50"/>
    <mergeCell ref="BH50:BI50"/>
    <mergeCell ref="O49:R50"/>
    <mergeCell ref="BF46:BG46"/>
    <mergeCell ref="BH46:BI46"/>
    <mergeCell ref="BH48:BI48"/>
    <mergeCell ref="O51:R52"/>
    <mergeCell ref="BF51:BG51"/>
    <mergeCell ref="BH51:BI51"/>
    <mergeCell ref="M51:N52"/>
    <mergeCell ref="BJ51:BN52"/>
    <mergeCell ref="BF52:BG52"/>
    <mergeCell ref="BH52:BI52"/>
    <mergeCell ref="BH39:BI39"/>
    <mergeCell ref="BF41:BG41"/>
    <mergeCell ref="BH41:BI41"/>
    <mergeCell ref="C41:C42"/>
    <mergeCell ref="D41:F42"/>
    <mergeCell ref="M39:N40"/>
    <mergeCell ref="BJ59:BN60"/>
    <mergeCell ref="BF60:BG60"/>
    <mergeCell ref="BH60:BI60"/>
    <mergeCell ref="S41:W42"/>
    <mergeCell ref="S43:W44"/>
    <mergeCell ref="S45:W46"/>
    <mergeCell ref="S47:W48"/>
    <mergeCell ref="M41:N42"/>
    <mergeCell ref="O39:R40"/>
    <mergeCell ref="O41:R42"/>
    <mergeCell ref="C43:C44"/>
    <mergeCell ref="D43:F44"/>
    <mergeCell ref="BF43:BG43"/>
    <mergeCell ref="BF48:BG48"/>
    <mergeCell ref="C39:C40"/>
    <mergeCell ref="D39:F40"/>
    <mergeCell ref="BF39:BG39"/>
    <mergeCell ref="C47:C48"/>
    <mergeCell ref="BH42:BI42"/>
    <mergeCell ref="BJ43:BN44"/>
    <mergeCell ref="BJ57:BN58"/>
    <mergeCell ref="BF58:BG58"/>
    <mergeCell ref="BH58:BI58"/>
    <mergeCell ref="BF47:BG47"/>
    <mergeCell ref="BH47:BI47"/>
    <mergeCell ref="BJ45:BN46"/>
    <mergeCell ref="BJ47:BN48"/>
    <mergeCell ref="BH43:BI43"/>
    <mergeCell ref="BF44:BG44"/>
    <mergeCell ref="BH44:BI44"/>
    <mergeCell ref="BF45:BG45"/>
    <mergeCell ref="BH45:BI45"/>
    <mergeCell ref="BF49:BG49"/>
    <mergeCell ref="BH49:BI49"/>
    <mergeCell ref="BJ55:BN56"/>
    <mergeCell ref="BF56:BG56"/>
    <mergeCell ref="BH56:BI56"/>
    <mergeCell ref="BF53:BG53"/>
    <mergeCell ref="BH53:BI53"/>
    <mergeCell ref="BJ53:BN54"/>
    <mergeCell ref="BF54:BG54"/>
    <mergeCell ref="BJ81:BM81"/>
    <mergeCell ref="BJ80:BM80"/>
    <mergeCell ref="BJ79:BM79"/>
    <mergeCell ref="BJ39:BN40"/>
    <mergeCell ref="BF40:BG40"/>
    <mergeCell ref="BH40:BI40"/>
    <mergeCell ref="BJ41:BN42"/>
    <mergeCell ref="B45:B46"/>
    <mergeCell ref="B47:B48"/>
    <mergeCell ref="B49:B50"/>
    <mergeCell ref="B51:B52"/>
    <mergeCell ref="B67:B68"/>
    <mergeCell ref="C55:C56"/>
    <mergeCell ref="S49:W50"/>
    <mergeCell ref="S51:W52"/>
    <mergeCell ref="C49:C50"/>
    <mergeCell ref="D49:F50"/>
    <mergeCell ref="C51:C52"/>
    <mergeCell ref="D51:F52"/>
    <mergeCell ref="S39:W40"/>
    <mergeCell ref="BJ63:BN64"/>
    <mergeCell ref="BF64:BG64"/>
    <mergeCell ref="BH64:BI64"/>
    <mergeCell ref="BF42:BG42"/>
    <mergeCell ref="B69:B70"/>
    <mergeCell ref="B71:B72"/>
    <mergeCell ref="B73:B74"/>
    <mergeCell ref="B17:B18"/>
    <mergeCell ref="B19:B20"/>
    <mergeCell ref="B21:B22"/>
    <mergeCell ref="B23:B24"/>
    <mergeCell ref="B25:B26"/>
    <mergeCell ref="B27:B28"/>
    <mergeCell ref="B61:B62"/>
    <mergeCell ref="B63:B64"/>
    <mergeCell ref="B65:B66"/>
    <mergeCell ref="B35:B36"/>
    <mergeCell ref="B37:B38"/>
    <mergeCell ref="B39:B40"/>
    <mergeCell ref="B41:B42"/>
    <mergeCell ref="B43:B44"/>
    <mergeCell ref="B53:B54"/>
    <mergeCell ref="B55:B56"/>
    <mergeCell ref="B57:B58"/>
    <mergeCell ref="B59:B60"/>
    <mergeCell ref="B29:B30"/>
    <mergeCell ref="B31:B32"/>
    <mergeCell ref="B75:B76"/>
    <mergeCell ref="S12:W16"/>
    <mergeCell ref="S17:W18"/>
    <mergeCell ref="S19:W20"/>
    <mergeCell ref="S21:W22"/>
    <mergeCell ref="S23:W24"/>
    <mergeCell ref="S27:W28"/>
    <mergeCell ref="S29:W30"/>
    <mergeCell ref="S31:W32"/>
    <mergeCell ref="S33:W34"/>
    <mergeCell ref="S35:W36"/>
    <mergeCell ref="B33:B34"/>
    <mergeCell ref="S37:W38"/>
    <mergeCell ref="D47:F48"/>
    <mergeCell ref="M47:N48"/>
    <mergeCell ref="O45:R46"/>
    <mergeCell ref="O47:R48"/>
    <mergeCell ref="G45:H46"/>
    <mergeCell ref="G47:H48"/>
    <mergeCell ref="M43:N44"/>
    <mergeCell ref="O43:R44"/>
    <mergeCell ref="C45:C46"/>
    <mergeCell ref="D45:F46"/>
    <mergeCell ref="M45:N46"/>
  </mergeCells>
  <phoneticPr fontId="9"/>
  <conditionalFormatting sqref="O91:R91">
    <cfRule type="expression" dxfId="37" priority="32">
      <formula>INDIRECT(ADDRESS(ROW(),COLUMN()))=TRUNC(INDIRECT(ADDRESS(ROW(),COLUMN())))</formula>
    </cfRule>
  </conditionalFormatting>
  <conditionalFormatting sqref="Q82:AB86">
    <cfRule type="expression" dxfId="36" priority="34">
      <formula>INDIRECT(ADDRESS(ROW(),COLUMN()))=TRUNC(INDIRECT(ADDRESS(ROW(),COLUMN())))</formula>
    </cfRule>
  </conditionalFormatting>
  <conditionalFormatting sqref="AA80:AB80 AD80 AA89:AD89">
    <cfRule type="expression" dxfId="35" priority="68">
      <formula>OR(#REF!=$B78,#REF!=$B78)</formula>
    </cfRule>
  </conditionalFormatting>
  <conditionalFormatting sqref="AA90:AD90">
    <cfRule type="expression" dxfId="34" priority="67">
      <formula>OR(#REF!=$B77,#REF!=$B77)</formula>
    </cfRule>
  </conditionalFormatting>
  <conditionalFormatting sqref="AA18:BI18">
    <cfRule type="expression" dxfId="33" priority="64">
      <formula>INDIRECT(ADDRESS(ROW(),COLUMN()))=TRUNC(INDIRECT(ADDRESS(ROW(),COLUMN())))</formula>
    </cfRule>
  </conditionalFormatting>
  <conditionalFormatting sqref="AA20:BI20">
    <cfRule type="expression" dxfId="32" priority="29">
      <formula>INDIRECT(ADDRESS(ROW(),COLUMN()))=TRUNC(INDIRECT(ADDRESS(ROW(),COLUMN())))</formula>
    </cfRule>
  </conditionalFormatting>
  <conditionalFormatting sqref="AA22:BI22">
    <cfRule type="expression" dxfId="31" priority="28">
      <formula>INDIRECT(ADDRESS(ROW(),COLUMN()))=TRUNC(INDIRECT(ADDRESS(ROW(),COLUMN())))</formula>
    </cfRule>
  </conditionalFormatting>
  <conditionalFormatting sqref="AA24:BI24">
    <cfRule type="expression" dxfId="30" priority="27">
      <formula>INDIRECT(ADDRESS(ROW(),COLUMN()))=TRUNC(INDIRECT(ADDRESS(ROW(),COLUMN())))</formula>
    </cfRule>
  </conditionalFormatting>
  <conditionalFormatting sqref="AA26:BI26">
    <cfRule type="expression" dxfId="29" priority="26">
      <formula>INDIRECT(ADDRESS(ROW(),COLUMN()))=TRUNC(INDIRECT(ADDRESS(ROW(),COLUMN())))</formula>
    </cfRule>
  </conditionalFormatting>
  <conditionalFormatting sqref="AA28:BI28">
    <cfRule type="expression" dxfId="28" priority="25">
      <formula>INDIRECT(ADDRESS(ROW(),COLUMN()))=TRUNC(INDIRECT(ADDRESS(ROW(),COLUMN())))</formula>
    </cfRule>
  </conditionalFormatting>
  <conditionalFormatting sqref="AA30:BI30">
    <cfRule type="expression" dxfId="27" priority="24">
      <formula>INDIRECT(ADDRESS(ROW(),COLUMN()))=TRUNC(INDIRECT(ADDRESS(ROW(),COLUMN())))</formula>
    </cfRule>
  </conditionalFormatting>
  <conditionalFormatting sqref="AA32:BI32">
    <cfRule type="expression" dxfId="26" priority="23">
      <formula>INDIRECT(ADDRESS(ROW(),COLUMN()))=TRUNC(INDIRECT(ADDRESS(ROW(),COLUMN())))</formula>
    </cfRule>
  </conditionalFormatting>
  <conditionalFormatting sqref="AA34:BI34">
    <cfRule type="expression" dxfId="25" priority="22">
      <formula>INDIRECT(ADDRESS(ROW(),COLUMN()))=TRUNC(INDIRECT(ADDRESS(ROW(),COLUMN())))</formula>
    </cfRule>
  </conditionalFormatting>
  <conditionalFormatting sqref="AA36:BI36">
    <cfRule type="expression" dxfId="24" priority="21">
      <formula>INDIRECT(ADDRESS(ROW(),COLUMN()))=TRUNC(INDIRECT(ADDRESS(ROW(),COLUMN())))</formula>
    </cfRule>
  </conditionalFormatting>
  <conditionalFormatting sqref="AA38:BI38">
    <cfRule type="expression" dxfId="23" priority="20">
      <formula>INDIRECT(ADDRESS(ROW(),COLUMN()))=TRUNC(INDIRECT(ADDRESS(ROW(),COLUMN())))</formula>
    </cfRule>
  </conditionalFormatting>
  <conditionalFormatting sqref="AA40:BI40">
    <cfRule type="expression" dxfId="22" priority="19">
      <formula>INDIRECT(ADDRESS(ROW(),COLUMN()))=TRUNC(INDIRECT(ADDRESS(ROW(),COLUMN())))</formula>
    </cfRule>
  </conditionalFormatting>
  <conditionalFormatting sqref="AA42:BI42">
    <cfRule type="expression" dxfId="21" priority="18">
      <formula>INDIRECT(ADDRESS(ROW(),COLUMN()))=TRUNC(INDIRECT(ADDRESS(ROW(),COLUMN())))</formula>
    </cfRule>
  </conditionalFormatting>
  <conditionalFormatting sqref="AA44:BI44">
    <cfRule type="expression" dxfId="20" priority="17">
      <formula>INDIRECT(ADDRESS(ROW(),COLUMN()))=TRUNC(INDIRECT(ADDRESS(ROW(),COLUMN())))</formula>
    </cfRule>
  </conditionalFormatting>
  <conditionalFormatting sqref="AA46:BI46">
    <cfRule type="expression" dxfId="19" priority="16">
      <formula>INDIRECT(ADDRESS(ROW(),COLUMN()))=TRUNC(INDIRECT(ADDRESS(ROW(),COLUMN())))</formula>
    </cfRule>
  </conditionalFormatting>
  <conditionalFormatting sqref="AA48:BI48">
    <cfRule type="expression" dxfId="18" priority="15">
      <formula>INDIRECT(ADDRESS(ROW(),COLUMN()))=TRUNC(INDIRECT(ADDRESS(ROW(),COLUMN())))</formula>
    </cfRule>
  </conditionalFormatting>
  <conditionalFormatting sqref="AA50:BI50">
    <cfRule type="expression" dxfId="17" priority="14">
      <formula>INDIRECT(ADDRESS(ROW(),COLUMN()))=TRUNC(INDIRECT(ADDRESS(ROW(),COLUMN())))</formula>
    </cfRule>
  </conditionalFormatting>
  <conditionalFormatting sqref="AA52:BI52">
    <cfRule type="expression" dxfId="16" priority="13">
      <formula>INDIRECT(ADDRESS(ROW(),COLUMN()))=TRUNC(INDIRECT(ADDRESS(ROW(),COLUMN())))</formula>
    </cfRule>
  </conditionalFormatting>
  <conditionalFormatting sqref="AA54:BI54">
    <cfRule type="expression" dxfId="15" priority="12">
      <formula>INDIRECT(ADDRESS(ROW(),COLUMN()))=TRUNC(INDIRECT(ADDRESS(ROW(),COLUMN())))</formula>
    </cfRule>
  </conditionalFormatting>
  <conditionalFormatting sqref="AA56:BI56">
    <cfRule type="expression" dxfId="14" priority="11">
      <formula>INDIRECT(ADDRESS(ROW(),COLUMN()))=TRUNC(INDIRECT(ADDRESS(ROW(),COLUMN())))</formula>
    </cfRule>
  </conditionalFormatting>
  <conditionalFormatting sqref="AA58:BI58">
    <cfRule type="expression" dxfId="13" priority="10">
      <formula>INDIRECT(ADDRESS(ROW(),COLUMN()))=TRUNC(INDIRECT(ADDRESS(ROW(),COLUMN())))</formula>
    </cfRule>
  </conditionalFormatting>
  <conditionalFormatting sqref="AA60:BI60">
    <cfRule type="expression" dxfId="12" priority="9">
      <formula>INDIRECT(ADDRESS(ROW(),COLUMN()))=TRUNC(INDIRECT(ADDRESS(ROW(),COLUMN())))</formula>
    </cfRule>
  </conditionalFormatting>
  <conditionalFormatting sqref="AA62:BI62">
    <cfRule type="expression" dxfId="11" priority="8">
      <formula>INDIRECT(ADDRESS(ROW(),COLUMN()))=TRUNC(INDIRECT(ADDRESS(ROW(),COLUMN())))</formula>
    </cfRule>
  </conditionalFormatting>
  <conditionalFormatting sqref="AA64:BI64">
    <cfRule type="expression" dxfId="10" priority="7">
      <formula>INDIRECT(ADDRESS(ROW(),COLUMN()))=TRUNC(INDIRECT(ADDRESS(ROW(),COLUMN())))</formula>
    </cfRule>
  </conditionalFormatting>
  <conditionalFormatting sqref="AA66:BI66">
    <cfRule type="expression" dxfId="9" priority="6">
      <formula>INDIRECT(ADDRESS(ROW(),COLUMN()))=TRUNC(INDIRECT(ADDRESS(ROW(),COLUMN())))</formula>
    </cfRule>
  </conditionalFormatting>
  <conditionalFormatting sqref="AA68:BI68">
    <cfRule type="expression" dxfId="8" priority="5">
      <formula>INDIRECT(ADDRESS(ROW(),COLUMN()))=TRUNC(INDIRECT(ADDRESS(ROW(),COLUMN())))</formula>
    </cfRule>
  </conditionalFormatting>
  <conditionalFormatting sqref="AA70:BI70">
    <cfRule type="expression" dxfId="7" priority="4">
      <formula>INDIRECT(ADDRESS(ROW(),COLUMN()))=TRUNC(INDIRECT(ADDRESS(ROW(),COLUMN())))</formula>
    </cfRule>
  </conditionalFormatting>
  <conditionalFormatting sqref="AA72:BI72">
    <cfRule type="expression" dxfId="6" priority="3">
      <formula>INDIRECT(ADDRESS(ROW(),COLUMN()))=TRUNC(INDIRECT(ADDRESS(ROW(),COLUMN())))</formula>
    </cfRule>
  </conditionalFormatting>
  <conditionalFormatting sqref="AA74:BI74">
    <cfRule type="expression" dxfId="5" priority="2">
      <formula>INDIRECT(ADDRESS(ROW(),COLUMN()))=TRUNC(INDIRECT(ADDRESS(ROW(),COLUMN())))</formula>
    </cfRule>
  </conditionalFormatting>
  <conditionalFormatting sqref="AA76:BI76">
    <cfRule type="expression" dxfId="4" priority="1">
      <formula>INDIRECT(ADDRESS(ROW(),COLUMN()))=TRUNC(INDIRECT(ADDRESS(ROW(),COLUMN())))</formula>
    </cfRule>
  </conditionalFormatting>
  <conditionalFormatting sqref="AE91:AH91">
    <cfRule type="expression" dxfId="3" priority="31">
      <formula>INDIRECT(ADDRESS(ROW(),COLUMN()))=TRUNC(INDIRECT(ADDRESS(ROW(),COLUMN())))</formula>
    </cfRule>
  </conditionalFormatting>
  <conditionalFormatting sqref="AG82:AR86">
    <cfRule type="expression" dxfId="2" priority="30">
      <formula>INDIRECT(ADDRESS(ROW(),COLUMN()))=TRUNC(INDIRECT(ADDRESS(ROW(),COLUMN())))</formula>
    </cfRule>
  </conditionalFormatting>
  <conditionalFormatting sqref="AQ80:BE80 AQ89:BE89">
    <cfRule type="expression" dxfId="1" priority="66">
      <formula>OR(#REF!=$B78,#REF!=$B78)</formula>
    </cfRule>
  </conditionalFormatting>
  <conditionalFormatting sqref="AQ90:BE90">
    <cfRule type="expression" dxfId="0" priority="65">
      <formula>OR(#REF!=$B77,#REF!=$B77)</formula>
    </cfRule>
  </conditionalFormatting>
  <dataValidations count="11">
    <dataValidation allowBlank="1" showInputMessage="1" showErrorMessage="1" error="入力可能範囲　32～40" sqref="BI10" xr:uid="{00000000-0002-0000-0700-000000000000}"/>
    <dataValidation type="list" allowBlank="1" showInputMessage="1" sqref="M17:N76" xr:uid="{00000000-0002-0000-0700-000001000000}">
      <formula1>"A, B, C, D"</formula1>
    </dataValidation>
    <dataValidation type="list" errorStyle="warning" allowBlank="1" showInputMessage="1" error="リストにない場合のみ、入力してください。" sqref="O17:R76" xr:uid="{00000000-0002-0000-0700-000002000000}">
      <formula1>INDIRECT(G17)</formula1>
    </dataValidation>
    <dataValidation type="list" allowBlank="1" showInputMessage="1" sqref="G17:H76" xr:uid="{00000000-0002-0000-0700-000003000000}">
      <formula1>職種</formula1>
    </dataValidation>
    <dataValidation type="list" allowBlank="1" showInputMessage="1" sqref="C17:C90" xr:uid="{00000000-0002-0000-0700-000004000000}">
      <formula1>"◎,○"</formula1>
    </dataValidation>
    <dataValidation type="list" allowBlank="1" showInputMessage="1" showErrorMessage="1" sqref="V88:W88" xr:uid="{00000000-0002-0000-0700-000005000000}">
      <formula1>"週,暦月"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xr:uid="{00000000-0002-0000-0700-000006000000}">
      <formula1>【記載例】シフト記号表</formula1>
    </dataValidation>
    <dataValidation type="list" allowBlank="1" showInputMessage="1" showErrorMessage="1" sqref="BI3:BL3" xr:uid="{00000000-0002-0000-0700-000007000000}">
      <formula1>"４週,暦月"</formula1>
    </dataValidation>
    <dataValidation type="list" allowBlank="1" showInputMessage="1" showErrorMessage="1" sqref="AJ3:AJ4" xr:uid="{00000000-0002-0000-0700-000008000000}">
      <formula1>#REF!</formula1>
    </dataValidation>
    <dataValidation type="decimal" allowBlank="1" showInputMessage="1" showErrorMessage="1" error="入力可能範囲　32～40" sqref="BE6:BF6" xr:uid="{00000000-0002-0000-0700-000009000000}">
      <formula1>32</formula1>
      <formula2>40</formula2>
    </dataValidation>
    <dataValidation type="list" allowBlank="1" showInputMessage="1" showErrorMessage="1" sqref="BI4:BL4" xr:uid="{00000000-0002-0000-0700-00000A000000}">
      <formula1>"予定,実績,予定・実績"</formula1>
    </dataValidation>
  </dataValidations>
  <printOptions horizontalCentered="1"/>
  <pageMargins left="0.15748031496062992" right="0.15748031496062992" top="0.59055118110236227" bottom="0.47244094488188981" header="0.15748031496062992" footer="0.15748031496062992"/>
  <pageSetup paperSize="9" scale="38" fitToHeight="0" orientation="landscape"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700-00000B000000}">
          <x14:formula1>
            <xm:f>'プルダウン・リスト（従来型・ユニット型共通） (2)'!$C$4:$C$17</xm:f>
          </x14:formula1>
          <xm:sqref>AX1:BM1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N52"/>
  <sheetViews>
    <sheetView zoomScaleNormal="100" workbookViewId="0"/>
  </sheetViews>
  <sheetFormatPr defaultColWidth="10.28515625" defaultRowHeight="18.75"/>
  <cols>
    <col min="1" max="1" width="1.85546875" style="338" customWidth="1"/>
    <col min="2" max="2" width="6.42578125" style="339" customWidth="1"/>
    <col min="3" max="3" width="12.140625" style="339" customWidth="1"/>
    <col min="4" max="4" width="12.140625" style="339" hidden="1" customWidth="1"/>
    <col min="5" max="5" width="3.85546875" style="339" bestFit="1" customWidth="1"/>
    <col min="6" max="6" width="17.85546875" style="338" customWidth="1"/>
    <col min="7" max="7" width="3.85546875" style="338" bestFit="1" customWidth="1"/>
    <col min="8" max="8" width="17.85546875" style="338" customWidth="1"/>
    <col min="9" max="9" width="3.85546875" style="338" bestFit="1" customWidth="1"/>
    <col min="10" max="10" width="17.85546875" style="339" customWidth="1"/>
    <col min="11" max="11" width="3.85546875" style="338" bestFit="1" customWidth="1"/>
    <col min="12" max="12" width="17.85546875" style="338" customWidth="1"/>
    <col min="13" max="13" width="3.85546875" style="338" customWidth="1"/>
    <col min="14" max="14" width="57.85546875" style="338" customWidth="1"/>
    <col min="15" max="16384" width="10.28515625" style="338"/>
  </cols>
  <sheetData>
    <row r="1" spans="2:14">
      <c r="B1" s="355" t="s">
        <v>1237</v>
      </c>
    </row>
    <row r="2" spans="2:14">
      <c r="B2" s="340" t="s">
        <v>1236</v>
      </c>
      <c r="F2" s="354"/>
      <c r="J2" s="353"/>
    </row>
    <row r="3" spans="2:14">
      <c r="B3" s="354" t="s">
        <v>1235</v>
      </c>
      <c r="F3" s="353" t="s">
        <v>1234</v>
      </c>
      <c r="J3" s="353"/>
    </row>
    <row r="4" spans="2:14">
      <c r="B4" s="340"/>
      <c r="F4" s="1419" t="s">
        <v>1229</v>
      </c>
      <c r="G4" s="1419"/>
      <c r="H4" s="1419"/>
      <c r="I4" s="1419"/>
      <c r="J4" s="1419"/>
      <c r="K4" s="1419"/>
      <c r="L4" s="1419"/>
      <c r="N4" s="1419" t="s">
        <v>1233</v>
      </c>
    </row>
    <row r="5" spans="2:14">
      <c r="B5" s="339" t="s">
        <v>1162</v>
      </c>
      <c r="C5" s="339" t="s">
        <v>1083</v>
      </c>
      <c r="F5" s="339" t="s">
        <v>1232</v>
      </c>
      <c r="G5" s="339"/>
      <c r="H5" s="339" t="s">
        <v>1231</v>
      </c>
      <c r="J5" s="339" t="s">
        <v>1230</v>
      </c>
      <c r="L5" s="339" t="s">
        <v>1229</v>
      </c>
      <c r="N5" s="1419"/>
    </row>
    <row r="6" spans="2:14">
      <c r="B6" s="346">
        <v>1</v>
      </c>
      <c r="C6" s="351" t="s">
        <v>1101</v>
      </c>
      <c r="D6" s="347" t="str">
        <f t="shared" ref="D6:D38" si="0">C6</f>
        <v>a</v>
      </c>
      <c r="E6" s="346" t="s">
        <v>1194</v>
      </c>
      <c r="F6" s="344">
        <v>0.29166666666666669</v>
      </c>
      <c r="G6" s="346" t="s">
        <v>1193</v>
      </c>
      <c r="H6" s="344">
        <v>0.66666666666666663</v>
      </c>
      <c r="I6" s="345" t="s">
        <v>1192</v>
      </c>
      <c r="J6" s="344">
        <v>4.1666666666666664E-2</v>
      </c>
      <c r="K6" s="343" t="s">
        <v>1175</v>
      </c>
      <c r="L6" s="342">
        <f t="shared" ref="L6:L22" si="1">IF(OR(F6="",H6=""),"",(H6+IF(F6&gt;H6,1,0)-F6-J6)*24)</f>
        <v>8</v>
      </c>
      <c r="N6" s="341"/>
    </row>
    <row r="7" spans="2:14">
      <c r="B7" s="346">
        <v>2</v>
      </c>
      <c r="C7" s="351" t="s">
        <v>1136</v>
      </c>
      <c r="D7" s="347" t="str">
        <f t="shared" si="0"/>
        <v>b</v>
      </c>
      <c r="E7" s="346" t="s">
        <v>1194</v>
      </c>
      <c r="F7" s="344">
        <v>0.375</v>
      </c>
      <c r="G7" s="346" t="s">
        <v>1193</v>
      </c>
      <c r="H7" s="344">
        <v>0.75</v>
      </c>
      <c r="I7" s="345" t="s">
        <v>1192</v>
      </c>
      <c r="J7" s="344">
        <v>4.1666666666666664E-2</v>
      </c>
      <c r="K7" s="343" t="s">
        <v>1175</v>
      </c>
      <c r="L7" s="342">
        <f t="shared" si="1"/>
        <v>8</v>
      </c>
      <c r="N7" s="341"/>
    </row>
    <row r="8" spans="2:14">
      <c r="B8" s="346">
        <v>3</v>
      </c>
      <c r="C8" s="351" t="s">
        <v>1228</v>
      </c>
      <c r="D8" s="347" t="str">
        <f t="shared" si="0"/>
        <v>c</v>
      </c>
      <c r="E8" s="346" t="s">
        <v>1194</v>
      </c>
      <c r="F8" s="344">
        <v>0.41666666666666669</v>
      </c>
      <c r="G8" s="346" t="s">
        <v>1193</v>
      </c>
      <c r="H8" s="344">
        <v>0.79166666666666663</v>
      </c>
      <c r="I8" s="345" t="s">
        <v>1192</v>
      </c>
      <c r="J8" s="344">
        <v>4.1666666666666664E-2</v>
      </c>
      <c r="K8" s="343" t="s">
        <v>1175</v>
      </c>
      <c r="L8" s="342">
        <f t="shared" si="1"/>
        <v>8</v>
      </c>
      <c r="N8" s="341"/>
    </row>
    <row r="9" spans="2:14">
      <c r="B9" s="346">
        <v>4</v>
      </c>
      <c r="C9" s="351" t="s">
        <v>1102</v>
      </c>
      <c r="D9" s="347" t="str">
        <f t="shared" si="0"/>
        <v>d</v>
      </c>
      <c r="E9" s="346" t="s">
        <v>1194</v>
      </c>
      <c r="F9" s="344">
        <v>0.5</v>
      </c>
      <c r="G9" s="346" t="s">
        <v>1193</v>
      </c>
      <c r="H9" s="344">
        <v>0.875</v>
      </c>
      <c r="I9" s="345" t="s">
        <v>1192</v>
      </c>
      <c r="J9" s="344">
        <v>4.1666666666666664E-2</v>
      </c>
      <c r="K9" s="343" t="s">
        <v>1175</v>
      </c>
      <c r="L9" s="342">
        <f t="shared" si="1"/>
        <v>8</v>
      </c>
      <c r="N9" s="341"/>
    </row>
    <row r="10" spans="2:14">
      <c r="B10" s="346">
        <v>5</v>
      </c>
      <c r="C10" s="351" t="s">
        <v>1227</v>
      </c>
      <c r="D10" s="347" t="str">
        <f t="shared" si="0"/>
        <v>e</v>
      </c>
      <c r="E10" s="346" t="s">
        <v>1194</v>
      </c>
      <c r="F10" s="344">
        <v>0.375</v>
      </c>
      <c r="G10" s="346" t="s">
        <v>1193</v>
      </c>
      <c r="H10" s="344">
        <v>0.54166666666666663</v>
      </c>
      <c r="I10" s="345" t="s">
        <v>1192</v>
      </c>
      <c r="J10" s="344">
        <v>0</v>
      </c>
      <c r="K10" s="343" t="s">
        <v>1175</v>
      </c>
      <c r="L10" s="342">
        <f t="shared" si="1"/>
        <v>4</v>
      </c>
      <c r="N10" s="341"/>
    </row>
    <row r="11" spans="2:14">
      <c r="B11" s="346">
        <v>6</v>
      </c>
      <c r="C11" s="351" t="s">
        <v>1226</v>
      </c>
      <c r="D11" s="347" t="str">
        <f t="shared" si="0"/>
        <v>f</v>
      </c>
      <c r="E11" s="346" t="s">
        <v>1194</v>
      </c>
      <c r="F11" s="344">
        <v>0.54166666666666663</v>
      </c>
      <c r="G11" s="346" t="s">
        <v>1193</v>
      </c>
      <c r="H11" s="344">
        <v>0.77083333333333337</v>
      </c>
      <c r="I11" s="345" t="s">
        <v>1192</v>
      </c>
      <c r="J11" s="344">
        <v>0</v>
      </c>
      <c r="K11" s="343" t="s">
        <v>1175</v>
      </c>
      <c r="L11" s="342">
        <f t="shared" si="1"/>
        <v>5.5</v>
      </c>
      <c r="N11" s="341"/>
    </row>
    <row r="12" spans="2:14">
      <c r="B12" s="346">
        <v>7</v>
      </c>
      <c r="C12" s="351" t="s">
        <v>1225</v>
      </c>
      <c r="D12" s="347" t="str">
        <f t="shared" si="0"/>
        <v>g</v>
      </c>
      <c r="E12" s="346" t="s">
        <v>1194</v>
      </c>
      <c r="F12" s="344">
        <v>0.58333333333333337</v>
      </c>
      <c r="G12" s="346" t="s">
        <v>1193</v>
      </c>
      <c r="H12" s="344">
        <v>0.83333333333333337</v>
      </c>
      <c r="I12" s="345" t="s">
        <v>1192</v>
      </c>
      <c r="J12" s="344">
        <v>0</v>
      </c>
      <c r="K12" s="343" t="s">
        <v>1175</v>
      </c>
      <c r="L12" s="342">
        <f t="shared" si="1"/>
        <v>6</v>
      </c>
      <c r="N12" s="341"/>
    </row>
    <row r="13" spans="2:14">
      <c r="B13" s="346">
        <v>8</v>
      </c>
      <c r="C13" s="351" t="s">
        <v>1108</v>
      </c>
      <c r="D13" s="347" t="str">
        <f t="shared" si="0"/>
        <v>h</v>
      </c>
      <c r="E13" s="346" t="s">
        <v>1194</v>
      </c>
      <c r="F13" s="344">
        <v>0.66666666666666663</v>
      </c>
      <c r="G13" s="346" t="s">
        <v>1193</v>
      </c>
      <c r="H13" s="344">
        <v>1</v>
      </c>
      <c r="I13" s="345" t="s">
        <v>1192</v>
      </c>
      <c r="J13" s="344">
        <v>0</v>
      </c>
      <c r="K13" s="343" t="s">
        <v>1175</v>
      </c>
      <c r="L13" s="342">
        <f t="shared" si="1"/>
        <v>8</v>
      </c>
      <c r="N13" s="341" t="s">
        <v>1224</v>
      </c>
    </row>
    <row r="14" spans="2:14">
      <c r="B14" s="346">
        <v>9</v>
      </c>
      <c r="C14" s="351" t="s">
        <v>1107</v>
      </c>
      <c r="D14" s="347" t="str">
        <f t="shared" si="0"/>
        <v>i</v>
      </c>
      <c r="E14" s="346" t="s">
        <v>1194</v>
      </c>
      <c r="F14" s="344">
        <v>0</v>
      </c>
      <c r="G14" s="346" t="s">
        <v>1193</v>
      </c>
      <c r="H14" s="344">
        <v>0.375</v>
      </c>
      <c r="I14" s="345" t="s">
        <v>1192</v>
      </c>
      <c r="J14" s="344">
        <v>4.1666666666666664E-2</v>
      </c>
      <c r="K14" s="343" t="s">
        <v>1175</v>
      </c>
      <c r="L14" s="342">
        <f t="shared" si="1"/>
        <v>8</v>
      </c>
      <c r="N14" s="341" t="s">
        <v>1223</v>
      </c>
    </row>
    <row r="15" spans="2:14">
      <c r="B15" s="346">
        <v>10</v>
      </c>
      <c r="C15" s="351" t="s">
        <v>1222</v>
      </c>
      <c r="D15" s="347" t="str">
        <f t="shared" si="0"/>
        <v>j</v>
      </c>
      <c r="E15" s="346" t="s">
        <v>1194</v>
      </c>
      <c r="F15" s="344"/>
      <c r="G15" s="346" t="s">
        <v>1193</v>
      </c>
      <c r="H15" s="344"/>
      <c r="I15" s="345" t="s">
        <v>1192</v>
      </c>
      <c r="J15" s="344">
        <v>0</v>
      </c>
      <c r="K15" s="343" t="s">
        <v>1175</v>
      </c>
      <c r="L15" s="342" t="str">
        <f t="shared" si="1"/>
        <v/>
      </c>
      <c r="N15" s="341"/>
    </row>
    <row r="16" spans="2:14">
      <c r="B16" s="346">
        <v>11</v>
      </c>
      <c r="C16" s="351" t="s">
        <v>1221</v>
      </c>
      <c r="D16" s="347" t="str">
        <f t="shared" si="0"/>
        <v>k</v>
      </c>
      <c r="E16" s="346" t="s">
        <v>1194</v>
      </c>
      <c r="F16" s="344"/>
      <c r="G16" s="346" t="s">
        <v>1193</v>
      </c>
      <c r="H16" s="344"/>
      <c r="I16" s="345" t="s">
        <v>1192</v>
      </c>
      <c r="J16" s="344">
        <v>0</v>
      </c>
      <c r="K16" s="343" t="s">
        <v>1175</v>
      </c>
      <c r="L16" s="342" t="str">
        <f t="shared" si="1"/>
        <v/>
      </c>
      <c r="N16" s="341"/>
    </row>
    <row r="17" spans="2:14">
      <c r="B17" s="346">
        <v>12</v>
      </c>
      <c r="C17" s="351" t="s">
        <v>1220</v>
      </c>
      <c r="D17" s="347" t="str">
        <f t="shared" si="0"/>
        <v>l</v>
      </c>
      <c r="E17" s="346" t="s">
        <v>1194</v>
      </c>
      <c r="F17" s="344"/>
      <c r="G17" s="346" t="s">
        <v>1193</v>
      </c>
      <c r="H17" s="344"/>
      <c r="I17" s="345" t="s">
        <v>1192</v>
      </c>
      <c r="J17" s="344">
        <v>0</v>
      </c>
      <c r="K17" s="343" t="s">
        <v>1175</v>
      </c>
      <c r="L17" s="342" t="str">
        <f t="shared" si="1"/>
        <v/>
      </c>
      <c r="N17" s="341"/>
    </row>
    <row r="18" spans="2:14">
      <c r="B18" s="346">
        <v>13</v>
      </c>
      <c r="C18" s="351" t="s">
        <v>1219</v>
      </c>
      <c r="D18" s="347" t="str">
        <f t="shared" si="0"/>
        <v>m</v>
      </c>
      <c r="E18" s="346" t="s">
        <v>1194</v>
      </c>
      <c r="F18" s="344"/>
      <c r="G18" s="346" t="s">
        <v>1193</v>
      </c>
      <c r="H18" s="344"/>
      <c r="I18" s="345" t="s">
        <v>1192</v>
      </c>
      <c r="J18" s="344">
        <v>0</v>
      </c>
      <c r="K18" s="343" t="s">
        <v>1175</v>
      </c>
      <c r="L18" s="342" t="str">
        <f t="shared" si="1"/>
        <v/>
      </c>
      <c r="N18" s="341"/>
    </row>
    <row r="19" spans="2:14">
      <c r="B19" s="346">
        <v>14</v>
      </c>
      <c r="C19" s="351" t="s">
        <v>1218</v>
      </c>
      <c r="D19" s="347" t="str">
        <f t="shared" si="0"/>
        <v>n</v>
      </c>
      <c r="E19" s="346" t="s">
        <v>1194</v>
      </c>
      <c r="F19" s="344"/>
      <c r="G19" s="346" t="s">
        <v>1193</v>
      </c>
      <c r="H19" s="344"/>
      <c r="I19" s="345" t="s">
        <v>1192</v>
      </c>
      <c r="J19" s="344">
        <v>0</v>
      </c>
      <c r="K19" s="343" t="s">
        <v>1175</v>
      </c>
      <c r="L19" s="342" t="str">
        <f t="shared" si="1"/>
        <v/>
      </c>
      <c r="N19" s="341"/>
    </row>
    <row r="20" spans="2:14">
      <c r="B20" s="346">
        <v>15</v>
      </c>
      <c r="C20" s="351" t="s">
        <v>1217</v>
      </c>
      <c r="D20" s="347" t="str">
        <f t="shared" si="0"/>
        <v>o</v>
      </c>
      <c r="E20" s="346" t="s">
        <v>1194</v>
      </c>
      <c r="F20" s="344"/>
      <c r="G20" s="346" t="s">
        <v>1193</v>
      </c>
      <c r="H20" s="344"/>
      <c r="I20" s="345" t="s">
        <v>1192</v>
      </c>
      <c r="J20" s="344">
        <v>0</v>
      </c>
      <c r="K20" s="343" t="s">
        <v>1175</v>
      </c>
      <c r="L20" s="342" t="str">
        <f t="shared" si="1"/>
        <v/>
      </c>
      <c r="N20" s="341"/>
    </row>
    <row r="21" spans="2:14">
      <c r="B21" s="346">
        <v>16</v>
      </c>
      <c r="C21" s="351" t="s">
        <v>1216</v>
      </c>
      <c r="D21" s="347" t="str">
        <f t="shared" si="0"/>
        <v>p</v>
      </c>
      <c r="E21" s="346" t="s">
        <v>1194</v>
      </c>
      <c r="F21" s="344"/>
      <c r="G21" s="346" t="s">
        <v>1193</v>
      </c>
      <c r="H21" s="344"/>
      <c r="I21" s="345" t="s">
        <v>1192</v>
      </c>
      <c r="J21" s="344">
        <v>0</v>
      </c>
      <c r="K21" s="343" t="s">
        <v>1175</v>
      </c>
      <c r="L21" s="342" t="str">
        <f t="shared" si="1"/>
        <v/>
      </c>
      <c r="N21" s="341"/>
    </row>
    <row r="22" spans="2:14">
      <c r="B22" s="346">
        <v>17</v>
      </c>
      <c r="C22" s="351" t="s">
        <v>1215</v>
      </c>
      <c r="D22" s="347" t="str">
        <f t="shared" si="0"/>
        <v>q</v>
      </c>
      <c r="E22" s="346" t="s">
        <v>1194</v>
      </c>
      <c r="F22" s="344"/>
      <c r="G22" s="346" t="s">
        <v>1193</v>
      </c>
      <c r="H22" s="344"/>
      <c r="I22" s="345" t="s">
        <v>1192</v>
      </c>
      <c r="J22" s="344">
        <v>0</v>
      </c>
      <c r="K22" s="343" t="s">
        <v>1175</v>
      </c>
      <c r="L22" s="342" t="str">
        <f t="shared" si="1"/>
        <v/>
      </c>
      <c r="N22" s="341"/>
    </row>
    <row r="23" spans="2:14">
      <c r="B23" s="346">
        <v>18</v>
      </c>
      <c r="C23" s="351" t="s">
        <v>1214</v>
      </c>
      <c r="D23" s="347" t="str">
        <f t="shared" si="0"/>
        <v>r</v>
      </c>
      <c r="E23" s="346" t="s">
        <v>1194</v>
      </c>
      <c r="F23" s="352"/>
      <c r="G23" s="346" t="s">
        <v>1193</v>
      </c>
      <c r="H23" s="352"/>
      <c r="I23" s="345" t="s">
        <v>1192</v>
      </c>
      <c r="J23" s="352"/>
      <c r="K23" s="343" t="s">
        <v>1175</v>
      </c>
      <c r="L23" s="351">
        <v>1</v>
      </c>
      <c r="N23" s="341"/>
    </row>
    <row r="24" spans="2:14">
      <c r="B24" s="346">
        <v>19</v>
      </c>
      <c r="C24" s="351" t="s">
        <v>1213</v>
      </c>
      <c r="D24" s="347" t="str">
        <f t="shared" si="0"/>
        <v>s</v>
      </c>
      <c r="E24" s="346" t="s">
        <v>1194</v>
      </c>
      <c r="F24" s="352"/>
      <c r="G24" s="346" t="s">
        <v>1193</v>
      </c>
      <c r="H24" s="352"/>
      <c r="I24" s="345" t="s">
        <v>1192</v>
      </c>
      <c r="J24" s="352"/>
      <c r="K24" s="343" t="s">
        <v>1175</v>
      </c>
      <c r="L24" s="351">
        <v>2</v>
      </c>
      <c r="N24" s="341"/>
    </row>
    <row r="25" spans="2:14">
      <c r="B25" s="346">
        <v>20</v>
      </c>
      <c r="C25" s="351" t="s">
        <v>1212</v>
      </c>
      <c r="D25" s="347" t="str">
        <f t="shared" si="0"/>
        <v>t</v>
      </c>
      <c r="E25" s="346" t="s">
        <v>1194</v>
      </c>
      <c r="F25" s="352"/>
      <c r="G25" s="346" t="s">
        <v>1193</v>
      </c>
      <c r="H25" s="352"/>
      <c r="I25" s="345" t="s">
        <v>1192</v>
      </c>
      <c r="J25" s="352"/>
      <c r="K25" s="343" t="s">
        <v>1175</v>
      </c>
      <c r="L25" s="351">
        <v>3</v>
      </c>
      <c r="N25" s="341"/>
    </row>
    <row r="26" spans="2:14">
      <c r="B26" s="346">
        <v>21</v>
      </c>
      <c r="C26" s="351" t="s">
        <v>1211</v>
      </c>
      <c r="D26" s="347" t="str">
        <f t="shared" si="0"/>
        <v>u</v>
      </c>
      <c r="E26" s="346" t="s">
        <v>1194</v>
      </c>
      <c r="F26" s="352"/>
      <c r="G26" s="346" t="s">
        <v>1193</v>
      </c>
      <c r="H26" s="352"/>
      <c r="I26" s="345" t="s">
        <v>1192</v>
      </c>
      <c r="J26" s="352"/>
      <c r="K26" s="343" t="s">
        <v>1175</v>
      </c>
      <c r="L26" s="351">
        <v>4</v>
      </c>
      <c r="N26" s="341"/>
    </row>
    <row r="27" spans="2:14">
      <c r="B27" s="346">
        <v>22</v>
      </c>
      <c r="C27" s="351" t="s">
        <v>1210</v>
      </c>
      <c r="D27" s="347" t="str">
        <f t="shared" si="0"/>
        <v>v</v>
      </c>
      <c r="E27" s="346" t="s">
        <v>1194</v>
      </c>
      <c r="F27" s="352"/>
      <c r="G27" s="346" t="s">
        <v>1193</v>
      </c>
      <c r="H27" s="352"/>
      <c r="I27" s="345" t="s">
        <v>1192</v>
      </c>
      <c r="J27" s="352"/>
      <c r="K27" s="343" t="s">
        <v>1175</v>
      </c>
      <c r="L27" s="351">
        <v>5</v>
      </c>
      <c r="N27" s="341"/>
    </row>
    <row r="28" spans="2:14">
      <c r="B28" s="346">
        <v>23</v>
      </c>
      <c r="C28" s="351" t="s">
        <v>1209</v>
      </c>
      <c r="D28" s="347" t="str">
        <f t="shared" si="0"/>
        <v>w</v>
      </c>
      <c r="E28" s="346" t="s">
        <v>1194</v>
      </c>
      <c r="F28" s="352"/>
      <c r="G28" s="346" t="s">
        <v>1193</v>
      </c>
      <c r="H28" s="352"/>
      <c r="I28" s="345" t="s">
        <v>1192</v>
      </c>
      <c r="J28" s="352"/>
      <c r="K28" s="343" t="s">
        <v>1175</v>
      </c>
      <c r="L28" s="351">
        <v>6</v>
      </c>
      <c r="N28" s="341"/>
    </row>
    <row r="29" spans="2:14">
      <c r="B29" s="346">
        <v>24</v>
      </c>
      <c r="C29" s="351" t="s">
        <v>1206</v>
      </c>
      <c r="D29" s="347" t="str">
        <f t="shared" si="0"/>
        <v>x</v>
      </c>
      <c r="E29" s="346" t="s">
        <v>1194</v>
      </c>
      <c r="F29" s="352"/>
      <c r="G29" s="346" t="s">
        <v>1193</v>
      </c>
      <c r="H29" s="352"/>
      <c r="I29" s="345" t="s">
        <v>1192</v>
      </c>
      <c r="J29" s="352"/>
      <c r="K29" s="343" t="s">
        <v>1175</v>
      </c>
      <c r="L29" s="351">
        <v>7</v>
      </c>
      <c r="N29" s="341"/>
    </row>
    <row r="30" spans="2:14">
      <c r="B30" s="346">
        <v>25</v>
      </c>
      <c r="C30" s="351" t="s">
        <v>1208</v>
      </c>
      <c r="D30" s="347" t="str">
        <f t="shared" si="0"/>
        <v>y</v>
      </c>
      <c r="E30" s="346" t="s">
        <v>1194</v>
      </c>
      <c r="F30" s="352"/>
      <c r="G30" s="346" t="s">
        <v>1193</v>
      </c>
      <c r="H30" s="352"/>
      <c r="I30" s="345" t="s">
        <v>1192</v>
      </c>
      <c r="J30" s="352"/>
      <c r="K30" s="343" t="s">
        <v>1175</v>
      </c>
      <c r="L30" s="351">
        <v>8</v>
      </c>
      <c r="N30" s="341"/>
    </row>
    <row r="31" spans="2:14">
      <c r="B31" s="346">
        <v>26</v>
      </c>
      <c r="C31" s="351" t="s">
        <v>1207</v>
      </c>
      <c r="D31" s="347" t="str">
        <f t="shared" si="0"/>
        <v>z</v>
      </c>
      <c r="E31" s="346" t="s">
        <v>1194</v>
      </c>
      <c r="F31" s="352"/>
      <c r="G31" s="346" t="s">
        <v>1196</v>
      </c>
      <c r="H31" s="352"/>
      <c r="I31" s="345" t="s">
        <v>1192</v>
      </c>
      <c r="J31" s="352"/>
      <c r="K31" s="343" t="s">
        <v>1175</v>
      </c>
      <c r="L31" s="351">
        <v>1</v>
      </c>
      <c r="N31" s="341"/>
    </row>
    <row r="32" spans="2:14">
      <c r="B32" s="346">
        <v>27</v>
      </c>
      <c r="C32" s="351" t="s">
        <v>1206</v>
      </c>
      <c r="D32" s="347" t="str">
        <f t="shared" si="0"/>
        <v>x</v>
      </c>
      <c r="E32" s="346" t="s">
        <v>1194</v>
      </c>
      <c r="F32" s="352"/>
      <c r="G32" s="346" t="s">
        <v>1193</v>
      </c>
      <c r="H32" s="352"/>
      <c r="I32" s="345" t="s">
        <v>1192</v>
      </c>
      <c r="J32" s="352"/>
      <c r="K32" s="343" t="s">
        <v>1175</v>
      </c>
      <c r="L32" s="351">
        <v>2</v>
      </c>
      <c r="N32" s="341"/>
    </row>
    <row r="33" spans="2:14">
      <c r="B33" s="346">
        <v>28</v>
      </c>
      <c r="C33" s="351" t="s">
        <v>1205</v>
      </c>
      <c r="D33" s="347" t="str">
        <f t="shared" si="0"/>
        <v>aa</v>
      </c>
      <c r="E33" s="346" t="s">
        <v>1194</v>
      </c>
      <c r="F33" s="352"/>
      <c r="G33" s="346" t="s">
        <v>1193</v>
      </c>
      <c r="H33" s="352"/>
      <c r="I33" s="345" t="s">
        <v>1192</v>
      </c>
      <c r="J33" s="352"/>
      <c r="K33" s="343" t="s">
        <v>1175</v>
      </c>
      <c r="L33" s="351">
        <v>3</v>
      </c>
      <c r="N33" s="341"/>
    </row>
    <row r="34" spans="2:14">
      <c r="B34" s="346">
        <v>29</v>
      </c>
      <c r="C34" s="351" t="s">
        <v>1204</v>
      </c>
      <c r="D34" s="347" t="str">
        <f t="shared" si="0"/>
        <v>ab</v>
      </c>
      <c r="E34" s="346" t="s">
        <v>1194</v>
      </c>
      <c r="F34" s="352"/>
      <c r="G34" s="346" t="s">
        <v>1193</v>
      </c>
      <c r="H34" s="352"/>
      <c r="I34" s="345" t="s">
        <v>1192</v>
      </c>
      <c r="J34" s="352"/>
      <c r="K34" s="343" t="s">
        <v>1175</v>
      </c>
      <c r="L34" s="351">
        <v>4</v>
      </c>
      <c r="N34" s="341"/>
    </row>
    <row r="35" spans="2:14">
      <c r="B35" s="346">
        <v>30</v>
      </c>
      <c r="C35" s="351" t="s">
        <v>1203</v>
      </c>
      <c r="D35" s="347" t="str">
        <f t="shared" si="0"/>
        <v>ac</v>
      </c>
      <c r="E35" s="346" t="s">
        <v>1194</v>
      </c>
      <c r="F35" s="352"/>
      <c r="G35" s="346" t="s">
        <v>1193</v>
      </c>
      <c r="H35" s="352"/>
      <c r="I35" s="345" t="s">
        <v>1192</v>
      </c>
      <c r="J35" s="352"/>
      <c r="K35" s="343" t="s">
        <v>1175</v>
      </c>
      <c r="L35" s="351">
        <v>5</v>
      </c>
      <c r="N35" s="341"/>
    </row>
    <row r="36" spans="2:14">
      <c r="B36" s="346">
        <v>31</v>
      </c>
      <c r="C36" s="351" t="s">
        <v>1202</v>
      </c>
      <c r="D36" s="347" t="str">
        <f t="shared" si="0"/>
        <v>ad</v>
      </c>
      <c r="E36" s="346" t="s">
        <v>1194</v>
      </c>
      <c r="F36" s="352"/>
      <c r="G36" s="346" t="s">
        <v>1193</v>
      </c>
      <c r="H36" s="352"/>
      <c r="I36" s="345" t="s">
        <v>1192</v>
      </c>
      <c r="J36" s="352"/>
      <c r="K36" s="343" t="s">
        <v>1175</v>
      </c>
      <c r="L36" s="351">
        <v>6</v>
      </c>
      <c r="N36" s="341"/>
    </row>
    <row r="37" spans="2:14">
      <c r="B37" s="346">
        <v>32</v>
      </c>
      <c r="C37" s="351" t="s">
        <v>1201</v>
      </c>
      <c r="D37" s="347" t="str">
        <f t="shared" si="0"/>
        <v>ae</v>
      </c>
      <c r="E37" s="346" t="s">
        <v>1194</v>
      </c>
      <c r="F37" s="352"/>
      <c r="G37" s="346" t="s">
        <v>1193</v>
      </c>
      <c r="H37" s="352"/>
      <c r="I37" s="345" t="s">
        <v>1192</v>
      </c>
      <c r="J37" s="352"/>
      <c r="K37" s="343" t="s">
        <v>1175</v>
      </c>
      <c r="L37" s="351">
        <v>7</v>
      </c>
      <c r="N37" s="341"/>
    </row>
    <row r="38" spans="2:14">
      <c r="B38" s="346">
        <v>33</v>
      </c>
      <c r="C38" s="351" t="s">
        <v>1200</v>
      </c>
      <c r="D38" s="347" t="str">
        <f t="shared" si="0"/>
        <v>af</v>
      </c>
      <c r="E38" s="346" t="s">
        <v>1194</v>
      </c>
      <c r="F38" s="352"/>
      <c r="G38" s="346" t="s">
        <v>1193</v>
      </c>
      <c r="H38" s="352"/>
      <c r="I38" s="345" t="s">
        <v>1192</v>
      </c>
      <c r="J38" s="352"/>
      <c r="K38" s="343" t="s">
        <v>1175</v>
      </c>
      <c r="L38" s="351">
        <v>8</v>
      </c>
      <c r="N38" s="341"/>
    </row>
    <row r="39" spans="2:14">
      <c r="B39" s="346">
        <v>34</v>
      </c>
      <c r="C39" s="350" t="s">
        <v>1199</v>
      </c>
      <c r="D39" s="347"/>
      <c r="E39" s="346" t="s">
        <v>1194</v>
      </c>
      <c r="F39" s="344">
        <v>0.29166666666666669</v>
      </c>
      <c r="G39" s="346" t="s">
        <v>1193</v>
      </c>
      <c r="H39" s="344">
        <v>0.39583333333333331</v>
      </c>
      <c r="I39" s="345" t="s">
        <v>1192</v>
      </c>
      <c r="J39" s="344">
        <v>0</v>
      </c>
      <c r="K39" s="343" t="s">
        <v>1175</v>
      </c>
      <c r="L39" s="342">
        <f>IF(OR(F39="",H39=""),"",(H39+IF(F39&gt;H39,1,0)-F39-J39)*24)</f>
        <v>2.5</v>
      </c>
      <c r="N39" s="341"/>
    </row>
    <row r="40" spans="2:14">
      <c r="B40" s="346"/>
      <c r="C40" s="349" t="s">
        <v>1085</v>
      </c>
      <c r="D40" s="347"/>
      <c r="E40" s="346" t="s">
        <v>1194</v>
      </c>
      <c r="F40" s="344">
        <v>0.6875</v>
      </c>
      <c r="G40" s="346" t="s">
        <v>1193</v>
      </c>
      <c r="H40" s="344">
        <v>0.83333333333333337</v>
      </c>
      <c r="I40" s="345" t="s">
        <v>1192</v>
      </c>
      <c r="J40" s="344">
        <v>0</v>
      </c>
      <c r="K40" s="343" t="s">
        <v>1175</v>
      </c>
      <c r="L40" s="342">
        <f>IF(OR(F40="",H40=""),"",(H40+IF(F40&gt;H40,1,0)-F40-J40)*24)</f>
        <v>3.5</v>
      </c>
      <c r="N40" s="341"/>
    </row>
    <row r="41" spans="2:14">
      <c r="B41" s="346"/>
      <c r="C41" s="348" t="s">
        <v>1085</v>
      </c>
      <c r="D41" s="347" t="str">
        <f>C39</f>
        <v>ag</v>
      </c>
      <c r="E41" s="346" t="s">
        <v>1194</v>
      </c>
      <c r="F41" s="344" t="s">
        <v>1085</v>
      </c>
      <c r="G41" s="346" t="s">
        <v>1193</v>
      </c>
      <c r="H41" s="344" t="s">
        <v>1085</v>
      </c>
      <c r="I41" s="345" t="s">
        <v>1192</v>
      </c>
      <c r="J41" s="344" t="s">
        <v>1085</v>
      </c>
      <c r="K41" s="343" t="s">
        <v>1175</v>
      </c>
      <c r="L41" s="342">
        <f>IF(OR(L39="",L40=""),"",L39+L40)</f>
        <v>6</v>
      </c>
      <c r="N41" s="341" t="s">
        <v>1198</v>
      </c>
    </row>
    <row r="42" spans="2:14">
      <c r="B42" s="346"/>
      <c r="C42" s="350" t="s">
        <v>1197</v>
      </c>
      <c r="D42" s="347"/>
      <c r="E42" s="346" t="s">
        <v>1194</v>
      </c>
      <c r="F42" s="344"/>
      <c r="G42" s="346" t="s">
        <v>1193</v>
      </c>
      <c r="H42" s="344"/>
      <c r="I42" s="345" t="s">
        <v>1192</v>
      </c>
      <c r="J42" s="344">
        <v>0</v>
      </c>
      <c r="K42" s="343" t="s">
        <v>1175</v>
      </c>
      <c r="L42" s="342" t="str">
        <f>IF(OR(F42="",H42=""),"",(H42+IF(F42&gt;H42,1,0)-F42-J42)*24)</f>
        <v/>
      </c>
      <c r="N42" s="341"/>
    </row>
    <row r="43" spans="2:14">
      <c r="B43" s="346">
        <v>35</v>
      </c>
      <c r="C43" s="349" t="s">
        <v>1085</v>
      </c>
      <c r="D43" s="347"/>
      <c r="E43" s="346" t="s">
        <v>1194</v>
      </c>
      <c r="F43" s="344"/>
      <c r="G43" s="346" t="s">
        <v>1193</v>
      </c>
      <c r="H43" s="344"/>
      <c r="I43" s="345" t="s">
        <v>1192</v>
      </c>
      <c r="J43" s="344">
        <v>0</v>
      </c>
      <c r="K43" s="343" t="s">
        <v>1175</v>
      </c>
      <c r="L43" s="342" t="str">
        <f>IF(OR(F43="",H43=""),"",(H43+IF(F43&gt;H43,1,0)-F43-J43)*24)</f>
        <v/>
      </c>
      <c r="N43" s="341"/>
    </row>
    <row r="44" spans="2:14">
      <c r="B44" s="346"/>
      <c r="C44" s="348" t="s">
        <v>1085</v>
      </c>
      <c r="D44" s="347" t="str">
        <f>C42</f>
        <v>ah</v>
      </c>
      <c r="E44" s="346" t="s">
        <v>1194</v>
      </c>
      <c r="F44" s="344" t="s">
        <v>1085</v>
      </c>
      <c r="G44" s="346" t="s">
        <v>1196</v>
      </c>
      <c r="H44" s="344" t="s">
        <v>1085</v>
      </c>
      <c r="I44" s="345" t="s">
        <v>1192</v>
      </c>
      <c r="J44" s="344" t="s">
        <v>1085</v>
      </c>
      <c r="K44" s="343" t="s">
        <v>1175</v>
      </c>
      <c r="L44" s="342" t="str">
        <f>IF(OR(L42="",L43=""),"",L42+L43)</f>
        <v/>
      </c>
      <c r="N44" s="341" t="s">
        <v>1191</v>
      </c>
    </row>
    <row r="45" spans="2:14">
      <c r="B45" s="346"/>
      <c r="C45" s="350" t="s">
        <v>1195</v>
      </c>
      <c r="D45" s="347"/>
      <c r="E45" s="346" t="s">
        <v>1194</v>
      </c>
      <c r="F45" s="344"/>
      <c r="G45" s="346" t="s">
        <v>1193</v>
      </c>
      <c r="H45" s="344"/>
      <c r="I45" s="345" t="s">
        <v>1192</v>
      </c>
      <c r="J45" s="344">
        <v>0</v>
      </c>
      <c r="K45" s="343" t="s">
        <v>1175</v>
      </c>
      <c r="L45" s="342" t="str">
        <f>IF(OR(F45="",H45=""),"",(H45+IF(F45&gt;H45,1,0)-F45-J45)*24)</f>
        <v/>
      </c>
      <c r="N45" s="341"/>
    </row>
    <row r="46" spans="2:14">
      <c r="B46" s="346">
        <v>36</v>
      </c>
      <c r="C46" s="349" t="s">
        <v>1085</v>
      </c>
      <c r="D46" s="347"/>
      <c r="E46" s="346" t="s">
        <v>1194</v>
      </c>
      <c r="F46" s="344"/>
      <c r="G46" s="346" t="s">
        <v>1193</v>
      </c>
      <c r="H46" s="344"/>
      <c r="I46" s="345" t="s">
        <v>1192</v>
      </c>
      <c r="J46" s="344">
        <v>0</v>
      </c>
      <c r="K46" s="343" t="s">
        <v>1175</v>
      </c>
      <c r="L46" s="342" t="str">
        <f>IF(OR(F46="",H46=""),"",(H46+IF(F46&gt;H46,1,0)-F46-J46)*24)</f>
        <v/>
      </c>
      <c r="N46" s="341"/>
    </row>
    <row r="47" spans="2:14">
      <c r="B47" s="346"/>
      <c r="C47" s="348" t="s">
        <v>1085</v>
      </c>
      <c r="D47" s="347" t="str">
        <f>C45</f>
        <v>ai</v>
      </c>
      <c r="E47" s="346" t="s">
        <v>1194</v>
      </c>
      <c r="F47" s="344" t="s">
        <v>1085</v>
      </c>
      <c r="G47" s="346" t="s">
        <v>1193</v>
      </c>
      <c r="H47" s="344" t="s">
        <v>1085</v>
      </c>
      <c r="I47" s="345" t="s">
        <v>1192</v>
      </c>
      <c r="J47" s="344" t="s">
        <v>1085</v>
      </c>
      <c r="K47" s="343" t="s">
        <v>1175</v>
      </c>
      <c r="L47" s="342" t="str">
        <f>IF(OR(L45="",L46=""),"",L45+L46)</f>
        <v/>
      </c>
      <c r="N47" s="341" t="s">
        <v>1191</v>
      </c>
    </row>
    <row r="49" spans="3:4">
      <c r="C49" s="340" t="s">
        <v>1190</v>
      </c>
      <c r="D49" s="340"/>
    </row>
    <row r="50" spans="3:4">
      <c r="C50" s="340" t="s">
        <v>1189</v>
      </c>
      <c r="D50" s="340"/>
    </row>
    <row r="51" spans="3:4">
      <c r="C51" s="340" t="s">
        <v>1188</v>
      </c>
      <c r="D51" s="340"/>
    </row>
    <row r="52" spans="3:4">
      <c r="C52" s="340" t="s">
        <v>1187</v>
      </c>
      <c r="D52" s="340"/>
    </row>
  </sheetData>
  <sheetProtection insertRows="0" deleteRows="0"/>
  <mergeCells count="2">
    <mergeCell ref="F4:L4"/>
    <mergeCell ref="N4:N5"/>
  </mergeCells>
  <phoneticPr fontId="9"/>
  <printOptions horizontalCentered="1"/>
  <pageMargins left="0.70866141732283472" right="0.70866141732283472" top="0.55118110236220474" bottom="0.35433070866141736" header="0.31496062992125984" footer="0.31496062992125984"/>
  <pageSetup paperSize="9" scale="5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424CF864E986E4EBF4FF346F4A0A729" ma:contentTypeVersion="14" ma:contentTypeDescription="新しいドキュメントを作成します。" ma:contentTypeScope="" ma:versionID="07fe104537079e42fd6489e40f56417f">
  <xsd:schema xmlns:xsd="http://www.w3.org/2001/XMLSchema" xmlns:xs="http://www.w3.org/2001/XMLSchema" xmlns:p="http://schemas.microsoft.com/office/2006/metadata/properties" xmlns:ns2="d69926dd-d381-4d9d-89fc-67f23bdb152a" xmlns:ns3="afa0c77f-b6eb-4140-8819-9b8592c6b5e4" targetNamespace="http://schemas.microsoft.com/office/2006/metadata/properties" ma:root="true" ma:fieldsID="0bb25af83143d39613a73518c135d945" ns2:_="" ns3:_="">
    <xsd:import namespace="d69926dd-d381-4d9d-89fc-67f23bdb152a"/>
    <xsd:import namespace="afa0c77f-b6eb-4140-8819-9b8592c6b5e4"/>
    <xsd:element name="properties">
      <xsd:complexType>
        <xsd:sequence>
          <xsd:element name="documentManagement">
            <xsd:complexType>
              <xsd:all>
                <xsd:element ref="ns2:MediaServiceBillingMetadata" minOccurs="0"/>
                <xsd:element ref="ns2:MediaServiceMetadata" minOccurs="0"/>
                <xsd:element ref="ns2:MediaServiceFastMetadata" minOccurs="0"/>
                <xsd:element ref="ns2:MediaServiceSearchProperties" minOccurs="0"/>
                <xsd:element ref="ns2:_x66f4__x65b0__x65e5__x6642_2" minOccurs="0"/>
                <xsd:element ref="ns2:_x65e5__x4ed8_"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9926dd-d381-4d9d-89fc-67f23bdb152a" elementFormDefault="qualified">
    <xsd:import namespace="http://schemas.microsoft.com/office/2006/documentManagement/types"/>
    <xsd:import namespace="http://schemas.microsoft.com/office/infopath/2007/PartnerControls"/>
    <xsd:element name="MediaServiceBillingMetadata" ma:index="8" nillable="true" ma:displayName="MediaServiceBillingMetadata" ma:hidden="true" ma:internalName="MediaServiceBillingMetadata" ma:readOnly="true">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x66f4__x65b0__x65e5__x6642_2" ma:index="12" nillable="true" ma:displayName="更新日時2" ma:format="DateOnly" ma:internalName="_x66f4__x65b0__x65e5__x6642_2">
      <xsd:simpleType>
        <xsd:restriction base="dms:DateTime"/>
      </xsd:simpleType>
    </xsd:element>
    <xsd:element name="_x65e5__x4ed8_" ma:index="13" nillable="true" ma:displayName="日付" ma:format="DateTime" ma:internalName="_x65e5__x4ed8_">
      <xsd:simpleType>
        <xsd:restriction base="dms:DateTime"/>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fa0c77f-b6eb-4140-8819-9b8592c6b5e4"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65320908-e322-4910-bb18-449691d3b9af}" ma:internalName="TaxCatchAll" ma:showField="CatchAllData" ma:web="afa0c77f-b6eb-4140-8819-9b8592c6b5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69926dd-d381-4d9d-89fc-67f23bdb152a">
      <Terms xmlns="http://schemas.microsoft.com/office/infopath/2007/PartnerControls"/>
    </lcf76f155ced4ddcb4097134ff3c332f>
    <_x65e5__x4ed8_ xmlns="d69926dd-d381-4d9d-89fc-67f23bdb152a" xsi:nil="true"/>
    <_x66f4__x65b0__x65e5__x6642_2 xmlns="d69926dd-d381-4d9d-89fc-67f23bdb152a" xsi:nil="true"/>
    <TaxCatchAll xmlns="afa0c77f-b6eb-4140-8819-9b8592c6b5e4" xsi:nil="true"/>
  </documentManagement>
</p:properties>
</file>

<file path=customXml/itemProps1.xml><?xml version="1.0" encoding="utf-8"?>
<ds:datastoreItem xmlns:ds="http://schemas.openxmlformats.org/officeDocument/2006/customXml" ds:itemID="{3DDF6BA1-270B-4EEB-8EA5-89AFF3250069}">
  <ds:schemaRefs>
    <ds:schemaRef ds:uri="http://schemas.microsoft.com/sharepoint/v3/contenttype/forms"/>
  </ds:schemaRefs>
</ds:datastoreItem>
</file>

<file path=customXml/itemProps2.xml><?xml version="1.0" encoding="utf-8"?>
<ds:datastoreItem xmlns:ds="http://schemas.openxmlformats.org/officeDocument/2006/customXml" ds:itemID="{A608034D-4D31-4CF0-AECD-18D326B0BC8B}"/>
</file>

<file path=customXml/itemProps3.xml><?xml version="1.0" encoding="utf-8"?>
<ds:datastoreItem xmlns:ds="http://schemas.openxmlformats.org/officeDocument/2006/customXml" ds:itemID="{FC977926-9252-4E2E-BB5B-85609FE9BCAD}">
  <ds:schemaRefs>
    <ds:schemaRef ds:uri="http://schemas.microsoft.com/office/2006/metadata/properties"/>
    <ds:schemaRef ds:uri="http://schemas.microsoft.com/office/infopath/2007/PartnerControls"/>
    <ds:schemaRef ds:uri="d69926dd-d381-4d9d-89fc-67f23bdb152a"/>
    <ds:schemaRef ds:uri="afa0c77f-b6eb-4140-8819-9b8592c6b5e4"/>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11</vt:i4>
      </vt:variant>
      <vt:variant>
        <vt:lpstr>名前付き一覧</vt:lpstr>
      </vt:variant>
      <vt:variant>
        <vt:i4>32</vt:i4>
      </vt:variant>
    </vt:vector>
  </HeadingPairs>
  <TitlesOfParts>
    <vt:vector baseType="lpstr" size="43">
      <vt:lpstr>①運営状況点検書</vt:lpstr>
      <vt:lpstr>②基本施設サービス費及び在宅復帰・在宅療養支援機能加算</vt:lpstr>
      <vt:lpstr>③勤務形態一覧表（従来型）</vt:lpstr>
      <vt:lpstr>④勤務形態一覧表（ユニット型）</vt:lpstr>
      <vt:lpstr>シフト記号表（従来型・ユニット型共通）</vt:lpstr>
      <vt:lpstr>（従来型）記入方法</vt:lpstr>
      <vt:lpstr>（ユニット型）記入方法</vt:lpstr>
      <vt:lpstr>【記載例】（ユニット型）</vt:lpstr>
      <vt:lpstr>【記載例】シフト記号表（勤務時間帯）</vt:lpstr>
      <vt:lpstr>プルダウン・リスト（従来型・ユニット型共通） (2)</vt:lpstr>
      <vt:lpstr>プルダウン・リスト（従来型・ユニット型共通）</vt:lpstr>
      <vt:lpstr>'シフト記号表（従来型・ユニット型共通）'!【記載例】シフト記号</vt:lpstr>
      <vt:lpstr>【記載例】シフト記号</vt:lpstr>
      <vt:lpstr>'シフト記号表（従来型・ユニット型共通）'!【記載例】シフト記号表</vt:lpstr>
      <vt:lpstr>【記載例】シフト記号表</vt:lpstr>
      <vt:lpstr>①運営状況点検書!HIT_ROW109</vt:lpstr>
      <vt:lpstr>'（ユニット型）記入方法'!Print_Area</vt:lpstr>
      <vt:lpstr>'（従来型）記入方法'!Print_Area</vt:lpstr>
      <vt:lpstr>'【記載例】（ユニット型）'!Print_Area</vt:lpstr>
      <vt:lpstr>'【記載例】シフト記号表（勤務時間帯）'!Print_Area</vt:lpstr>
      <vt:lpstr>①運営状況点検書!Print_Area</vt:lpstr>
      <vt:lpstr>'③勤務形態一覧表（従来型）'!Print_Area</vt:lpstr>
      <vt:lpstr>'④勤務形態一覧表（ユニット型）'!Print_Area</vt:lpstr>
      <vt:lpstr>'シフト記号表（従来型・ユニット型共通）'!Print_Area</vt:lpstr>
      <vt:lpstr>'【記載例】（ユニット型）'!Print_Titles</vt:lpstr>
      <vt:lpstr>'③勤務形態一覧表（従来型）'!Print_Titles</vt:lpstr>
      <vt:lpstr>'④勤務形態一覧表（ユニット型）'!Print_Titles</vt:lpstr>
      <vt:lpstr>シフト記号表</vt:lpstr>
      <vt:lpstr>その他の従業者</vt:lpstr>
      <vt:lpstr>医師</vt:lpstr>
      <vt:lpstr>栄養士</vt:lpstr>
      <vt:lpstr>介護支援専門員</vt:lpstr>
      <vt:lpstr>介護職員</vt:lpstr>
      <vt:lpstr>看護職員</vt:lpstr>
      <vt:lpstr>管理者</vt:lpstr>
      <vt:lpstr>言語聴覚士</vt:lpstr>
      <vt:lpstr>作業療法士</vt:lpstr>
      <vt:lpstr>支援相談員</vt:lpstr>
      <vt:lpstr>事務員</vt:lpstr>
      <vt:lpstr>職種</vt:lpstr>
      <vt:lpstr>調理員</vt:lpstr>
      <vt:lpstr>薬剤師</vt:lpstr>
      <vt:lpstr>理学療法士</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2026-01-08T13:02:30Z</cp:lastPrinted>
  <dcterms:created xsi:type="dcterms:W3CDTF">2008-06-06T11:29:08Z</dcterms:created>
  <dcterms:modified xsi:type="dcterms:W3CDTF">2026-05-26T11:12:10Z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0x0101002424CF864E986E4EBF4FF346F4A0A729</vt:lpwstr>
  </property>
  <property fmtid="{D5CDD505-2E9C-101B-9397-08002B2CF9AE}" pid="3" name="Order">
    <vt:r8>19196800</vt:r8>
  </property>
  <property fmtid="{D5CDD505-2E9C-101B-9397-08002B2CF9AE}" pid="4" name="MediaServiceImageTags">
    <vt:lpwstr/>
  </property>
</Properties>
</file>