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codeName="ThisWorkbook"/>
  <mc:AlternateContent xmlns:mc="http://schemas.openxmlformats.org/markup-compatibility/2006">
    <mc:Choice Requires="x15">
      <x15ac:absPath xmlns:x15ac="http://schemas.microsoft.com/office/spreadsheetml/2010/11/ac" url="O:\契約課\050_R4以前\11_公契約条例\公契約条例（作業用フォルダ）\ホームページ更新\R7（年度切替の掲示板も）\01 手引きなど全て\労働状況台帳\"/>
    </mc:Choice>
  </mc:AlternateContent>
  <xr:revisionPtr revIDLastSave="0" documentId="13_ncr:1_{3F44F719-80F8-47B2-AF85-7EBCC46F4440}" xr6:coauthVersionLast="47" xr6:coauthVersionMax="47" xr10:uidLastSave="{00000000-0000-0000-0000-000000000000}"/>
  <bookViews>
    <workbookView xWindow="-108" yWindow="-108" windowWidth="23256" windowHeight="12456" xr2:uid="{00000000-000D-0000-FFFF-FFFF00000000}"/>
  </bookViews>
  <sheets>
    <sheet name="基本情報入力シート" sheetId="4" r:id="rId1"/>
    <sheet name="R７年度用" sheetId="2" r:id="rId2"/>
  </sheets>
  <definedNames>
    <definedName name="_xlnm.Print_Area" localSheetId="1">'R７年度用'!$A$1:$L$37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2" l="1"/>
  <c r="D4" i="2"/>
  <c r="D8" i="2"/>
  <c r="D6" i="2"/>
  <c r="D7" i="2"/>
  <c r="D5" i="2" l="1"/>
  <c r="D3" i="2"/>
  <c r="I19" i="4" l="1"/>
  <c r="L6" i="2"/>
  <c r="J6" i="2"/>
  <c r="J8" i="2"/>
  <c r="J9" i="2"/>
  <c r="J7" i="2"/>
  <c r="J5" i="2"/>
  <c r="D19" i="4" l="1"/>
  <c r="D20" i="2" l="1"/>
  <c r="D19" i="2" l="1"/>
  <c r="G19" i="4" l="1"/>
  <c r="L26" i="4" s="1"/>
  <c r="B19" i="4"/>
  <c r="F18" i="4"/>
  <c r="A18" i="4"/>
  <c r="F40" i="4" l="1"/>
  <c r="F50" i="4"/>
  <c r="F45" i="4"/>
  <c r="F55" i="4"/>
  <c r="F30" i="4"/>
  <c r="F35" i="4"/>
  <c r="A30" i="4"/>
  <c r="A28" i="4"/>
  <c r="A23" i="4"/>
  <c r="K30" i="4" l="1"/>
  <c r="K28" i="4"/>
  <c r="K25" i="4"/>
  <c r="F51" i="4"/>
  <c r="F46" i="4"/>
  <c r="F41" i="4"/>
  <c r="F36" i="4"/>
  <c r="F31" i="4"/>
  <c r="I52" i="4" l="1"/>
  <c r="I47" i="4"/>
  <c r="I42" i="4"/>
  <c r="I37" i="4"/>
  <c r="I32" i="4"/>
  <c r="I26" i="4"/>
  <c r="N26" i="4" l="1"/>
  <c r="D26" i="4"/>
  <c r="G26" i="4"/>
  <c r="F28" i="4" s="1"/>
  <c r="B26" i="4"/>
  <c r="G32" i="4" l="1"/>
  <c r="F33" i="4" l="1"/>
  <c r="G37" i="4"/>
  <c r="F38" i="4" s="1"/>
  <c r="G42" i="4" l="1"/>
  <c r="G47" i="4" s="1"/>
  <c r="F48" i="4" l="1"/>
  <c r="F43" i="4"/>
  <c r="G52" i="4"/>
  <c r="F53" i="4" s="1"/>
  <c r="Q36" i="2" l="1"/>
  <c r="O36" i="2"/>
  <c r="T36" i="2" s="1"/>
  <c r="J36" i="2"/>
  <c r="D36" i="2"/>
  <c r="Q35" i="2"/>
  <c r="O35" i="2"/>
  <c r="T35" i="2" s="1"/>
  <c r="J35" i="2"/>
  <c r="D35" i="2"/>
  <c r="Q34" i="2"/>
  <c r="O34" i="2"/>
  <c r="T34" i="2" s="1"/>
  <c r="J34" i="2"/>
  <c r="D34" i="2"/>
  <c r="Q33" i="2"/>
  <c r="O33" i="2"/>
  <c r="T33" i="2" s="1"/>
  <c r="J33" i="2"/>
  <c r="D33" i="2"/>
  <c r="Q32" i="2"/>
  <c r="O32" i="2"/>
  <c r="T32" i="2" s="1"/>
  <c r="J32" i="2"/>
  <c r="D32" i="2"/>
  <c r="Q31" i="2"/>
  <c r="O31" i="2"/>
  <c r="T31" i="2" s="1"/>
  <c r="J31" i="2"/>
  <c r="D31" i="2"/>
  <c r="Q30" i="2"/>
  <c r="O30" i="2"/>
  <c r="J30" i="2"/>
  <c r="D30" i="2"/>
  <c r="Q29" i="2"/>
  <c r="O29" i="2"/>
  <c r="J29" i="2"/>
  <c r="D29" i="2"/>
  <c r="Q28" i="2"/>
  <c r="O28" i="2"/>
  <c r="J28" i="2"/>
  <c r="D28" i="2"/>
  <c r="Q27" i="2"/>
  <c r="O27" i="2"/>
  <c r="J27" i="2"/>
  <c r="D27" i="2"/>
  <c r="Q26" i="2"/>
  <c r="O26" i="2"/>
  <c r="J26" i="2"/>
  <c r="D26" i="2"/>
  <c r="Q25" i="2"/>
  <c r="O25" i="2"/>
  <c r="J25" i="2"/>
  <c r="D25" i="2"/>
  <c r="Q24" i="2"/>
  <c r="O24" i="2"/>
  <c r="J24" i="2"/>
  <c r="D24" i="2"/>
  <c r="Q23" i="2"/>
  <c r="O23" i="2"/>
  <c r="J23" i="2"/>
  <c r="D23" i="2"/>
  <c r="Q22" i="2"/>
  <c r="O22" i="2"/>
  <c r="J22" i="2"/>
  <c r="D22" i="2"/>
  <c r="Q21" i="2"/>
  <c r="O21" i="2"/>
  <c r="J21" i="2"/>
  <c r="D21" i="2"/>
  <c r="Q20" i="2"/>
  <c r="O20" i="2"/>
  <c r="J20" i="2"/>
  <c r="K20" i="2" s="1"/>
  <c r="M20" i="2" s="1"/>
  <c r="Q19" i="2"/>
  <c r="O19" i="2"/>
  <c r="J19" i="2"/>
  <c r="K19" i="2" s="1"/>
  <c r="M19" i="2" s="1"/>
  <c r="Q18" i="2"/>
  <c r="O18" i="2"/>
  <c r="J18" i="2"/>
  <c r="D18" i="2"/>
  <c r="J17" i="2"/>
  <c r="D17" i="2"/>
  <c r="T20" i="2" l="1"/>
  <c r="T21" i="2"/>
  <c r="T22" i="2"/>
  <c r="T23" i="2"/>
  <c r="T24" i="2"/>
  <c r="T25" i="2"/>
  <c r="T26" i="2"/>
  <c r="T27" i="2"/>
  <c r="T28" i="2"/>
  <c r="T29" i="2"/>
  <c r="T30" i="2"/>
  <c r="K22" i="2"/>
  <c r="M22" i="2" s="1"/>
  <c r="K24" i="2"/>
  <c r="M24" i="2" s="1"/>
  <c r="K25" i="2"/>
  <c r="M25" i="2" s="1"/>
  <c r="K27" i="2"/>
  <c r="M27" i="2" s="1"/>
  <c r="K28" i="2"/>
  <c r="M28" i="2" s="1"/>
  <c r="K29" i="2"/>
  <c r="M29" i="2" s="1"/>
  <c r="K30" i="2"/>
  <c r="M30" i="2" s="1"/>
  <c r="K31" i="2"/>
  <c r="M31" i="2" s="1"/>
  <c r="K32" i="2"/>
  <c r="M32" i="2" s="1"/>
  <c r="K33" i="2"/>
  <c r="M33" i="2" s="1"/>
  <c r="K34" i="2"/>
  <c r="M34" i="2" s="1"/>
  <c r="K35" i="2"/>
  <c r="M35" i="2" s="1"/>
  <c r="K36" i="2"/>
  <c r="M36" i="2" s="1"/>
  <c r="K21" i="2"/>
  <c r="M21" i="2" s="1"/>
  <c r="K23" i="2"/>
  <c r="M23" i="2" s="1"/>
  <c r="K26" i="2"/>
  <c r="M26" i="2" s="1"/>
  <c r="K18" i="2"/>
  <c r="M18" i="2" s="1"/>
  <c r="T18" i="2"/>
  <c r="T19" i="2"/>
  <c r="K17" i="2"/>
  <c r="M17" i="2" s="1"/>
  <c r="Q17" i="2"/>
  <c r="O17" i="2"/>
  <c r="T17"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Sasaya</author>
    <author>Administrator</author>
  </authors>
  <commentList>
    <comment ref="J3" authorId="0" shapeId="0" xr:uid="{00000000-0006-0000-0100-000001000000}">
      <text>
        <r>
          <rPr>
            <b/>
            <sz val="9"/>
            <color indexed="81"/>
            <rFont val="MS P ゴシック"/>
            <family val="3"/>
            <charset val="128"/>
          </rPr>
          <t>給料をお支払いする日です。</t>
        </r>
      </text>
    </comment>
    <comment ref="G11" authorId="1" shapeId="0" xr:uid="{00000000-0006-0000-0100-000002000000}">
      <text>
        <r>
          <rPr>
            <b/>
            <sz val="9"/>
            <color indexed="81"/>
            <rFont val="MS P ゴシック"/>
            <family val="3"/>
            <charset val="128"/>
          </rPr>
          <t>労働報酬の額の欄が赤くなっている場合は、こちらに理由の入力をお願いします。
Ex)３０分単位で、給与計算を行っているためなど</t>
        </r>
      </text>
    </comment>
  </commentList>
</comments>
</file>

<file path=xl/sharedStrings.xml><?xml version="1.0" encoding="utf-8"?>
<sst xmlns="http://schemas.openxmlformats.org/spreadsheetml/2006/main" count="138" uniqueCount="86">
  <si>
    <t>労働報酬計算対象期間</t>
    <rPh sb="0" eb="2">
      <t>ロウドウ</t>
    </rPh>
    <rPh sb="2" eb="4">
      <t>ホウシュウ</t>
    </rPh>
    <rPh sb="4" eb="6">
      <t>ケイサン</t>
    </rPh>
    <rPh sb="6" eb="8">
      <t>タイショウ</t>
    </rPh>
    <rPh sb="8" eb="10">
      <t>キカン</t>
    </rPh>
    <phoneticPr fontId="2"/>
  </si>
  <si>
    <t>第２号様式</t>
    <rPh sb="0" eb="1">
      <t>ダイ</t>
    </rPh>
    <rPh sb="2" eb="3">
      <t>ゴウ</t>
    </rPh>
    <rPh sb="3" eb="5">
      <t>ヨウシキ</t>
    </rPh>
    <phoneticPr fontId="2"/>
  </si>
  <si>
    <t>契約名</t>
  </si>
  <si>
    <t>労働報酬の支払われるべき日</t>
    <rPh sb="0" eb="2">
      <t>ロウドウ</t>
    </rPh>
    <rPh sb="2" eb="4">
      <t>ホウシュウ</t>
    </rPh>
    <rPh sb="5" eb="7">
      <t>シハライ</t>
    </rPh>
    <rPh sb="12" eb="13">
      <t>ヒ</t>
    </rPh>
    <phoneticPr fontId="2"/>
  </si>
  <si>
    <t>契約期間</t>
  </si>
  <si>
    <t>～</t>
    <phoneticPr fontId="2"/>
  </si>
  <si>
    <t>～</t>
    <phoneticPr fontId="2"/>
  </si>
  <si>
    <t>請負業者名</t>
  </si>
  <si>
    <t>下請業者名</t>
    <rPh sb="0" eb="2">
      <t>シタウケ</t>
    </rPh>
    <rPh sb="2" eb="4">
      <t>ギョウシャ</t>
    </rPh>
    <rPh sb="4" eb="5">
      <t>メイ</t>
    </rPh>
    <phoneticPr fontId="2"/>
  </si>
  <si>
    <t>担当者名</t>
  </si>
  <si>
    <t>電話番号</t>
    <rPh sb="0" eb="2">
      <t>デンワ</t>
    </rPh>
    <rPh sb="2" eb="4">
      <t>バンゴウ</t>
    </rPh>
    <phoneticPr fontId="2"/>
  </si>
  <si>
    <t>下請業者担当者名</t>
    <rPh sb="4" eb="6">
      <t>タントウ</t>
    </rPh>
    <rPh sb="6" eb="7">
      <t>シャ</t>
    </rPh>
    <rPh sb="7" eb="8">
      <t>メイ</t>
    </rPh>
    <phoneticPr fontId="2"/>
  </si>
  <si>
    <t>下請業者電話番号</t>
    <rPh sb="4" eb="6">
      <t>デンワ</t>
    </rPh>
    <rPh sb="6" eb="8">
      <t>バンゴウ</t>
    </rPh>
    <phoneticPr fontId="2"/>
  </si>
  <si>
    <t>備考【労働報酬の額が下限総額（基準額）を下回っている理由について】</t>
    <phoneticPr fontId="1"/>
  </si>
  <si>
    <t>No</t>
    <phoneticPr fontId="2"/>
  </si>
  <si>
    <t>労働者氏名</t>
    <rPh sb="0" eb="3">
      <t>ロウドウシャ</t>
    </rPh>
    <rPh sb="3" eb="5">
      <t>シメイ</t>
    </rPh>
    <phoneticPr fontId="2"/>
  </si>
  <si>
    <t>職種</t>
    <rPh sb="0" eb="2">
      <t>ショクシュ</t>
    </rPh>
    <phoneticPr fontId="2"/>
  </si>
  <si>
    <t>労働報酬
下限額</t>
    <rPh sb="0" eb="2">
      <t>ロウドウ</t>
    </rPh>
    <rPh sb="2" eb="4">
      <t>ホウシュウ</t>
    </rPh>
    <rPh sb="5" eb="7">
      <t>カゲン</t>
    </rPh>
    <rPh sb="7" eb="8">
      <t>ガク</t>
    </rPh>
    <phoneticPr fontId="2"/>
  </si>
  <si>
    <t>すべての労働に係る労働時間数</t>
    <rPh sb="4" eb="6">
      <t>ロウドウ</t>
    </rPh>
    <rPh sb="7" eb="8">
      <t>カカ</t>
    </rPh>
    <rPh sb="9" eb="11">
      <t>ロウドウ</t>
    </rPh>
    <rPh sb="11" eb="13">
      <t>ジカン</t>
    </rPh>
    <rPh sb="13" eb="14">
      <t>スウ</t>
    </rPh>
    <phoneticPr fontId="2"/>
  </si>
  <si>
    <t>算定
労働時間</t>
    <rPh sb="0" eb="2">
      <t>サンテイ</t>
    </rPh>
    <rPh sb="3" eb="5">
      <t>ロウドウ</t>
    </rPh>
    <rPh sb="5" eb="7">
      <t>ジカン</t>
    </rPh>
    <phoneticPr fontId="4"/>
  </si>
  <si>
    <t>下限総額
(基準額)</t>
    <rPh sb="0" eb="2">
      <t>カゲン</t>
    </rPh>
    <rPh sb="2" eb="4">
      <t>ソウガク</t>
    </rPh>
    <rPh sb="6" eb="8">
      <t>キジュン</t>
    </rPh>
    <rPh sb="8" eb="9">
      <t>ガク</t>
    </rPh>
    <phoneticPr fontId="2"/>
  </si>
  <si>
    <t>労働報酬
の額</t>
    <rPh sb="0" eb="2">
      <t>ロウドウ</t>
    </rPh>
    <rPh sb="2" eb="4">
      <t>ホウシュウ</t>
    </rPh>
    <rPh sb="6" eb="7">
      <t>ガク</t>
    </rPh>
    <phoneticPr fontId="2"/>
  </si>
  <si>
    <t>下限額チェック</t>
    <rPh sb="0" eb="2">
      <t>カゲン</t>
    </rPh>
    <rPh sb="2" eb="3">
      <t>ガク</t>
    </rPh>
    <phoneticPr fontId="2"/>
  </si>
  <si>
    <t>労働時間による按分が必要なもの</t>
  </si>
  <si>
    <t>労働時間による按分が必要でないもの</t>
    <phoneticPr fontId="2"/>
  </si>
  <si>
    <t>所定時間内</t>
    <phoneticPr fontId="2"/>
  </si>
  <si>
    <t>所定時間外</t>
    <phoneticPr fontId="2"/>
  </si>
  <si>
    <t>休日</t>
    <phoneticPr fontId="2"/>
  </si>
  <si>
    <t>深夜</t>
    <phoneticPr fontId="2"/>
  </si>
  <si>
    <t>個別手当とならないもの</t>
    <rPh sb="0" eb="2">
      <t>コベツ</t>
    </rPh>
    <rPh sb="2" eb="4">
      <t>テアテ</t>
    </rPh>
    <phoneticPr fontId="2"/>
  </si>
  <si>
    <t>実物給与</t>
    <phoneticPr fontId="2"/>
  </si>
  <si>
    <t>時間外割増賃金</t>
    <phoneticPr fontId="2"/>
  </si>
  <si>
    <t>個別手当</t>
    <rPh sb="0" eb="2">
      <t>コベツ</t>
    </rPh>
    <rPh sb="2" eb="4">
      <t>テアテ</t>
    </rPh>
    <phoneticPr fontId="2"/>
  </si>
  <si>
    <t>労働報酬額</t>
    <phoneticPr fontId="2"/>
  </si>
  <si>
    <t>a</t>
    <phoneticPr fontId="2"/>
  </si>
  <si>
    <t>b</t>
    <phoneticPr fontId="2"/>
  </si>
  <si>
    <t>c</t>
    <phoneticPr fontId="2"/>
  </si>
  <si>
    <t>d</t>
    <phoneticPr fontId="2"/>
  </si>
  <si>
    <t>e</t>
    <phoneticPr fontId="2"/>
  </si>
  <si>
    <t>f</t>
    <phoneticPr fontId="2"/>
  </si>
  <si>
    <t>g</t>
    <phoneticPr fontId="2"/>
  </si>
  <si>
    <t>h=a×g</t>
    <phoneticPr fontId="2"/>
  </si>
  <si>
    <t>支給額</t>
    <rPh sb="0" eb="2">
      <t>シキュウ</t>
    </rPh>
    <rPh sb="2" eb="3">
      <t>ガク</t>
    </rPh>
    <phoneticPr fontId="2"/>
  </si>
  <si>
    <t>按分後の額</t>
    <rPh sb="0" eb="2">
      <t>アンブン</t>
    </rPh>
    <rPh sb="2" eb="3">
      <t>ゴ</t>
    </rPh>
    <rPh sb="4" eb="5">
      <t>ガク</t>
    </rPh>
    <phoneticPr fontId="2"/>
  </si>
  <si>
    <t>※ g=c＋d×1.25＋e×1.35＋f×0.25　　</t>
    <phoneticPr fontId="2"/>
  </si>
  <si>
    <t>※　按分は所定時間内の時間数による按分ですので、ｃ／ｂの割合となります。</t>
    <rPh sb="2" eb="4">
      <t>アンブン</t>
    </rPh>
    <rPh sb="5" eb="7">
      <t>ショテイ</t>
    </rPh>
    <rPh sb="7" eb="9">
      <t>ジカン</t>
    </rPh>
    <rPh sb="9" eb="10">
      <t>ナイ</t>
    </rPh>
    <rPh sb="11" eb="13">
      <t>ジカン</t>
    </rPh>
    <rPh sb="13" eb="14">
      <t>スウ</t>
    </rPh>
    <rPh sb="17" eb="19">
      <t>アンブン</t>
    </rPh>
    <rPh sb="28" eb="30">
      <t>ワリアイ</t>
    </rPh>
    <phoneticPr fontId="2"/>
  </si>
  <si>
    <t>※以下に当月の支給総額、実物給与の当月分、それぞれの支給額を入力すると下限額クリアのチェックができます。</t>
    <rPh sb="1" eb="3">
      <t>イカ</t>
    </rPh>
    <rPh sb="4" eb="6">
      <t>トウゲツ</t>
    </rPh>
    <rPh sb="7" eb="9">
      <t>シキュウ</t>
    </rPh>
    <rPh sb="9" eb="11">
      <t>ソウガク</t>
    </rPh>
    <rPh sb="12" eb="14">
      <t>ジツブツ</t>
    </rPh>
    <rPh sb="14" eb="16">
      <t>キュウヨ</t>
    </rPh>
    <rPh sb="17" eb="19">
      <t>トウゲツ</t>
    </rPh>
    <rPh sb="19" eb="20">
      <t>ブン</t>
    </rPh>
    <rPh sb="26" eb="29">
      <t>シキュウガク</t>
    </rPh>
    <rPh sb="30" eb="32">
      <t>ニュウリョク</t>
    </rPh>
    <rPh sb="35" eb="37">
      <t>カゲン</t>
    </rPh>
    <rPh sb="37" eb="38">
      <t>ガク</t>
    </rPh>
    <phoneticPr fontId="2"/>
  </si>
  <si>
    <t>メールアドレス</t>
    <phoneticPr fontId="2"/>
  </si>
  <si>
    <t>・提出期限及び提出書類について</t>
    <rPh sb="1" eb="3">
      <t>テイシュツ</t>
    </rPh>
    <rPh sb="3" eb="5">
      <t>キゲン</t>
    </rPh>
    <rPh sb="5" eb="6">
      <t>オヨ</t>
    </rPh>
    <rPh sb="7" eb="9">
      <t>テイシュツ</t>
    </rPh>
    <rPh sb="9" eb="11">
      <t>ショルイ</t>
    </rPh>
    <phoneticPr fontId="1"/>
  </si>
  <si>
    <t>R</t>
    <phoneticPr fontId="6"/>
  </si>
  <si>
    <t>年</t>
    <rPh sb="0" eb="1">
      <t>ネン</t>
    </rPh>
    <phoneticPr fontId="6"/>
  </si>
  <si>
    <t>月</t>
    <rPh sb="0" eb="1">
      <t>ツキ</t>
    </rPh>
    <phoneticPr fontId="6"/>
  </si>
  <si>
    <t>給与支払いが当月払いの場合は○を付けてください。</t>
    <rPh sb="0" eb="2">
      <t>キュウヨ</t>
    </rPh>
    <rPh sb="2" eb="4">
      <t>シハラ</t>
    </rPh>
    <rPh sb="6" eb="8">
      <t>トウゲツ</t>
    </rPh>
    <rPh sb="8" eb="9">
      <t>バラ</t>
    </rPh>
    <rPh sb="11" eb="13">
      <t>バアイ</t>
    </rPh>
    <rPh sb="16" eb="17">
      <t>ツ</t>
    </rPh>
    <phoneticPr fontId="6"/>
  </si>
  <si>
    <t>初回提出期限</t>
    <rPh sb="0" eb="2">
      <t>ショカイ</t>
    </rPh>
    <rPh sb="2" eb="4">
      <t>テイシュツ</t>
    </rPh>
    <rPh sb="4" eb="6">
      <t>キゲン</t>
    </rPh>
    <phoneticPr fontId="6"/>
  </si>
  <si>
    <t>2回目提出期限</t>
    <rPh sb="1" eb="2">
      <t>カイ</t>
    </rPh>
    <rPh sb="2" eb="3">
      <t>メ</t>
    </rPh>
    <rPh sb="3" eb="5">
      <t>テイシュツ</t>
    </rPh>
    <rPh sb="5" eb="7">
      <t>キゲン</t>
    </rPh>
    <phoneticPr fontId="6"/>
  </si>
  <si>
    <t>月</t>
    <rPh sb="0" eb="1">
      <t>ガツ</t>
    </rPh>
    <phoneticPr fontId="6"/>
  </si>
  <si>
    <t>提出書類</t>
    <rPh sb="0" eb="2">
      <t>テイシュツ</t>
    </rPh>
    <rPh sb="2" eb="4">
      <t>ショルイ</t>
    </rPh>
    <phoneticPr fontId="6"/>
  </si>
  <si>
    <t>R</t>
    <phoneticPr fontId="6"/>
  </si>
  <si>
    <t>下請業者メールアドレス</t>
    <rPh sb="2" eb="4">
      <t>ギョウシャ</t>
    </rPh>
    <phoneticPr fontId="2"/>
  </si>
  <si>
    <t>令和</t>
    <rPh sb="0" eb="2">
      <t>レイワ</t>
    </rPh>
    <phoneticPr fontId="1"/>
  </si>
  <si>
    <t>年</t>
    <rPh sb="0" eb="1">
      <t>ネン</t>
    </rPh>
    <phoneticPr fontId="1"/>
  </si>
  <si>
    <t>月</t>
    <rPh sb="0" eb="1">
      <t>ガツ</t>
    </rPh>
    <phoneticPr fontId="1"/>
  </si>
  <si>
    <t>日</t>
    <rPh sb="0" eb="1">
      <t>ニチ</t>
    </rPh>
    <phoneticPr fontId="1"/>
  </si>
  <si>
    <t>から</t>
    <phoneticPr fontId="1"/>
  </si>
  <si>
    <t>まで</t>
    <phoneticPr fontId="1"/>
  </si>
  <si>
    <t>下請業者メールアドレス</t>
    <phoneticPr fontId="2"/>
  </si>
  <si>
    <t>契約期間</t>
    <phoneticPr fontId="1"/>
  </si>
  <si>
    <t>労働報酬下限額（令和６年度対象業務委託契約）</t>
    <rPh sb="0" eb="2">
      <t>ロウドウ</t>
    </rPh>
    <rPh sb="2" eb="4">
      <t>ホウシュウ</t>
    </rPh>
    <rPh sb="4" eb="6">
      <t>カゲン</t>
    </rPh>
    <rPh sb="6" eb="7">
      <t>ガク</t>
    </rPh>
    <rPh sb="8" eb="10">
      <t>レイワ</t>
    </rPh>
    <phoneticPr fontId="2"/>
  </si>
  <si>
    <t>上記の契約期間に応じて、自動的に提出期限・提出書類が表示されます。</t>
    <rPh sb="0" eb="2">
      <t>ジョウキ</t>
    </rPh>
    <rPh sb="3" eb="5">
      <t>ケイヤク</t>
    </rPh>
    <rPh sb="5" eb="7">
      <t>キカン</t>
    </rPh>
    <rPh sb="8" eb="9">
      <t>オウ</t>
    </rPh>
    <rPh sb="12" eb="14">
      <t>ジドウ</t>
    </rPh>
    <rPh sb="14" eb="15">
      <t>テキ</t>
    </rPh>
    <rPh sb="16" eb="18">
      <t>テイシュツ</t>
    </rPh>
    <rPh sb="18" eb="20">
      <t>キゲン</t>
    </rPh>
    <rPh sb="21" eb="23">
      <t>テイシュツ</t>
    </rPh>
    <rPh sb="23" eb="25">
      <t>ショルイ</t>
    </rPh>
    <rPh sb="26" eb="28">
      <t>ヒョウジ</t>
    </rPh>
    <phoneticPr fontId="1"/>
  </si>
  <si>
    <t>下請業者業務期間</t>
    <phoneticPr fontId="1"/>
  </si>
  <si>
    <t>下請業者担当者名</t>
    <phoneticPr fontId="2"/>
  </si>
  <si>
    <t>下請業者業務期間</t>
    <phoneticPr fontId="1"/>
  </si>
  <si>
    <t>当月払い</t>
    <rPh sb="0" eb="2">
      <t>トウゲツ</t>
    </rPh>
    <rPh sb="2" eb="3">
      <t>バラ</t>
    </rPh>
    <phoneticPr fontId="6"/>
  </si>
  <si>
    <t>・初めに本シート（基本情報入力シート）の水色セルに入力することで、労働状況台帳に基本情報が転記されます。</t>
    <rPh sb="1" eb="2">
      <t>ハジ</t>
    </rPh>
    <rPh sb="4" eb="5">
      <t>ホン</t>
    </rPh>
    <rPh sb="9" eb="11">
      <t>キホン</t>
    </rPh>
    <rPh sb="11" eb="13">
      <t>ジョウホウ</t>
    </rPh>
    <rPh sb="13" eb="15">
      <t>ニュウリョク</t>
    </rPh>
    <rPh sb="20" eb="22">
      <t>ミズイロ</t>
    </rPh>
    <rPh sb="25" eb="27">
      <t>ニュウリョク</t>
    </rPh>
    <rPh sb="33" eb="35">
      <t>ロウドウ</t>
    </rPh>
    <rPh sb="35" eb="37">
      <t>ジョウキョウ</t>
    </rPh>
    <rPh sb="37" eb="39">
      <t>ダイチョウ</t>
    </rPh>
    <rPh sb="40" eb="42">
      <t>キホン</t>
    </rPh>
    <rPh sb="42" eb="44">
      <t>ジョウホウ</t>
    </rPh>
    <rPh sb="45" eb="47">
      <t>テンキ</t>
    </rPh>
    <phoneticPr fontId="1"/>
  </si>
  <si>
    <t>・本シートを作成することで、本契約の労働状況台帳・確認書の提出時期が一目でわかるようになっています。</t>
    <rPh sb="1" eb="2">
      <t>ホン</t>
    </rPh>
    <rPh sb="6" eb="8">
      <t>サクセイ</t>
    </rPh>
    <rPh sb="14" eb="17">
      <t>ホンケイヤク</t>
    </rPh>
    <rPh sb="18" eb="20">
      <t>ロウドウ</t>
    </rPh>
    <rPh sb="20" eb="22">
      <t>ジョウキョウ</t>
    </rPh>
    <rPh sb="22" eb="24">
      <t>ダイチョウ</t>
    </rPh>
    <rPh sb="25" eb="28">
      <t>カクニンショ</t>
    </rPh>
    <rPh sb="29" eb="31">
      <t>テイシュツ</t>
    </rPh>
    <rPh sb="31" eb="33">
      <t>ジキ</t>
    </rPh>
    <rPh sb="34" eb="36">
      <t>ヒトメ</t>
    </rPh>
    <phoneticPr fontId="1"/>
  </si>
  <si>
    <t>今回の提出は、</t>
    <rPh sb="0" eb="2">
      <t>コンカイ</t>
    </rPh>
    <rPh sb="3" eb="5">
      <t>テイシュツ</t>
    </rPh>
    <phoneticPr fontId="1"/>
  </si>
  <si>
    <t>←選択してください。</t>
    <rPh sb="1" eb="3">
      <t>センタク</t>
    </rPh>
    <phoneticPr fontId="1"/>
  </si>
  <si>
    <t>本契約に係る労働時間数</t>
    <rPh sb="0" eb="1">
      <t>ホン</t>
    </rPh>
    <rPh sb="4" eb="5">
      <t>カカ</t>
    </rPh>
    <rPh sb="6" eb="8">
      <t>ロウドウ</t>
    </rPh>
    <rPh sb="8" eb="10">
      <t>ジカン</t>
    </rPh>
    <rPh sb="10" eb="11">
      <t>スウ</t>
    </rPh>
    <phoneticPr fontId="4"/>
  </si>
  <si>
    <t>（1時間あたり）</t>
    <rPh sb="2" eb="4">
      <t>ジカン</t>
    </rPh>
    <phoneticPr fontId="1"/>
  </si>
  <si>
    <t>【注意】本シートは、様式作成用のため、労働状況台帳を紙で提出する場合は、本シートの印刷・提出は不要です。
電子媒体で提出する場合は、エラーとなってしまうため、本シートは削除せずそのまま提出してください。</t>
    <rPh sb="1" eb="3">
      <t>チュウイ</t>
    </rPh>
    <rPh sb="4" eb="5">
      <t>ホン</t>
    </rPh>
    <rPh sb="10" eb="12">
      <t>ヨウシキ</t>
    </rPh>
    <rPh sb="12" eb="15">
      <t>サクセイヨウ</t>
    </rPh>
    <rPh sb="19" eb="21">
      <t>ロウドウ</t>
    </rPh>
    <rPh sb="21" eb="23">
      <t>ジョウキョウ</t>
    </rPh>
    <rPh sb="23" eb="25">
      <t>ダイチョウ</t>
    </rPh>
    <rPh sb="26" eb="27">
      <t>カミ</t>
    </rPh>
    <rPh sb="28" eb="30">
      <t>テイシュツ</t>
    </rPh>
    <rPh sb="32" eb="34">
      <t>バアイ</t>
    </rPh>
    <rPh sb="36" eb="37">
      <t>ホン</t>
    </rPh>
    <rPh sb="41" eb="43">
      <t>インサツ</t>
    </rPh>
    <rPh sb="44" eb="46">
      <t>テイシュツ</t>
    </rPh>
    <rPh sb="47" eb="49">
      <t>フヨウ</t>
    </rPh>
    <rPh sb="53" eb="55">
      <t>デンシ</t>
    </rPh>
    <rPh sb="55" eb="57">
      <t>バイタイ</t>
    </rPh>
    <rPh sb="58" eb="60">
      <t>テイシュツ</t>
    </rPh>
    <rPh sb="62" eb="64">
      <t>バアイ</t>
    </rPh>
    <rPh sb="79" eb="80">
      <t>ホン</t>
    </rPh>
    <rPh sb="84" eb="86">
      <t>サクジョ</t>
    </rPh>
    <rPh sb="92" eb="94">
      <t>テイシュツ</t>
    </rPh>
    <phoneticPr fontId="1"/>
  </si>
  <si>
    <t>下記の労働者に対して公契約条例の内容を周知しました。</t>
    <rPh sb="0" eb="2">
      <t>カキ</t>
    </rPh>
    <rPh sb="3" eb="6">
      <t>ロウドウシャ</t>
    </rPh>
    <rPh sb="7" eb="8">
      <t>タイ</t>
    </rPh>
    <rPh sb="10" eb="11">
      <t>コウ</t>
    </rPh>
    <rPh sb="11" eb="13">
      <t>ケイヤク</t>
    </rPh>
    <rPh sb="13" eb="15">
      <t>ジョウレイ</t>
    </rPh>
    <rPh sb="16" eb="18">
      <t>ナイヨウ</t>
    </rPh>
    <rPh sb="19" eb="21">
      <t>シュウチ</t>
    </rPh>
    <phoneticPr fontId="2"/>
  </si>
  <si>
    <t>↑周知した場合は、プルダウンから☑を選択してください。</t>
    <rPh sb="1" eb="3">
      <t>シュウチ</t>
    </rPh>
    <rPh sb="5" eb="7">
      <t>バアイ</t>
    </rPh>
    <rPh sb="18" eb="20">
      <t>センタク</t>
    </rPh>
    <phoneticPr fontId="1"/>
  </si>
  <si>
    <t>【業務委託】労働状況台帳作成用　基本情報入力シート</t>
    <rPh sb="1" eb="3">
      <t>ギョウム</t>
    </rPh>
    <rPh sb="3" eb="5">
      <t>イタク</t>
    </rPh>
    <rPh sb="6" eb="8">
      <t>ロウドウ</t>
    </rPh>
    <rPh sb="8" eb="10">
      <t>ジョウキョウ</t>
    </rPh>
    <rPh sb="10" eb="12">
      <t>ダイチョウ</t>
    </rPh>
    <rPh sb="12" eb="15">
      <t>サクセイヨウ</t>
    </rPh>
    <rPh sb="16" eb="18">
      <t>キホン</t>
    </rPh>
    <rPh sb="18" eb="20">
      <t>ジョウホウ</t>
    </rPh>
    <rPh sb="20" eb="22">
      <t>ニュウリョク</t>
    </rPh>
    <phoneticPr fontId="1"/>
  </si>
  <si>
    <t>※提出期限は、各回提出期限に記載されている「各月の７営業日以内（土・日・祝日・年末年始を除く）」となります。</t>
    <rPh sb="1" eb="3">
      <t>テイシュツ</t>
    </rPh>
    <rPh sb="3" eb="5">
      <t>キゲン</t>
    </rPh>
    <rPh sb="7" eb="8">
      <t>カク</t>
    </rPh>
    <rPh sb="8" eb="9">
      <t>カイ</t>
    </rPh>
    <rPh sb="9" eb="11">
      <t>テイシュツ</t>
    </rPh>
    <rPh sb="11" eb="13">
      <t>キゲン</t>
    </rPh>
    <rPh sb="14" eb="16">
      <t>キサイ</t>
    </rPh>
    <rPh sb="22" eb="23">
      <t>カク</t>
    </rPh>
    <rPh sb="23" eb="24">
      <t>ツキ</t>
    </rPh>
    <rPh sb="26" eb="29">
      <t>エイギョウビ</t>
    </rPh>
    <rPh sb="29" eb="31">
      <t>イナイ</t>
    </rPh>
    <rPh sb="32" eb="33">
      <t>ツチ</t>
    </rPh>
    <rPh sb="34" eb="35">
      <t>ヒ</t>
    </rPh>
    <rPh sb="36" eb="38">
      <t>シュクジツ</t>
    </rPh>
    <rPh sb="39" eb="41">
      <t>ネンマツ</t>
    </rPh>
    <rPh sb="41" eb="43">
      <t>ネンシ</t>
    </rPh>
    <rPh sb="44" eb="45">
      <t>ノゾ</t>
    </rPh>
    <phoneticPr fontId="1"/>
  </si>
  <si>
    <t>年度契約（７年度以上の契約についても毎年度同様の提出書類・提出期限になります。）</t>
    <rPh sb="0" eb="2">
      <t>ネンド</t>
    </rPh>
    <rPh sb="2" eb="4">
      <t>ケイヤク</t>
    </rPh>
    <rPh sb="6" eb="7">
      <t>ネン</t>
    </rPh>
    <rPh sb="7" eb="8">
      <t>ド</t>
    </rPh>
    <rPh sb="8" eb="10">
      <t>イジョウ</t>
    </rPh>
    <rPh sb="11" eb="13">
      <t>ケイヤク</t>
    </rPh>
    <rPh sb="18" eb="21">
      <t>マイネンド</t>
    </rPh>
    <rPh sb="21" eb="23">
      <t>ドウヨウ</t>
    </rPh>
    <rPh sb="24" eb="26">
      <t>テイシュツ</t>
    </rPh>
    <rPh sb="26" eb="28">
      <t>ショルイ</t>
    </rPh>
    <rPh sb="29" eb="31">
      <t>テイシュツ</t>
    </rPh>
    <rPh sb="31" eb="33">
      <t>キゲン</t>
    </rPh>
    <phoneticPr fontId="6"/>
  </si>
  <si>
    <t>相模原市労働状況台帳（令和7年度対象業務委託契約等用）</t>
    <rPh sb="0" eb="4">
      <t>サガミハラシ</t>
    </rPh>
    <rPh sb="4" eb="6">
      <t>ロウドウ</t>
    </rPh>
    <rPh sb="6" eb="8">
      <t>ジョウキョウ</t>
    </rPh>
    <rPh sb="8" eb="10">
      <t>ダイチョウ</t>
    </rPh>
    <rPh sb="11" eb="13">
      <t>レイワ</t>
    </rPh>
    <rPh sb="14" eb="16">
      <t>ネンド</t>
    </rPh>
    <rPh sb="16" eb="18">
      <t>タイショウ</t>
    </rPh>
    <rPh sb="18" eb="20">
      <t>ギョウム</t>
    </rPh>
    <rPh sb="20" eb="22">
      <t>イタク</t>
    </rPh>
    <rPh sb="22" eb="24">
      <t>ケイヤク</t>
    </rPh>
    <rPh sb="24" eb="25">
      <t>トウ</t>
    </rPh>
    <rPh sb="25" eb="26">
      <t>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</si>
</sst>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411]ge\.m\.d;@"/>
  </numFmts>
  <fonts count="16">
    <font>
      <sz val="11"/>
      <color theme="1"/>
      <name val="游ゴシック"/>
      <family val="3"/>
      <charset val="128"/>
      <scheme val="minor"/>
    </font>
    <font>
      <sz val="6"/>
      <name val="游ゴシック"/>
      <family val="3"/>
      <charset val="128"/>
      <scheme val="minor"/>
    </font>
    <font>
      <sz val="6"/>
      <name val="ＭＳ Ｐゴシック"/>
      <family val="3"/>
      <charset val="128"/>
    </font>
    <font>
      <sz val="11"/>
      <color indexed="8"/>
      <name val="ＭＳ Ｐゴシック"/>
      <family val="3"/>
      <charset val="128"/>
    </font>
    <font>
      <b/>
      <sz val="18"/>
      <color indexed="56"/>
      <name val="ＭＳ Ｐゴシック"/>
      <family val="3"/>
      <charset val="128"/>
    </font>
    <font>
      <b/>
      <sz val="9"/>
      <color indexed="81"/>
      <name val="MS P ゴシック"/>
      <family val="3"/>
      <charset val="128"/>
    </font>
    <font>
      <sz val="6"/>
      <name val="游ゴシック"/>
      <family val="2"/>
      <charset val="128"/>
      <scheme val="minor"/>
    </font>
    <font>
      <sz val="11"/>
      <color theme="1"/>
      <name val="BIZ UDゴシック"/>
      <family val="3"/>
      <charset val="128"/>
    </font>
    <font>
      <sz val="11"/>
      <color indexed="8"/>
      <name val="BIZ UDゴシック"/>
      <family val="3"/>
      <charset val="128"/>
    </font>
    <font>
      <sz val="10"/>
      <color theme="1"/>
      <name val="BIZ UDゴシック"/>
      <family val="3"/>
      <charset val="128"/>
    </font>
    <font>
      <sz val="8.5"/>
      <color theme="1"/>
      <name val="BIZ UDゴシック"/>
      <family val="3"/>
      <charset val="128"/>
    </font>
    <font>
      <sz val="14"/>
      <color indexed="8"/>
      <name val="BIZ UDゴシック"/>
      <family val="3"/>
      <charset val="128"/>
    </font>
    <font>
      <sz val="12"/>
      <color theme="1"/>
      <name val="BIZ UDゴシック"/>
      <family val="3"/>
      <charset val="128"/>
    </font>
    <font>
      <sz val="9"/>
      <color rgb="FFFF0000"/>
      <name val="BIZ UDゴシック"/>
      <family val="3"/>
      <charset val="128"/>
    </font>
    <font>
      <sz val="9"/>
      <color indexed="8"/>
      <name val="BIZ UDゴシック"/>
      <family val="3"/>
      <charset val="128"/>
    </font>
    <font>
      <sz val="12"/>
      <color indexed="8"/>
      <name val="BIZ UDゴシック"/>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rgb="FFDDEBF7"/>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hair">
        <color indexed="64"/>
      </left>
      <right/>
      <top/>
      <bottom/>
      <diagonal/>
    </border>
    <border>
      <left style="hair">
        <color indexed="64"/>
      </left>
      <right style="thin">
        <color indexed="64"/>
      </right>
      <top/>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hair">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style="thin">
        <color indexed="64"/>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140">
    <xf numFmtId="0" fontId="0" fillId="0" borderId="0" xfId="0">
      <alignment vertical="center"/>
    </xf>
    <xf numFmtId="0" fontId="7" fillId="0" borderId="0" xfId="0" applyFont="1">
      <alignment vertical="center"/>
    </xf>
    <xf numFmtId="57" fontId="8" fillId="0" borderId="1" xfId="1" applyNumberFormat="1" applyFont="1" applyFill="1" applyBorder="1" applyAlignment="1" applyProtection="1">
      <alignment horizontal="center" vertical="center" shrinkToFit="1"/>
    </xf>
    <xf numFmtId="0" fontId="8" fillId="2" borderId="1" xfId="1" applyNumberFormat="1" applyFont="1" applyFill="1" applyBorder="1" applyAlignment="1" applyProtection="1">
      <alignment horizontal="center" vertical="center" shrinkToFit="1"/>
      <protection locked="0"/>
    </xf>
    <xf numFmtId="38" fontId="8" fillId="0" borderId="1" xfId="1" applyFont="1" applyFill="1" applyBorder="1" applyAlignment="1" applyProtection="1">
      <alignment horizontal="center" vertical="center" shrinkToFit="1"/>
    </xf>
    <xf numFmtId="0" fontId="7" fillId="2" borderId="1" xfId="0" applyFont="1" applyFill="1" applyBorder="1" applyAlignment="1" applyProtection="1">
      <alignment horizontal="center" vertical="center"/>
      <protection locked="0"/>
    </xf>
    <xf numFmtId="0" fontId="7" fillId="0" borderId="1" xfId="0" applyFont="1" applyBorder="1" applyAlignment="1">
      <alignment horizontal="center" vertical="center"/>
    </xf>
    <xf numFmtId="38" fontId="8" fillId="0" borderId="5" xfId="1" applyFont="1" applyFill="1" applyBorder="1" applyAlignment="1" applyProtection="1">
      <alignment vertical="center"/>
    </xf>
    <xf numFmtId="38" fontId="8" fillId="0" borderId="6" xfId="1" applyFont="1" applyFill="1" applyBorder="1" applyAlignment="1" applyProtection="1">
      <alignment vertical="center"/>
    </xf>
    <xf numFmtId="0" fontId="7" fillId="0" borderId="5" xfId="0" applyFont="1" applyBorder="1">
      <alignment vertical="center"/>
    </xf>
    <xf numFmtId="0" fontId="7" fillId="0" borderId="6" xfId="0" applyFont="1" applyBorder="1">
      <alignment vertical="center"/>
    </xf>
    <xf numFmtId="0" fontId="7" fillId="0" borderId="7" xfId="0" applyFont="1" applyBorder="1">
      <alignment vertical="center"/>
    </xf>
    <xf numFmtId="0" fontId="7" fillId="0" borderId="33" xfId="0" applyFont="1" applyBorder="1" applyAlignment="1">
      <alignment horizontal="right" vertical="center"/>
    </xf>
    <xf numFmtId="0" fontId="7" fillId="0" borderId="8" xfId="0" applyFont="1" applyBorder="1" applyAlignment="1">
      <alignment horizontal="center" vertical="center"/>
    </xf>
    <xf numFmtId="0" fontId="7" fillId="0" borderId="8" xfId="0" applyFont="1" applyBorder="1">
      <alignment vertical="center"/>
    </xf>
    <xf numFmtId="0" fontId="7" fillId="0" borderId="34" xfId="0" applyFont="1" applyBorder="1">
      <alignment vertical="center"/>
    </xf>
    <xf numFmtId="0" fontId="7" fillId="0" borderId="0" xfId="0" applyFont="1" applyAlignment="1">
      <alignment horizontal="right" vertical="center"/>
    </xf>
    <xf numFmtId="0" fontId="7" fillId="2" borderId="0" xfId="0" applyFont="1" applyFill="1" applyAlignment="1" applyProtection="1">
      <alignment horizontal="center" vertical="center"/>
      <protection locked="0"/>
    </xf>
    <xf numFmtId="0" fontId="7" fillId="0" borderId="0" xfId="0" applyFont="1" applyAlignment="1">
      <alignment horizontal="center" vertical="center"/>
    </xf>
    <xf numFmtId="0" fontId="7" fillId="0" borderId="35" xfId="0" applyFont="1" applyBorder="1" applyAlignment="1">
      <alignment horizontal="right" vertical="center"/>
    </xf>
    <xf numFmtId="0" fontId="7" fillId="0" borderId="36" xfId="0" applyFont="1" applyBorder="1">
      <alignment vertical="center"/>
    </xf>
    <xf numFmtId="0" fontId="7" fillId="0" borderId="35" xfId="0" applyFont="1" applyBorder="1">
      <alignment vertical="center"/>
    </xf>
    <xf numFmtId="38" fontId="11" fillId="0" borderId="0" xfId="1" applyFont="1" applyFill="1" applyProtection="1">
      <alignment vertical="center"/>
    </xf>
    <xf numFmtId="38" fontId="8" fillId="0" borderId="0" xfId="1" applyFont="1" applyFill="1" applyProtection="1">
      <alignment vertical="center"/>
    </xf>
    <xf numFmtId="38" fontId="11" fillId="0" borderId="0" xfId="1" applyFont="1" applyFill="1" applyAlignment="1" applyProtection="1">
      <alignment horizontal="right" vertical="center"/>
    </xf>
    <xf numFmtId="38" fontId="8" fillId="0" borderId="0" xfId="1" applyFont="1" applyFill="1">
      <alignment vertical="center"/>
    </xf>
    <xf numFmtId="177" fontId="8" fillId="0" borderId="2" xfId="1" applyNumberFormat="1" applyFont="1" applyFill="1" applyBorder="1" applyAlignment="1" applyProtection="1">
      <alignment horizontal="center" vertical="center"/>
    </xf>
    <xf numFmtId="177" fontId="8" fillId="0" borderId="4" xfId="1" applyNumberFormat="1" applyFont="1" applyFill="1" applyBorder="1" applyAlignment="1" applyProtection="1">
      <alignment horizontal="center" vertical="center"/>
    </xf>
    <xf numFmtId="177" fontId="8" fillId="2" borderId="2" xfId="1" applyNumberFormat="1" applyFont="1" applyFill="1" applyBorder="1" applyAlignment="1" applyProtection="1">
      <alignment horizontal="center" vertical="center"/>
      <protection locked="0"/>
    </xf>
    <xf numFmtId="177" fontId="8" fillId="2" borderId="3" xfId="1" applyNumberFormat="1" applyFont="1" applyFill="1" applyBorder="1" applyAlignment="1" applyProtection="1">
      <alignment horizontal="center" vertical="center"/>
      <protection locked="0"/>
    </xf>
    <xf numFmtId="38" fontId="8" fillId="0" borderId="0" xfId="1" applyFont="1" applyFill="1" applyBorder="1" applyAlignment="1" applyProtection="1">
      <alignment horizontal="center" vertical="center" shrinkToFit="1"/>
    </xf>
    <xf numFmtId="0" fontId="12" fillId="0" borderId="0" xfId="0" applyFont="1" applyAlignment="1">
      <alignment horizontal="left" vertical="center"/>
    </xf>
    <xf numFmtId="0" fontId="13" fillId="0" borderId="0" xfId="0" applyFont="1" applyAlignment="1">
      <alignment vertical="top"/>
    </xf>
    <xf numFmtId="0" fontId="12" fillId="0" borderId="0" xfId="0" applyFont="1" applyAlignment="1">
      <alignment horizontal="right"/>
    </xf>
    <xf numFmtId="0" fontId="12" fillId="2" borderId="0" xfId="0" applyFont="1" applyFill="1" applyAlignment="1" applyProtection="1">
      <alignment horizontal="center" vertical="center"/>
      <protection locked="0"/>
    </xf>
    <xf numFmtId="0" fontId="12" fillId="0" borderId="8" xfId="0" applyFont="1" applyBorder="1" applyAlignment="1">
      <alignment horizontal="left" vertical="center"/>
    </xf>
    <xf numFmtId="38" fontId="8" fillId="0" borderId="10" xfId="1" applyFont="1" applyFill="1" applyBorder="1" applyAlignment="1" applyProtection="1">
      <alignment horizontal="distributed" vertical="center" wrapText="1"/>
    </xf>
    <xf numFmtId="38" fontId="14" fillId="0" borderId="10" xfId="1" applyFont="1" applyFill="1" applyBorder="1" applyAlignment="1" applyProtection="1">
      <alignment horizontal="distributed" vertical="center" wrapText="1"/>
    </xf>
    <xf numFmtId="38" fontId="8" fillId="0" borderId="10" xfId="1" applyFont="1" applyFill="1" applyBorder="1" applyAlignment="1" applyProtection="1">
      <alignment horizontal="distributed" vertical="center"/>
    </xf>
    <xf numFmtId="0" fontId="7" fillId="0" borderId="14" xfId="0" applyFont="1" applyBorder="1" applyAlignment="1">
      <alignment horizontal="distributed" vertical="center" wrapText="1"/>
    </xf>
    <xf numFmtId="0" fontId="7" fillId="0" borderId="16" xfId="0" applyFont="1" applyBorder="1">
      <alignment vertical="center"/>
    </xf>
    <xf numFmtId="0" fontId="7" fillId="0" borderId="18" xfId="0" applyFont="1" applyBorder="1" applyAlignment="1">
      <alignment horizontal="center" vertical="center" shrinkToFit="1"/>
    </xf>
    <xf numFmtId="38" fontId="8" fillId="0" borderId="19" xfId="1" applyFont="1" applyFill="1" applyBorder="1" applyAlignment="1" applyProtection="1">
      <alignment horizontal="distributed" vertical="center"/>
    </xf>
    <xf numFmtId="38" fontId="8" fillId="0" borderId="19" xfId="1" applyFont="1" applyFill="1" applyBorder="1" applyAlignment="1" applyProtection="1">
      <alignment horizontal="center" vertical="center" shrinkToFit="1"/>
    </xf>
    <xf numFmtId="38" fontId="8" fillId="0" borderId="18" xfId="1" applyFont="1" applyFill="1" applyBorder="1" applyAlignment="1" applyProtection="1">
      <alignment horizontal="center" vertical="center" wrapText="1"/>
    </xf>
    <xf numFmtId="0" fontId="7" fillId="0" borderId="20" xfId="0" applyFont="1" applyBorder="1" applyAlignment="1">
      <alignment horizontal="center" vertical="center" wrapText="1"/>
    </xf>
    <xf numFmtId="38" fontId="15" fillId="0" borderId="0" xfId="1" applyFont="1" applyFill="1" applyBorder="1" applyProtection="1">
      <alignment vertical="center"/>
    </xf>
    <xf numFmtId="0" fontId="7" fillId="0" borderId="18" xfId="0" applyFont="1" applyBorder="1" applyAlignment="1">
      <alignment horizontal="center" vertical="center"/>
    </xf>
    <xf numFmtId="38" fontId="8" fillId="0" borderId="39" xfId="1" applyFont="1" applyFill="1" applyBorder="1" applyAlignment="1" applyProtection="1">
      <alignment horizontal="center" vertical="center"/>
    </xf>
    <xf numFmtId="38" fontId="8" fillId="0" borderId="26" xfId="1" applyFont="1" applyFill="1" applyBorder="1" applyAlignment="1" applyProtection="1">
      <alignment horizontal="center" vertical="center"/>
    </xf>
    <xf numFmtId="38" fontId="15" fillId="0" borderId="0" xfId="1" applyFont="1" applyFill="1" applyBorder="1" applyAlignment="1" applyProtection="1">
      <alignment horizontal="left" vertical="center"/>
    </xf>
    <xf numFmtId="0" fontId="7" fillId="0" borderId="28" xfId="0" applyFont="1" applyBorder="1">
      <alignment vertical="center"/>
    </xf>
    <xf numFmtId="0" fontId="7" fillId="2" borderId="29" xfId="0" applyFont="1" applyFill="1" applyBorder="1" applyProtection="1">
      <alignment vertical="center"/>
      <protection locked="0"/>
    </xf>
    <xf numFmtId="0" fontId="7" fillId="2" borderId="29" xfId="0" applyFont="1" applyFill="1" applyBorder="1" applyAlignment="1" applyProtection="1">
      <alignment vertical="center" shrinkToFit="1"/>
      <protection locked="0"/>
    </xf>
    <xf numFmtId="38" fontId="11" fillId="0" borderId="29" xfId="1" applyFont="1" applyFill="1" applyBorder="1" applyAlignment="1" applyProtection="1">
      <alignment vertical="center"/>
    </xf>
    <xf numFmtId="40" fontId="11" fillId="2" borderId="30" xfId="1" applyNumberFormat="1" applyFont="1" applyFill="1" applyBorder="1" applyAlignment="1" applyProtection="1">
      <alignment vertical="center"/>
      <protection locked="0"/>
    </xf>
    <xf numFmtId="40" fontId="11" fillId="2" borderId="29" xfId="1" applyNumberFormat="1" applyFont="1" applyFill="1" applyBorder="1" applyProtection="1">
      <alignment vertical="center"/>
      <protection locked="0"/>
    </xf>
    <xf numFmtId="38" fontId="11" fillId="0" borderId="30" xfId="1" applyFont="1" applyFill="1" applyBorder="1" applyAlignment="1" applyProtection="1">
      <alignment vertical="center"/>
    </xf>
    <xf numFmtId="38" fontId="11" fillId="2" borderId="31" xfId="1" applyFont="1" applyFill="1" applyBorder="1" applyAlignment="1" applyProtection="1">
      <alignment vertical="center"/>
      <protection locked="0"/>
    </xf>
    <xf numFmtId="38" fontId="11" fillId="3" borderId="28" xfId="1" applyFont="1" applyFill="1" applyBorder="1" applyProtection="1">
      <alignment vertical="center"/>
      <protection locked="0"/>
    </xf>
    <xf numFmtId="38" fontId="11" fillId="0" borderId="26" xfId="1" applyFont="1" applyFill="1" applyBorder="1" applyProtection="1">
      <alignment vertical="center"/>
    </xf>
    <xf numFmtId="38" fontId="11" fillId="3" borderId="29" xfId="1" applyFont="1" applyFill="1" applyBorder="1" applyProtection="1">
      <alignment vertical="center"/>
      <protection locked="0"/>
    </xf>
    <xf numFmtId="38" fontId="11" fillId="3" borderId="32" xfId="1" applyFont="1" applyFill="1" applyBorder="1" applyProtection="1">
      <alignment vertical="center"/>
      <protection locked="0"/>
    </xf>
    <xf numFmtId="38" fontId="11" fillId="0" borderId="31" xfId="1" applyFont="1" applyFill="1" applyBorder="1" applyAlignment="1" applyProtection="1">
      <alignment vertical="center"/>
    </xf>
    <xf numFmtId="38" fontId="11" fillId="0" borderId="29" xfId="1" applyFont="1" applyFill="1" applyBorder="1" applyProtection="1">
      <alignment vertical="center"/>
    </xf>
    <xf numFmtId="38" fontId="11" fillId="3" borderId="30" xfId="1" applyFont="1" applyFill="1" applyBorder="1" applyProtection="1">
      <alignment vertical="center"/>
      <protection locked="0"/>
    </xf>
    <xf numFmtId="40" fontId="11" fillId="2" borderId="26" xfId="1" applyNumberFormat="1" applyFont="1" applyFill="1" applyBorder="1" applyProtection="1">
      <alignment vertical="center"/>
      <protection locked="0"/>
    </xf>
    <xf numFmtId="38" fontId="8" fillId="0" borderId="0" xfId="1" applyFont="1" applyFill="1" applyAlignment="1" applyProtection="1">
      <alignment horizontal="right" vertical="center"/>
    </xf>
    <xf numFmtId="38" fontId="7" fillId="0" borderId="0" xfId="0" applyNumberFormat="1" applyFont="1">
      <alignment vertical="center"/>
    </xf>
    <xf numFmtId="0" fontId="9" fillId="0" borderId="33" xfId="0" applyFont="1" applyBorder="1" applyAlignment="1">
      <alignment horizontal="left" vertical="top" wrapText="1"/>
    </xf>
    <xf numFmtId="0" fontId="9" fillId="0" borderId="8" xfId="0" applyFont="1" applyBorder="1" applyAlignment="1">
      <alignment horizontal="left" vertical="top" wrapText="1"/>
    </xf>
    <xf numFmtId="0" fontId="9" fillId="0" borderId="34" xfId="0" applyFont="1" applyBorder="1" applyAlignment="1">
      <alignment horizontal="left" vertical="top" wrapText="1"/>
    </xf>
    <xf numFmtId="0" fontId="9" fillId="0" borderId="35" xfId="0" applyFont="1" applyBorder="1" applyAlignment="1">
      <alignment horizontal="left" vertical="center" wrapText="1"/>
    </xf>
    <xf numFmtId="0" fontId="9" fillId="0" borderId="0" xfId="0" applyFont="1" applyAlignment="1">
      <alignment horizontal="left" vertical="center" wrapText="1"/>
    </xf>
    <xf numFmtId="0" fontId="9" fillId="0" borderId="36" xfId="0" applyFont="1" applyBorder="1" applyAlignment="1">
      <alignment horizontal="left" vertical="center" wrapText="1"/>
    </xf>
    <xf numFmtId="0" fontId="7" fillId="0" borderId="0" xfId="0" applyFont="1" applyAlignment="1">
      <alignment horizontal="left" vertical="top" wrapText="1"/>
    </xf>
    <xf numFmtId="38" fontId="8" fillId="0" borderId="5" xfId="1" applyFont="1" applyFill="1" applyBorder="1" applyAlignment="1" applyProtection="1">
      <alignment horizontal="distributed" vertical="center" wrapText="1"/>
    </xf>
    <xf numFmtId="38" fontId="8" fillId="0" borderId="6" xfId="1" applyFont="1" applyFill="1" applyBorder="1" applyAlignment="1" applyProtection="1">
      <alignment horizontal="distributed" vertical="center"/>
    </xf>
    <xf numFmtId="38" fontId="8" fillId="0" borderId="7" xfId="1" applyFont="1" applyFill="1" applyBorder="1" applyAlignment="1" applyProtection="1">
      <alignment horizontal="distributed" vertical="center"/>
    </xf>
    <xf numFmtId="38" fontId="8" fillId="0" borderId="33" xfId="1" applyFont="1" applyFill="1" applyBorder="1" applyAlignment="1" applyProtection="1">
      <alignment horizontal="distributed" vertical="center"/>
    </xf>
    <xf numFmtId="38" fontId="8" fillId="0" borderId="8" xfId="1" applyFont="1" applyFill="1" applyBorder="1" applyAlignment="1" applyProtection="1">
      <alignment horizontal="distributed" vertical="center"/>
    </xf>
    <xf numFmtId="38" fontId="8" fillId="0" borderId="34" xfId="1" applyFont="1" applyFill="1" applyBorder="1" applyAlignment="1" applyProtection="1">
      <alignment horizontal="distributed" vertical="center"/>
    </xf>
    <xf numFmtId="38" fontId="8" fillId="0" borderId="2" xfId="1" applyFont="1" applyFill="1" applyBorder="1" applyAlignment="1" applyProtection="1">
      <alignment horizontal="distributed" vertical="center"/>
    </xf>
    <xf numFmtId="38" fontId="8" fillId="0" borderId="4" xfId="1" applyFont="1" applyFill="1" applyBorder="1" applyAlignment="1" applyProtection="1">
      <alignment horizontal="distributed" vertical="center"/>
    </xf>
    <xf numFmtId="38" fontId="8" fillId="0" borderId="3" xfId="1" applyFont="1" applyFill="1" applyBorder="1" applyAlignment="1" applyProtection="1">
      <alignment horizontal="distributed" vertical="center"/>
    </xf>
    <xf numFmtId="49" fontId="8" fillId="2" borderId="2" xfId="1" applyNumberFormat="1" applyFont="1" applyFill="1" applyBorder="1" applyAlignment="1" applyProtection="1">
      <alignment horizontal="center" vertical="center" shrinkToFit="1"/>
      <protection locked="0"/>
    </xf>
    <xf numFmtId="49" fontId="8" fillId="2" borderId="4" xfId="1" applyNumberFormat="1" applyFont="1" applyFill="1" applyBorder="1" applyAlignment="1" applyProtection="1">
      <alignment horizontal="center" vertical="center" shrinkToFit="1"/>
      <protection locked="0"/>
    </xf>
    <xf numFmtId="38" fontId="8" fillId="0" borderId="5" xfId="1" applyFont="1" applyFill="1" applyBorder="1" applyAlignment="1" applyProtection="1">
      <alignment horizontal="distributed" vertical="center"/>
    </xf>
    <xf numFmtId="49" fontId="8" fillId="2" borderId="1" xfId="1" applyNumberFormat="1" applyFont="1" applyFill="1" applyBorder="1" applyAlignment="1" applyProtection="1">
      <alignment horizontal="center" vertical="center" shrinkToFit="1"/>
      <protection locked="0"/>
    </xf>
    <xf numFmtId="38" fontId="8" fillId="0" borderId="1" xfId="1" applyFont="1" applyFill="1" applyBorder="1" applyAlignment="1" applyProtection="1">
      <alignment horizontal="distributed" vertical="center"/>
    </xf>
    <xf numFmtId="49" fontId="8" fillId="2" borderId="1" xfId="1" applyNumberFormat="1" applyFont="1" applyFill="1" applyBorder="1" applyAlignment="1" applyProtection="1">
      <alignment horizontal="center" vertical="center" wrapText="1" shrinkToFit="1"/>
      <protection locked="0"/>
    </xf>
    <xf numFmtId="0" fontId="9" fillId="0" borderId="33" xfId="0" applyFont="1" applyBorder="1" applyAlignment="1">
      <alignment horizontal="left" vertical="center" wrapText="1"/>
    </xf>
    <xf numFmtId="0" fontId="9" fillId="0" borderId="8" xfId="0" applyFont="1" applyBorder="1" applyAlignment="1">
      <alignment horizontal="left" vertical="center" wrapText="1"/>
    </xf>
    <xf numFmtId="0" fontId="9" fillId="0" borderId="34" xfId="0" applyFont="1" applyBorder="1" applyAlignment="1">
      <alignment horizontal="left" vertical="center" wrapText="1"/>
    </xf>
    <xf numFmtId="0" fontId="10" fillId="0" borderId="35" xfId="0" applyFont="1" applyBorder="1" applyAlignment="1">
      <alignment horizontal="left" vertical="center" wrapText="1"/>
    </xf>
    <xf numFmtId="0" fontId="10" fillId="0" borderId="0" xfId="0" applyFont="1" applyAlignment="1">
      <alignment horizontal="left" vertical="center" wrapText="1"/>
    </xf>
    <xf numFmtId="0" fontId="10" fillId="0" borderId="36" xfId="0" applyFont="1" applyBorder="1" applyAlignment="1">
      <alignment horizontal="left" vertical="center" wrapText="1"/>
    </xf>
    <xf numFmtId="0" fontId="7" fillId="0" borderId="0" xfId="0" applyFont="1" applyAlignment="1">
      <alignment horizontal="left" vertical="center"/>
    </xf>
    <xf numFmtId="38" fontId="8" fillId="0" borderId="2" xfId="1" applyFont="1" applyFill="1" applyBorder="1" applyAlignment="1" applyProtection="1">
      <alignment horizontal="distributed" vertical="center" indent="1"/>
    </xf>
    <xf numFmtId="38" fontId="8" fillId="0" borderId="4" xfId="1" applyFont="1" applyFill="1" applyBorder="1" applyAlignment="1" applyProtection="1">
      <alignment horizontal="distributed" vertical="center" indent="1"/>
    </xf>
    <xf numFmtId="38" fontId="8" fillId="0" borderId="3" xfId="1" applyFont="1" applyFill="1" applyBorder="1" applyAlignment="1" applyProtection="1">
      <alignment horizontal="distributed" vertical="center" indent="1"/>
    </xf>
    <xf numFmtId="38" fontId="8" fillId="0" borderId="2" xfId="1" applyFont="1" applyFill="1" applyBorder="1" applyAlignment="1" applyProtection="1">
      <alignment horizontal="center" vertical="center" shrinkToFit="1"/>
    </xf>
    <xf numFmtId="38" fontId="8" fillId="0" borderId="4" xfId="1" applyFont="1" applyFill="1" applyBorder="1" applyAlignment="1" applyProtection="1">
      <alignment horizontal="center" vertical="center" shrinkToFit="1"/>
    </xf>
    <xf numFmtId="38" fontId="8" fillId="0" borderId="3" xfId="1" applyFont="1" applyFill="1" applyBorder="1" applyAlignment="1" applyProtection="1">
      <alignment horizontal="center" vertical="center" shrinkToFit="1"/>
    </xf>
    <xf numFmtId="0" fontId="7" fillId="0" borderId="4" xfId="0" applyFont="1" applyBorder="1" applyAlignment="1">
      <alignment horizontal="distributed" vertical="center" indent="1"/>
    </xf>
    <xf numFmtId="0" fontId="7" fillId="0" borderId="3" xfId="0" applyFont="1" applyBorder="1" applyAlignment="1">
      <alignment horizontal="distributed" vertical="center" indent="1"/>
    </xf>
    <xf numFmtId="176" fontId="8" fillId="2" borderId="2" xfId="1" applyNumberFormat="1" applyFont="1" applyFill="1" applyBorder="1" applyAlignment="1" applyProtection="1">
      <alignment horizontal="center" vertical="center"/>
      <protection locked="0"/>
    </xf>
    <xf numFmtId="0" fontId="7" fillId="2" borderId="4" xfId="0" applyFont="1" applyFill="1" applyBorder="1" applyAlignment="1" applyProtection="1">
      <alignment horizontal="center" vertical="center"/>
      <protection locked="0"/>
    </xf>
    <xf numFmtId="0" fontId="7" fillId="2" borderId="3" xfId="0" applyFont="1" applyFill="1" applyBorder="1" applyAlignment="1" applyProtection="1">
      <alignment horizontal="center" vertical="center"/>
      <protection locked="0"/>
    </xf>
    <xf numFmtId="38" fontId="8" fillId="0" borderId="0" xfId="1" applyFont="1" applyFill="1" applyAlignment="1" applyProtection="1">
      <alignment wrapText="1"/>
    </xf>
    <xf numFmtId="38" fontId="8" fillId="0" borderId="8" xfId="1" applyFont="1" applyFill="1" applyBorder="1" applyAlignment="1" applyProtection="1">
      <alignment wrapText="1"/>
    </xf>
    <xf numFmtId="38" fontId="8" fillId="0" borderId="1" xfId="1" applyFont="1" applyFill="1" applyBorder="1" applyAlignment="1" applyProtection="1">
      <alignment horizontal="distributed" vertical="center" indent="1"/>
    </xf>
    <xf numFmtId="0" fontId="7" fillId="0" borderId="1" xfId="0" applyFont="1" applyBorder="1" applyAlignment="1">
      <alignment horizontal="distributed" vertical="center" indent="1"/>
    </xf>
    <xf numFmtId="38" fontId="8" fillId="0" borderId="5" xfId="1" applyFont="1" applyFill="1" applyBorder="1" applyAlignment="1" applyProtection="1">
      <alignment horizontal="distributed" vertical="center" indent="1"/>
    </xf>
    <xf numFmtId="0" fontId="7" fillId="0" borderId="6" xfId="0" applyFont="1" applyBorder="1" applyAlignment="1">
      <alignment horizontal="distributed" vertical="center" indent="1"/>
    </xf>
    <xf numFmtId="0" fontId="7" fillId="0" borderId="7" xfId="0" applyFont="1" applyBorder="1" applyAlignment="1">
      <alignment horizontal="distributed" vertical="center" indent="1"/>
    </xf>
    <xf numFmtId="0" fontId="12" fillId="0" borderId="1" xfId="0" applyFont="1" applyBorder="1" applyAlignment="1">
      <alignment horizontal="left" vertical="center" shrinkToFit="1"/>
    </xf>
    <xf numFmtId="0" fontId="12" fillId="2" borderId="1" xfId="0" applyFont="1" applyFill="1" applyBorder="1" applyAlignment="1" applyProtection="1">
      <alignment horizontal="left" vertical="top"/>
      <protection locked="0"/>
    </xf>
    <xf numFmtId="38" fontId="8" fillId="0" borderId="9" xfId="1" applyFont="1" applyFill="1" applyBorder="1" applyAlignment="1" applyProtection="1">
      <alignment horizontal="center" vertical="center"/>
    </xf>
    <xf numFmtId="0" fontId="7" fillId="0" borderId="17" xfId="0" applyFont="1" applyBorder="1" applyAlignment="1">
      <alignment horizontal="center" vertical="center"/>
    </xf>
    <xf numFmtId="38" fontId="8" fillId="0" borderId="10" xfId="1" applyFont="1" applyFill="1" applyBorder="1" applyAlignment="1" applyProtection="1">
      <alignment horizontal="center" vertical="center"/>
    </xf>
    <xf numFmtId="0" fontId="7" fillId="0" borderId="18" xfId="0" applyFont="1" applyBorder="1" applyAlignment="1">
      <alignment horizontal="center" vertical="center"/>
    </xf>
    <xf numFmtId="38" fontId="8" fillId="0" borderId="11" xfId="1" applyFont="1" applyFill="1" applyBorder="1" applyAlignment="1" applyProtection="1">
      <alignment horizontal="center" vertical="center" wrapText="1"/>
    </xf>
    <xf numFmtId="0" fontId="7" fillId="0" borderId="12" xfId="0" applyFont="1" applyBorder="1" applyAlignment="1">
      <alignment vertical="center" wrapText="1"/>
    </xf>
    <xf numFmtId="0" fontId="7" fillId="0" borderId="13" xfId="0" applyFont="1" applyBorder="1" applyAlignment="1">
      <alignment vertical="center" wrapText="1"/>
    </xf>
    <xf numFmtId="0" fontId="7" fillId="0" borderId="15"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25" xfId="0" applyFont="1" applyBorder="1" applyAlignment="1">
      <alignment horizontal="center" vertical="center" wrapText="1"/>
    </xf>
    <xf numFmtId="38" fontId="8" fillId="0" borderId="24" xfId="1" applyFont="1" applyFill="1" applyBorder="1" applyAlignment="1" applyProtection="1">
      <alignment horizontal="center" vertical="center"/>
    </xf>
    <xf numFmtId="38" fontId="8" fillId="0" borderId="25" xfId="1" applyFont="1" applyFill="1" applyBorder="1" applyAlignment="1" applyProtection="1">
      <alignment horizontal="center" vertical="center"/>
    </xf>
    <xf numFmtId="38" fontId="8" fillId="0" borderId="13" xfId="1" applyFont="1" applyFill="1" applyBorder="1" applyAlignment="1" applyProtection="1">
      <alignment horizontal="center" vertical="center" wrapText="1"/>
    </xf>
    <xf numFmtId="38" fontId="14" fillId="0" borderId="38" xfId="1" applyFont="1" applyFill="1" applyBorder="1" applyAlignment="1" applyProtection="1">
      <alignment horizontal="center" vertical="center" wrapText="1"/>
    </xf>
    <xf numFmtId="38" fontId="14" fillId="0" borderId="22" xfId="1" applyFont="1" applyFill="1" applyBorder="1" applyAlignment="1" applyProtection="1">
      <alignment horizontal="center" vertical="center" wrapText="1"/>
    </xf>
    <xf numFmtId="38" fontId="8" fillId="0" borderId="23" xfId="1" applyFont="1" applyFill="1" applyBorder="1" applyAlignment="1" applyProtection="1">
      <alignment horizontal="center" vertical="center" wrapText="1"/>
    </xf>
    <xf numFmtId="38" fontId="8" fillId="0" borderId="22" xfId="1" applyFont="1" applyFill="1" applyBorder="1" applyAlignment="1" applyProtection="1">
      <alignment horizontal="center" vertical="center" wrapText="1"/>
    </xf>
    <xf numFmtId="38" fontId="8" fillId="0" borderId="19" xfId="1" applyFont="1" applyFill="1" applyBorder="1" applyAlignment="1" applyProtection="1">
      <alignment horizontal="center" vertical="center" wrapText="1"/>
    </xf>
    <xf numFmtId="38" fontId="8" fillId="0" borderId="27" xfId="1" applyFont="1" applyFill="1" applyBorder="1" applyAlignment="1" applyProtection="1">
      <alignment horizontal="center" vertical="center" wrapText="1"/>
    </xf>
    <xf numFmtId="38" fontId="8" fillId="0" borderId="37" xfId="1" applyFont="1" applyFill="1" applyBorder="1" applyAlignment="1" applyProtection="1">
      <alignment horizontal="center" vertical="center"/>
    </xf>
    <xf numFmtId="38" fontId="8" fillId="0" borderId="12" xfId="1" applyFont="1" applyFill="1" applyBorder="1" applyAlignment="1" applyProtection="1">
      <alignment horizontal="center" vertical="center"/>
    </xf>
    <xf numFmtId="38" fontId="8" fillId="0" borderId="13" xfId="1" applyFont="1" applyFill="1" applyBorder="1" applyAlignment="1" applyProtection="1">
      <alignment horizontal="center" vertical="center"/>
    </xf>
  </cellXfs>
  <cellStyles count="2">
    <cellStyle name="桁区切り 2" xfId="1" xr:uid="{00000000-0005-0000-0000-000000000000}"/>
    <cellStyle name="標準" xfId="0" builtinId="0"/>
  </cellStyles>
  <dxfs count="14">
    <dxf>
      <fill>
        <patternFill>
          <bgColor indexed="45"/>
        </patternFill>
      </fill>
    </dxf>
    <dxf>
      <fill>
        <patternFill>
          <bgColor indexed="11"/>
        </patternFill>
      </fill>
    </dxf>
    <dxf>
      <fill>
        <patternFill>
          <bgColor rgb="FFFFCCFF"/>
        </patternFill>
      </fill>
    </dxf>
    <dxf>
      <font>
        <color rgb="FF9C0006"/>
      </font>
      <fill>
        <patternFill>
          <bgColor rgb="FFFFC7CE"/>
        </patternFill>
      </fill>
    </dxf>
    <dxf>
      <font>
        <color theme="0"/>
      </font>
    </dxf>
    <dxf>
      <font>
        <color theme="0"/>
      </font>
      <fill>
        <patternFill patternType="none">
          <bgColor auto="1"/>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DDEB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A55"/>
  <sheetViews>
    <sheetView tabSelected="1" view="pageBreakPreview" zoomScale="115" zoomScaleNormal="100" zoomScaleSheetLayoutView="115" workbookViewId="0"/>
  </sheetViews>
  <sheetFormatPr defaultColWidth="9" defaultRowHeight="15.75" customHeight="1"/>
  <cols>
    <col min="1" max="17" width="4.19921875" style="1" customWidth="1"/>
    <col min="18" max="19" width="6" style="1" customWidth="1"/>
    <col min="20" max="27" width="4.19921875" style="1" customWidth="1"/>
    <col min="28" max="16384" width="9" style="1"/>
  </cols>
  <sheetData>
    <row r="1" spans="1:27" ht="15.75" customHeight="1">
      <c r="A1" s="1" t="s">
        <v>82</v>
      </c>
    </row>
    <row r="2" spans="1:27" ht="15.75" customHeight="1">
      <c r="A2" s="1" t="s">
        <v>73</v>
      </c>
    </row>
    <row r="3" spans="1:27" ht="15.75" customHeight="1">
      <c r="A3" s="1" t="s">
        <v>74</v>
      </c>
    </row>
    <row r="4" spans="1:27" ht="16.5" customHeight="1">
      <c r="A4" s="75" t="s">
        <v>79</v>
      </c>
      <c r="B4" s="75"/>
      <c r="C4" s="75"/>
      <c r="D4" s="75"/>
      <c r="E4" s="75"/>
      <c r="F4" s="75"/>
      <c r="G4" s="75"/>
      <c r="H4" s="75"/>
      <c r="I4" s="75"/>
      <c r="J4" s="75"/>
      <c r="K4" s="75"/>
      <c r="L4" s="75"/>
      <c r="M4" s="75"/>
      <c r="N4" s="75"/>
      <c r="O4" s="75"/>
      <c r="P4" s="75"/>
      <c r="Q4" s="75"/>
      <c r="R4" s="75"/>
      <c r="S4" s="75"/>
      <c r="T4" s="75"/>
      <c r="U4" s="75"/>
      <c r="V4" s="75"/>
      <c r="W4" s="75"/>
      <c r="X4" s="75"/>
      <c r="Y4" s="75"/>
      <c r="Z4" s="75"/>
      <c r="AA4" s="75"/>
    </row>
    <row r="5" spans="1:27" ht="16.5" customHeight="1">
      <c r="A5" s="75"/>
      <c r="B5" s="75"/>
      <c r="C5" s="75"/>
      <c r="D5" s="75"/>
      <c r="E5" s="75"/>
      <c r="F5" s="75"/>
      <c r="G5" s="75"/>
      <c r="H5" s="75"/>
      <c r="I5" s="75"/>
      <c r="J5" s="75"/>
      <c r="K5" s="75"/>
      <c r="L5" s="75"/>
      <c r="M5" s="75"/>
      <c r="N5" s="75"/>
      <c r="O5" s="75"/>
      <c r="P5" s="75"/>
      <c r="Q5" s="75"/>
      <c r="R5" s="75"/>
      <c r="S5" s="75"/>
      <c r="T5" s="75"/>
      <c r="U5" s="75"/>
      <c r="V5" s="75"/>
      <c r="W5" s="75"/>
      <c r="X5" s="75"/>
      <c r="Y5" s="75"/>
      <c r="Z5" s="75"/>
      <c r="AA5" s="75"/>
    </row>
    <row r="7" spans="1:27" ht="24" customHeight="1">
      <c r="A7" s="89" t="s">
        <v>2</v>
      </c>
      <c r="B7" s="89"/>
      <c r="C7" s="89"/>
      <c r="D7" s="89"/>
      <c r="E7" s="89"/>
      <c r="F7" s="89"/>
      <c r="G7" s="90"/>
      <c r="H7" s="90"/>
      <c r="I7" s="90"/>
      <c r="J7" s="90"/>
      <c r="K7" s="90"/>
      <c r="L7" s="90"/>
      <c r="M7" s="90"/>
      <c r="N7" s="90"/>
      <c r="O7" s="82" t="s">
        <v>8</v>
      </c>
      <c r="P7" s="83"/>
      <c r="Q7" s="83"/>
      <c r="R7" s="83"/>
      <c r="S7" s="84"/>
      <c r="T7" s="88"/>
      <c r="U7" s="88"/>
      <c r="V7" s="88"/>
      <c r="W7" s="88"/>
      <c r="X7" s="88"/>
      <c r="Y7" s="88"/>
      <c r="Z7" s="88"/>
      <c r="AA7" s="88"/>
    </row>
    <row r="8" spans="1:27" ht="24" customHeight="1">
      <c r="A8" s="76" t="s">
        <v>66</v>
      </c>
      <c r="B8" s="77"/>
      <c r="C8" s="77"/>
      <c r="D8" s="77"/>
      <c r="E8" s="77"/>
      <c r="F8" s="78"/>
      <c r="G8" s="2" t="s">
        <v>59</v>
      </c>
      <c r="H8" s="3"/>
      <c r="I8" s="2" t="s">
        <v>60</v>
      </c>
      <c r="J8" s="3"/>
      <c r="K8" s="4" t="s">
        <v>61</v>
      </c>
      <c r="L8" s="5"/>
      <c r="M8" s="6" t="s">
        <v>62</v>
      </c>
      <c r="N8" s="6" t="s">
        <v>63</v>
      </c>
      <c r="O8" s="87" t="s">
        <v>71</v>
      </c>
      <c r="P8" s="77"/>
      <c r="Q8" s="77"/>
      <c r="R8" s="77"/>
      <c r="S8" s="78"/>
      <c r="T8" s="2" t="s">
        <v>59</v>
      </c>
      <c r="U8" s="3"/>
      <c r="V8" s="2" t="s">
        <v>60</v>
      </c>
      <c r="W8" s="3"/>
      <c r="X8" s="4" t="s">
        <v>61</v>
      </c>
      <c r="Y8" s="5"/>
      <c r="Z8" s="6" t="s">
        <v>62</v>
      </c>
      <c r="AA8" s="6" t="s">
        <v>63</v>
      </c>
    </row>
    <row r="9" spans="1:27" ht="24" customHeight="1">
      <c r="A9" s="79"/>
      <c r="B9" s="80"/>
      <c r="C9" s="80"/>
      <c r="D9" s="80"/>
      <c r="E9" s="80"/>
      <c r="F9" s="81"/>
      <c r="G9" s="2" t="s">
        <v>59</v>
      </c>
      <c r="H9" s="3"/>
      <c r="I9" s="2" t="s">
        <v>60</v>
      </c>
      <c r="J9" s="3"/>
      <c r="K9" s="4" t="s">
        <v>61</v>
      </c>
      <c r="L9" s="5"/>
      <c r="M9" s="6" t="s">
        <v>62</v>
      </c>
      <c r="N9" s="6" t="s">
        <v>64</v>
      </c>
      <c r="O9" s="79"/>
      <c r="P9" s="80"/>
      <c r="Q9" s="80"/>
      <c r="R9" s="80"/>
      <c r="S9" s="81"/>
      <c r="T9" s="2" t="s">
        <v>59</v>
      </c>
      <c r="U9" s="3"/>
      <c r="V9" s="2" t="s">
        <v>60</v>
      </c>
      <c r="W9" s="3"/>
      <c r="X9" s="4" t="s">
        <v>61</v>
      </c>
      <c r="Y9" s="5"/>
      <c r="Z9" s="6" t="s">
        <v>62</v>
      </c>
      <c r="AA9" s="6" t="s">
        <v>64</v>
      </c>
    </row>
    <row r="10" spans="1:27" ht="24" customHeight="1">
      <c r="A10" s="89" t="s">
        <v>7</v>
      </c>
      <c r="B10" s="89"/>
      <c r="C10" s="89"/>
      <c r="D10" s="89"/>
      <c r="E10" s="89"/>
      <c r="F10" s="89"/>
      <c r="G10" s="88"/>
      <c r="H10" s="88"/>
      <c r="I10" s="88"/>
      <c r="J10" s="88"/>
      <c r="K10" s="88"/>
      <c r="L10" s="88"/>
      <c r="M10" s="88"/>
      <c r="N10" s="88"/>
      <c r="O10" s="82" t="s">
        <v>11</v>
      </c>
      <c r="P10" s="83"/>
      <c r="Q10" s="83"/>
      <c r="R10" s="83"/>
      <c r="S10" s="84"/>
      <c r="T10" s="85"/>
      <c r="U10" s="86"/>
      <c r="V10" s="86"/>
      <c r="W10" s="86"/>
      <c r="X10" s="86"/>
      <c r="Y10" s="86"/>
      <c r="Z10" s="86"/>
      <c r="AA10" s="86"/>
    </row>
    <row r="11" spans="1:27" ht="24" customHeight="1">
      <c r="A11" s="89" t="s">
        <v>9</v>
      </c>
      <c r="B11" s="89"/>
      <c r="C11" s="89"/>
      <c r="D11" s="89"/>
      <c r="E11" s="89"/>
      <c r="F11" s="89"/>
      <c r="G11" s="88"/>
      <c r="H11" s="88"/>
      <c r="I11" s="88"/>
      <c r="J11" s="88"/>
      <c r="K11" s="88"/>
      <c r="L11" s="88"/>
      <c r="M11" s="88"/>
      <c r="N11" s="88"/>
      <c r="O11" s="82" t="s">
        <v>12</v>
      </c>
      <c r="P11" s="83"/>
      <c r="Q11" s="83"/>
      <c r="R11" s="83"/>
      <c r="S11" s="84"/>
      <c r="T11" s="85"/>
      <c r="U11" s="86"/>
      <c r="V11" s="86"/>
      <c r="W11" s="86"/>
      <c r="X11" s="86"/>
      <c r="Y11" s="86"/>
      <c r="Z11" s="86"/>
      <c r="AA11" s="86"/>
    </row>
    <row r="12" spans="1:27" ht="24" customHeight="1">
      <c r="A12" s="89" t="s">
        <v>10</v>
      </c>
      <c r="B12" s="89"/>
      <c r="C12" s="89"/>
      <c r="D12" s="89"/>
      <c r="E12" s="89"/>
      <c r="F12" s="89"/>
      <c r="G12" s="88"/>
      <c r="H12" s="88"/>
      <c r="I12" s="88"/>
      <c r="J12" s="88"/>
      <c r="K12" s="88"/>
      <c r="L12" s="88"/>
      <c r="M12" s="88"/>
      <c r="N12" s="88"/>
      <c r="O12" s="82" t="s">
        <v>58</v>
      </c>
      <c r="P12" s="83"/>
      <c r="Q12" s="83"/>
      <c r="R12" s="83"/>
      <c r="S12" s="84"/>
      <c r="T12" s="85"/>
      <c r="U12" s="86"/>
      <c r="V12" s="86"/>
      <c r="W12" s="86"/>
      <c r="X12" s="86"/>
      <c r="Y12" s="86"/>
      <c r="Z12" s="86"/>
      <c r="AA12" s="86"/>
    </row>
    <row r="13" spans="1:27" ht="24" customHeight="1">
      <c r="A13" s="89" t="s">
        <v>47</v>
      </c>
      <c r="B13" s="89"/>
      <c r="C13" s="89"/>
      <c r="D13" s="89"/>
      <c r="E13" s="89"/>
      <c r="F13" s="89"/>
      <c r="G13" s="88"/>
      <c r="H13" s="88"/>
      <c r="I13" s="88"/>
      <c r="J13" s="88"/>
      <c r="K13" s="88"/>
      <c r="L13" s="88"/>
      <c r="M13" s="88"/>
      <c r="N13" s="88"/>
      <c r="O13" s="7"/>
      <c r="P13" s="8"/>
      <c r="Q13" s="8"/>
      <c r="R13" s="8"/>
      <c r="S13" s="8"/>
    </row>
    <row r="15" spans="1:27" ht="15.75" customHeight="1">
      <c r="A15" s="1" t="s">
        <v>48</v>
      </c>
    </row>
    <row r="16" spans="1:27" ht="15.75" customHeight="1">
      <c r="A16" s="1" t="s">
        <v>68</v>
      </c>
    </row>
    <row r="17" spans="1:27" ht="12.6"/>
    <row r="18" spans="1:27" ht="12.6">
      <c r="A18" s="9" t="str">
        <f>IF(T7&lt;&gt;"","下請業務開始月","契約月")</f>
        <v>契約月</v>
      </c>
      <c r="B18" s="10"/>
      <c r="C18" s="10"/>
      <c r="D18" s="10"/>
      <c r="E18" s="11"/>
      <c r="F18" s="9" t="str">
        <f>IF(T7&lt;&gt;"","下請業務終了月","履行期限")</f>
        <v>履行期限</v>
      </c>
      <c r="G18" s="10"/>
      <c r="H18" s="10"/>
      <c r="I18" s="10"/>
      <c r="J18" s="11"/>
    </row>
    <row r="19" spans="1:27" ht="12.6">
      <c r="A19" s="12" t="s">
        <v>49</v>
      </c>
      <c r="B19" s="13">
        <f>IF(T7&lt;&gt;"",U8,H8)</f>
        <v>0</v>
      </c>
      <c r="C19" s="14" t="s">
        <v>50</v>
      </c>
      <c r="D19" s="13">
        <f>IF(T7&lt;&gt;"",W8,J8)</f>
        <v>0</v>
      </c>
      <c r="E19" s="15" t="s">
        <v>51</v>
      </c>
      <c r="F19" s="12" t="s">
        <v>49</v>
      </c>
      <c r="G19" s="13">
        <f>IF(T7&lt;&gt;"",U9,H9)</f>
        <v>0</v>
      </c>
      <c r="H19" s="14" t="s">
        <v>50</v>
      </c>
      <c r="I19" s="13">
        <f>IF(T7&lt;&gt;"",W9,J9)</f>
        <v>0</v>
      </c>
      <c r="J19" s="15" t="s">
        <v>51</v>
      </c>
    </row>
    <row r="20" spans="1:27" ht="12.6">
      <c r="A20" s="16"/>
      <c r="F20" s="16"/>
    </row>
    <row r="21" spans="1:27" ht="12.6">
      <c r="A21" s="1" t="s">
        <v>52</v>
      </c>
    </row>
    <row r="22" spans="1:27" ht="12.6">
      <c r="A22" s="17"/>
      <c r="B22" s="1" t="s">
        <v>72</v>
      </c>
      <c r="D22" s="18"/>
    </row>
    <row r="23" spans="1:27" ht="12.6">
      <c r="A23" s="1">
        <f>IF(I19&lt;4,G19-1,G19)-IF(D19&lt;4,B19-1,B19)+1</f>
        <v>1</v>
      </c>
      <c r="B23" s="1" t="s">
        <v>84</v>
      </c>
    </row>
    <row r="24" spans="1:27" ht="12.6">
      <c r="B24" s="97" t="s">
        <v>83</v>
      </c>
      <c r="C24" s="97"/>
      <c r="D24" s="97"/>
      <c r="E24" s="97"/>
      <c r="F24" s="97"/>
      <c r="G24" s="97"/>
      <c r="H24" s="97"/>
      <c r="I24" s="97"/>
      <c r="J24" s="97"/>
      <c r="K24" s="97"/>
      <c r="L24" s="97"/>
      <c r="M24" s="97"/>
      <c r="N24" s="97"/>
      <c r="O24" s="97"/>
      <c r="P24" s="97"/>
      <c r="Q24" s="97"/>
      <c r="R24" s="97"/>
      <c r="S24" s="97"/>
      <c r="T24" s="97"/>
      <c r="U24" s="97"/>
      <c r="V24" s="97"/>
      <c r="W24" s="97"/>
      <c r="X24" s="97"/>
      <c r="Y24" s="97"/>
      <c r="Z24" s="97"/>
      <c r="AA24" s="97"/>
    </row>
    <row r="25" spans="1:27" ht="12.6">
      <c r="A25" s="9" t="s">
        <v>53</v>
      </c>
      <c r="B25" s="10"/>
      <c r="C25" s="10"/>
      <c r="D25" s="10"/>
      <c r="E25" s="11"/>
      <c r="F25" s="9" t="s">
        <v>54</v>
      </c>
      <c r="G25" s="10"/>
      <c r="H25" s="10"/>
      <c r="I25" s="10"/>
      <c r="J25" s="11"/>
      <c r="K25" s="9" t="str">
        <f>IF(D19=3,A23&amp;"回目提出期限(最終回提出期限)",A23+1&amp;"回目提出期限(最終回提出期限)")</f>
        <v>2回目提出期限(最終回提出期限)</v>
      </c>
      <c r="L25" s="10"/>
      <c r="M25" s="10"/>
      <c r="N25" s="10"/>
      <c r="O25" s="10"/>
      <c r="P25" s="10"/>
      <c r="Q25" s="11"/>
    </row>
    <row r="26" spans="1:27" ht="12.6">
      <c r="A26" s="19" t="s">
        <v>49</v>
      </c>
      <c r="B26" s="1">
        <f>IF($A$22="○",IF(D19+2&gt;12,B19+1,B19),IF(D19+1&gt;12,B19+1,B19))</f>
        <v>0</v>
      </c>
      <c r="C26" s="1" t="s">
        <v>50</v>
      </c>
      <c r="D26" s="1">
        <f>IF($A$22="○",IF(D19+1&gt;12,D19+1-12,D19+1),IF(D19+2&gt;12,D19+2-12,D19+2))</f>
        <v>2</v>
      </c>
      <c r="E26" s="20" t="s">
        <v>55</v>
      </c>
      <c r="F26" s="19" t="s">
        <v>49</v>
      </c>
      <c r="G26" s="1">
        <f>IF($D$19&gt;3,$B$19+1,$B$19)</f>
        <v>0</v>
      </c>
      <c r="H26" s="1" t="s">
        <v>50</v>
      </c>
      <c r="I26" s="1">
        <f>IF($A$22="○",3+1,3+2)</f>
        <v>5</v>
      </c>
      <c r="J26" s="20" t="s">
        <v>55</v>
      </c>
      <c r="K26" s="19" t="s">
        <v>49</v>
      </c>
      <c r="L26" s="1">
        <f>IF($A$22="○",IF($I$19+1&gt;12,$G$19+1,$G$19),IF($I$19+2&gt;12,$G$19+1,$G$19))</f>
        <v>0</v>
      </c>
      <c r="M26" s="1" t="s">
        <v>50</v>
      </c>
      <c r="N26" s="1">
        <f>IF($A$22="○",IF($I$19+1&gt;12,$I$19+1-12,$I$19+1),IF($I$19+2&gt;12,$I$19+2-12,$I$19+2))</f>
        <v>2</v>
      </c>
      <c r="O26" s="1" t="s">
        <v>55</v>
      </c>
      <c r="Q26" s="20"/>
    </row>
    <row r="27" spans="1:27" ht="12.6">
      <c r="A27" s="21" t="s">
        <v>56</v>
      </c>
      <c r="E27" s="20"/>
      <c r="F27" s="21" t="s">
        <v>56</v>
      </c>
      <c r="J27" s="20"/>
      <c r="K27" s="21" t="s">
        <v>56</v>
      </c>
      <c r="Q27" s="20"/>
    </row>
    <row r="28" spans="1:27" ht="18.75" customHeight="1">
      <c r="A28" s="72" t="str">
        <f>"・"&amp;"R"&amp;B19&amp;"年"&amp;D19&amp;"月分労働状況台帳"&amp;IF(D19&gt;3,"(R"&amp;B19&amp;"年度様式)","(R"&amp;B19-1&amp;"年度様式)")</f>
        <v>・R0年0月分労働状況台帳(R-1年度様式)</v>
      </c>
      <c r="B28" s="73"/>
      <c r="C28" s="73"/>
      <c r="D28" s="73"/>
      <c r="E28" s="74"/>
      <c r="F28" s="72" t="str">
        <f>"・"&amp;IF(D19&lt;12,"R"&amp;B19&amp;"年"&amp;D19+1&amp;"月から","R"&amp;B19+1&amp;"年"&amp;D19-11&amp;"月から")&amp;"R"&amp;G26&amp;"年"&amp;"3月分労働状況台帳"&amp;IF(D19&gt;3,"(R"&amp;B19&amp;"年度様式)","(R"&amp;B19-1&amp;"年度様式)")</f>
        <v>・R0年1月からR0年3月分労働状況台帳(R-1年度様式)</v>
      </c>
      <c r="G28" s="73"/>
      <c r="H28" s="73"/>
      <c r="I28" s="73"/>
      <c r="J28" s="74"/>
      <c r="K28" s="94" t="str">
        <f>"・"&amp;IF(D19=3,A23-1&amp;"回目に提出した労働状況台帳の翌月分からR"&amp;G19&amp;"年"&amp;I19&amp;"月分までの労働状況台帳",A23&amp;"回目に提出した労働状況台帳の翌月分からR"&amp;G19&amp;"年"&amp;I19&amp;"月分までの労働状況台帳")&amp;IF(D19&gt;3,"(R"&amp;B19+A23-1&amp;"年度様式)","(R"&amp;B19+A23-2&amp;"年度様式)")</f>
        <v>・1回目に提出した労働状況台帳の翌月分からR0年0月分までの労働状況台帳(R-1年度様式)</v>
      </c>
      <c r="L28" s="95"/>
      <c r="M28" s="95"/>
      <c r="N28" s="95"/>
      <c r="O28" s="95"/>
      <c r="P28" s="95"/>
      <c r="Q28" s="96"/>
    </row>
    <row r="29" spans="1:27" ht="12.6">
      <c r="A29" s="72"/>
      <c r="B29" s="73"/>
      <c r="C29" s="73"/>
      <c r="D29" s="73"/>
      <c r="E29" s="74"/>
      <c r="F29" s="72"/>
      <c r="G29" s="73"/>
      <c r="H29" s="73"/>
      <c r="I29" s="73"/>
      <c r="J29" s="74"/>
      <c r="K29" s="94"/>
      <c r="L29" s="95"/>
      <c r="M29" s="95"/>
      <c r="N29" s="95"/>
      <c r="O29" s="95"/>
      <c r="P29" s="95"/>
      <c r="Q29" s="96"/>
    </row>
    <row r="30" spans="1:27" ht="37.5" customHeight="1">
      <c r="A30" s="91" t="str">
        <f>"・"&amp;IF(D19&gt;3,"R"&amp;B19&amp;"年度労働報酬下限額について説明し署名をもらった","R"&amp;B19-1&amp;"年度労働報酬下限額について説明し署名をもらった")&amp;"確認書"</f>
        <v>・R-1年度労働報酬下限額について説明し署名をもらった確認書</v>
      </c>
      <c r="B30" s="92"/>
      <c r="C30" s="92"/>
      <c r="D30" s="92"/>
      <c r="E30" s="93"/>
      <c r="F30" s="69" t="str">
        <f>"・"&amp;IF(D19&gt;3,"R"&amp;B19&amp;"年度労働報酬下限額について説明し署名をもらった確認書","R"&amp;B19-1&amp;"年度労働報酬下限額について説明し署名をもらった確認書")</f>
        <v>・R-1年度労働報酬下限額について説明し署名をもらった確認書</v>
      </c>
      <c r="G30" s="70"/>
      <c r="H30" s="70"/>
      <c r="I30" s="70"/>
      <c r="J30" s="71"/>
      <c r="K30" s="69" t="str">
        <f>IF(D19&gt;3,"・R"&amp;B19+A23-1&amp;"年度労働報酬下限額について説明し署名をもらった確認書","・R"&amp;B19+A23-2&amp;"年度労働報酬下限額について説明し署名をもらった確認書")</f>
        <v>・R-1年度労働報酬下限額について説明し署名をもらった確認書</v>
      </c>
      <c r="L30" s="70"/>
      <c r="M30" s="70"/>
      <c r="N30" s="70"/>
      <c r="O30" s="70"/>
      <c r="P30" s="70"/>
      <c r="Q30" s="71"/>
    </row>
    <row r="31" spans="1:27" ht="12.6">
      <c r="F31" s="9" t="str">
        <f>IF($D$19&lt;&gt;3,"3回目提出期限","2回目提出期限")</f>
        <v>3回目提出期限</v>
      </c>
      <c r="G31" s="10"/>
      <c r="H31" s="10"/>
      <c r="I31" s="10"/>
      <c r="J31" s="11"/>
    </row>
    <row r="32" spans="1:27" ht="12.6">
      <c r="F32" s="19" t="s">
        <v>57</v>
      </c>
      <c r="G32" s="1">
        <f>G26+1</f>
        <v>1</v>
      </c>
      <c r="H32" s="1" t="s">
        <v>50</v>
      </c>
      <c r="I32" s="1">
        <f>IF($A$22="○",3+1,3+2)</f>
        <v>5</v>
      </c>
      <c r="J32" s="20" t="s">
        <v>55</v>
      </c>
    </row>
    <row r="33" spans="6:10" ht="12.6">
      <c r="F33" s="72" t="str">
        <f>"・"&amp;"R"&amp;G26&amp;"年"&amp;4&amp;"月から"&amp;"R"&amp;G32&amp;"年"&amp;"3月分労働状況台帳"&amp;IF(D19&gt;3,"(R"&amp;B19+1&amp;"年度様式)","(R"&amp;B19&amp;"年度様式)")</f>
        <v>・R0年4月からR1年3月分労働状況台帳(R0年度様式)</v>
      </c>
      <c r="G33" s="73"/>
      <c r="H33" s="73"/>
      <c r="I33" s="73"/>
      <c r="J33" s="74"/>
    </row>
    <row r="34" spans="6:10" ht="12.6">
      <c r="F34" s="72"/>
      <c r="G34" s="73"/>
      <c r="H34" s="73"/>
      <c r="I34" s="73"/>
      <c r="J34" s="74"/>
    </row>
    <row r="35" spans="6:10" ht="37.5" customHeight="1">
      <c r="F35" s="69" t="str">
        <f>IF(D19&gt;3,"・R"&amp;B19+1&amp;"年度労働報酬下限額について説明し署名をもらった確認書","・R"&amp;B19&amp;"年度労働報酬下限額について説明し署名をもらった確認書")</f>
        <v>・R0年度労働報酬下限額について説明し署名をもらった確認書</v>
      </c>
      <c r="G35" s="70"/>
      <c r="H35" s="70"/>
      <c r="I35" s="70"/>
      <c r="J35" s="71"/>
    </row>
    <row r="36" spans="6:10" ht="12.6">
      <c r="F36" s="9" t="str">
        <f>IF($D$19&lt;&gt;3,"4回目提出期限","3回目提出期限")</f>
        <v>4回目提出期限</v>
      </c>
      <c r="G36" s="10"/>
      <c r="H36" s="10"/>
      <c r="I36" s="10"/>
      <c r="J36" s="11"/>
    </row>
    <row r="37" spans="6:10" ht="12.6">
      <c r="F37" s="19" t="s">
        <v>57</v>
      </c>
      <c r="G37" s="1">
        <f>G32+1</f>
        <v>2</v>
      </c>
      <c r="H37" s="1" t="s">
        <v>50</v>
      </c>
      <c r="I37" s="1">
        <f>IF($A$22="○",3+1,3+2)</f>
        <v>5</v>
      </c>
      <c r="J37" s="20" t="s">
        <v>55</v>
      </c>
    </row>
    <row r="38" spans="6:10" ht="12.6">
      <c r="F38" s="72" t="str">
        <f>"・"&amp;"R"&amp;G32&amp;"年"&amp;4&amp;"月から"&amp;"R"&amp;G37&amp;"年"&amp;"3月分労働状況台帳"&amp;IF(D19&gt;3,"(R"&amp;B19+2&amp;"年度様式)","(R"&amp;B19+1&amp;"年度様式)")</f>
        <v>・R1年4月からR2年3月分労働状況台帳(R1年度様式)</v>
      </c>
      <c r="G38" s="73"/>
      <c r="H38" s="73"/>
      <c r="I38" s="73"/>
      <c r="J38" s="74"/>
    </row>
    <row r="39" spans="6:10" ht="12.6">
      <c r="F39" s="72"/>
      <c r="G39" s="73"/>
      <c r="H39" s="73"/>
      <c r="I39" s="73"/>
      <c r="J39" s="74"/>
    </row>
    <row r="40" spans="6:10" ht="37.5" customHeight="1">
      <c r="F40" s="69" t="str">
        <f>IF(D19&gt;3,"・R"&amp;B19+2&amp;"年度労働報酬下限額について説明し署名をもらった確認書","・R"&amp;B19+1&amp;"年度労働報酬下限額について説明し署名をもらった確認書")</f>
        <v>・R1年度労働報酬下限額について説明し署名をもらった確認書</v>
      </c>
      <c r="G40" s="70"/>
      <c r="H40" s="70"/>
      <c r="I40" s="70"/>
      <c r="J40" s="71"/>
    </row>
    <row r="41" spans="6:10" ht="12.6">
      <c r="F41" s="9" t="str">
        <f>IF($D$19&lt;&gt;3,"5回目提出期限","4回目提出期限")</f>
        <v>5回目提出期限</v>
      </c>
      <c r="G41" s="10"/>
      <c r="H41" s="10"/>
      <c r="I41" s="10"/>
      <c r="J41" s="11"/>
    </row>
    <row r="42" spans="6:10" ht="12.6">
      <c r="F42" s="19" t="s">
        <v>49</v>
      </c>
      <c r="G42" s="1">
        <f>G37+1</f>
        <v>3</v>
      </c>
      <c r="H42" s="1" t="s">
        <v>50</v>
      </c>
      <c r="I42" s="1">
        <f>IF($A$22="○",3+1,3+2)</f>
        <v>5</v>
      </c>
      <c r="J42" s="20" t="s">
        <v>55</v>
      </c>
    </row>
    <row r="43" spans="6:10" ht="12.6">
      <c r="F43" s="72" t="str">
        <f>"・"&amp;"R"&amp;G37&amp;"年"&amp;4&amp;"月から"&amp;"R"&amp;G42&amp;"年"&amp;"3月分労働状況台帳"&amp;IF(D19&gt;3,"(R"&amp;B19+3&amp;"年度様式)","(R"&amp;B19+2&amp;"年度様式)")</f>
        <v>・R2年4月からR3年3月分労働状況台帳(R2年度様式)</v>
      </c>
      <c r="G43" s="73"/>
      <c r="H43" s="73"/>
      <c r="I43" s="73"/>
      <c r="J43" s="74"/>
    </row>
    <row r="44" spans="6:10" ht="12.6">
      <c r="F44" s="72"/>
      <c r="G44" s="73"/>
      <c r="H44" s="73"/>
      <c r="I44" s="73"/>
      <c r="J44" s="74"/>
    </row>
    <row r="45" spans="6:10" ht="37.5" customHeight="1">
      <c r="F45" s="69" t="str">
        <f>IF(D19&gt;3,"・R"&amp;B19+3&amp;"年度労働報酬下限額について説明し署名をもらった確認書","・R"&amp;B19+2&amp;"年度労働報酬下限額について説明し署名をもらった確認書")</f>
        <v>・R2年度労働報酬下限額について説明し署名をもらった確認書</v>
      </c>
      <c r="G45" s="70"/>
      <c r="H45" s="70"/>
      <c r="I45" s="70"/>
      <c r="J45" s="71"/>
    </row>
    <row r="46" spans="6:10" ht="12.6">
      <c r="F46" s="9" t="str">
        <f>IF($D$19&lt;&gt;3,"6回目提出期限","5回目提出期限")</f>
        <v>6回目提出期限</v>
      </c>
      <c r="G46" s="10"/>
      <c r="H46" s="10"/>
      <c r="I46" s="10"/>
      <c r="J46" s="11"/>
    </row>
    <row r="47" spans="6:10" ht="12.6">
      <c r="F47" s="19" t="s">
        <v>57</v>
      </c>
      <c r="G47" s="1">
        <f>G42+1</f>
        <v>4</v>
      </c>
      <c r="H47" s="1" t="s">
        <v>50</v>
      </c>
      <c r="I47" s="1">
        <f>IF($A$22="○",3+1,3+2)</f>
        <v>5</v>
      </c>
      <c r="J47" s="20" t="s">
        <v>55</v>
      </c>
    </row>
    <row r="48" spans="6:10" ht="18.75" customHeight="1">
      <c r="F48" s="72" t="str">
        <f>"・"&amp;"R"&amp;G42&amp;"年"&amp;4&amp;"月から"&amp;"R"&amp;G47&amp;"年"&amp;"3月分労働状況台帳"&amp;IF(D19&gt;3,"(R"&amp;B19+4&amp;"年度様式)","(R"&amp;B19+3&amp;"年度様式)")</f>
        <v>・R3年4月からR4年3月分労働状況台帳(R3年度様式)</v>
      </c>
      <c r="G48" s="73"/>
      <c r="H48" s="73"/>
      <c r="I48" s="73"/>
      <c r="J48" s="74"/>
    </row>
    <row r="49" spans="6:10" ht="12.6">
      <c r="F49" s="72"/>
      <c r="G49" s="73"/>
      <c r="H49" s="73"/>
      <c r="I49" s="73"/>
      <c r="J49" s="74"/>
    </row>
    <row r="50" spans="6:10" ht="37.5" customHeight="1">
      <c r="F50" s="69" t="str">
        <f>IF(D19&gt;3,"・R"&amp;B19+4&amp;"年度労働報酬下限額について説明し署名をもらった確認書)","・R"&amp;B19+3&amp;"年度労働報酬下限額について説明し署名をもらった確認書")</f>
        <v>・R3年度労働報酬下限額について説明し署名をもらった確認書</v>
      </c>
      <c r="G50" s="70"/>
      <c r="H50" s="70"/>
      <c r="I50" s="70"/>
      <c r="J50" s="71"/>
    </row>
    <row r="51" spans="6:10" ht="12.6">
      <c r="F51" s="9" t="str">
        <f>IF($D$19&lt;&gt;3,"7回目提出期限","6回目提出期限")</f>
        <v>7回目提出期限</v>
      </c>
      <c r="G51" s="10"/>
      <c r="H51" s="10"/>
      <c r="I51" s="10"/>
      <c r="J51" s="11"/>
    </row>
    <row r="52" spans="6:10" ht="12.6">
      <c r="F52" s="19" t="s">
        <v>57</v>
      </c>
      <c r="G52" s="1">
        <f>G47+1</f>
        <v>5</v>
      </c>
      <c r="H52" s="1" t="s">
        <v>50</v>
      </c>
      <c r="I52" s="1">
        <f>IF($A$22="○",3+1,3+2)</f>
        <v>5</v>
      </c>
      <c r="J52" s="20" t="s">
        <v>55</v>
      </c>
    </row>
    <row r="53" spans="6:10" ht="12.6">
      <c r="F53" s="72" t="str">
        <f>"・"&amp;"R"&amp;G47&amp;"年"&amp;4&amp;"月から"&amp;"R"&amp;G52&amp;"年"&amp;"3月分労働状況台帳"&amp;IF(D19&gt;3,"(R"&amp;B19+5&amp;"年度様式)","(R"&amp;B19+4&amp;"年度様式)")</f>
        <v>・R4年4月からR5年3月分労働状況台帳(R4年度様式)</v>
      </c>
      <c r="G53" s="73"/>
      <c r="H53" s="73"/>
      <c r="I53" s="73"/>
      <c r="J53" s="74"/>
    </row>
    <row r="54" spans="6:10" ht="12.6">
      <c r="F54" s="72"/>
      <c r="G54" s="73"/>
      <c r="H54" s="73"/>
      <c r="I54" s="73"/>
      <c r="J54" s="74"/>
    </row>
    <row r="55" spans="6:10" ht="37.5" customHeight="1">
      <c r="F55" s="69" t="str">
        <f>IF(D19&gt;3,"・R"&amp;B19+5&amp;"年度労働報酬下限額について説明し署名をもらった確認書","・R"&amp;B19+4&amp;"年度労働報酬下限額について説明し署名をもらった確認書")</f>
        <v>・R4年度労働報酬下限額について説明し署名をもらった確認書</v>
      </c>
      <c r="G55" s="70"/>
      <c r="H55" s="70"/>
      <c r="I55" s="70"/>
      <c r="J55" s="71"/>
    </row>
  </sheetData>
  <sheetProtection algorithmName="SHA-512" hashValue="ByRre9AarCGoWqe8OPyrzM5yx/JQlb5XnVRqk6WDkxXQMS7WXTdwRMGfHsPL/ctkprGnJZRyQSvBtaIUkI+1rw==" saltValue="VZxUJwBeVKl2SyDUyiohEw==" spinCount="100000" sheet="1" objects="1" scenarios="1"/>
  <mergeCells count="38">
    <mergeCell ref="B24:AA24"/>
    <mergeCell ref="A11:F11"/>
    <mergeCell ref="G11:N11"/>
    <mergeCell ref="A7:F7"/>
    <mergeCell ref="A12:F12"/>
    <mergeCell ref="G12:N12"/>
    <mergeCell ref="A13:F13"/>
    <mergeCell ref="G13:N13"/>
    <mergeCell ref="A30:E30"/>
    <mergeCell ref="F30:J30"/>
    <mergeCell ref="A28:E29"/>
    <mergeCell ref="F28:J29"/>
    <mergeCell ref="K28:Q29"/>
    <mergeCell ref="A4:AA5"/>
    <mergeCell ref="A8:F9"/>
    <mergeCell ref="O10:S10"/>
    <mergeCell ref="T11:AA11"/>
    <mergeCell ref="O12:S12"/>
    <mergeCell ref="T10:AA10"/>
    <mergeCell ref="O11:S11"/>
    <mergeCell ref="O8:S9"/>
    <mergeCell ref="T12:AA12"/>
    <mergeCell ref="O7:S7"/>
    <mergeCell ref="T7:AA7"/>
    <mergeCell ref="A10:F10"/>
    <mergeCell ref="G10:N10"/>
    <mergeCell ref="G7:N7"/>
    <mergeCell ref="F40:J40"/>
    <mergeCell ref="F45:J45"/>
    <mergeCell ref="F50:J50"/>
    <mergeCell ref="F55:J55"/>
    <mergeCell ref="K30:Q30"/>
    <mergeCell ref="F53:J54"/>
    <mergeCell ref="F38:J39"/>
    <mergeCell ref="F43:J44"/>
    <mergeCell ref="F48:J49"/>
    <mergeCell ref="F35:J35"/>
    <mergeCell ref="F33:J34"/>
  </mergeCells>
  <phoneticPr fontId="1"/>
  <conditionalFormatting sqref="F25:J29 F30">
    <cfRule type="expression" dxfId="13" priority="3">
      <formula>$A$23&lt;2</formula>
    </cfRule>
    <cfRule type="expression" dxfId="12" priority="10">
      <formula>$D$19=3</formula>
    </cfRule>
  </conditionalFormatting>
  <conditionalFormatting sqref="F31:J34 F35">
    <cfRule type="expression" dxfId="11" priority="4">
      <formula>$A$23&lt;3</formula>
    </cfRule>
  </conditionalFormatting>
  <conditionalFormatting sqref="F36:J39 F40">
    <cfRule type="expression" dxfId="10" priority="6">
      <formula>$A$23&lt;4</formula>
    </cfRule>
  </conditionalFormatting>
  <conditionalFormatting sqref="F41:J44 F45">
    <cfRule type="expression" dxfId="9" priority="7">
      <formula>$A$23&lt;5</formula>
    </cfRule>
  </conditionalFormatting>
  <conditionalFormatting sqref="F46:J49 F50">
    <cfRule type="expression" dxfId="8" priority="8">
      <formula>$A$23&lt;6</formula>
    </cfRule>
  </conditionalFormatting>
  <conditionalFormatting sqref="F51:J54 F55">
    <cfRule type="expression" dxfId="7" priority="9">
      <formula>$A$23&lt;7</formula>
    </cfRule>
  </conditionalFormatting>
  <conditionalFormatting sqref="O7:AA7 G8:N12">
    <cfRule type="expression" dxfId="6" priority="1">
      <formula>$T$7=""</formula>
    </cfRule>
  </conditionalFormatting>
  <conditionalFormatting sqref="O8:AA12">
    <cfRule type="expression" dxfId="5" priority="2">
      <formula>$T$7=""</formula>
    </cfRule>
  </conditionalFormatting>
  <dataValidations count="4">
    <dataValidation imeMode="on" allowBlank="1" showErrorMessage="1" sqref="M8:N9 K8:K9 G8:G9 I8:I9 Z8:AA9 X8:X9 T8:T9 V8:V9" xr:uid="{00000000-0002-0000-0000-000000000000}"/>
    <dataValidation imeMode="disabled" allowBlank="1" showErrorMessage="1" sqref="H8:H9 J8:J9 L8:L9 U8:U9 W8:W9 Y8:Y9" xr:uid="{00000000-0002-0000-0000-000001000000}"/>
    <dataValidation type="list" allowBlank="1" showInputMessage="1" showErrorMessage="1" sqref="A22" xr:uid="{00000000-0002-0000-0000-000002000000}">
      <formula1>"○, "</formula1>
    </dataValidation>
    <dataValidation imeMode="disabled" allowBlank="1" showInputMessage="1" showErrorMessage="1" sqref="G19 D19 B19 I19" xr:uid="{00000000-0002-0000-0000-000003000000}"/>
  </dataValidations>
  <pageMargins left="0.7" right="0.7" top="0.75" bottom="0.75" header="0.3" footer="0.3"/>
  <pageSetup paperSize="9" scale="67" fitToHeight="0" orientation="portrait"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W39"/>
  <sheetViews>
    <sheetView view="pageBreakPreview" zoomScale="120" zoomScaleNormal="100" zoomScaleSheetLayoutView="120" workbookViewId="0">
      <selection activeCell="C12" sqref="C12"/>
    </sheetView>
  </sheetViews>
  <sheetFormatPr defaultColWidth="9" defaultRowHeight="12.6"/>
  <cols>
    <col min="1" max="1" width="4.3984375" style="1" customWidth="1"/>
    <col min="2" max="2" width="18.69921875" style="1" customWidth="1"/>
    <col min="3" max="3" width="15" style="1" customWidth="1"/>
    <col min="4" max="4" width="10.8984375" style="1" customWidth="1"/>
    <col min="5" max="5" width="12.59765625" style="1" customWidth="1"/>
    <col min="6" max="9" width="10.59765625" style="1" customWidth="1"/>
    <col min="10" max="12" width="10.8984375" style="1" customWidth="1"/>
    <col min="13" max="13" width="13.5" style="1" customWidth="1"/>
    <col min="14" max="14" width="10.8984375" style="25" bestFit="1" customWidth="1"/>
    <col min="15" max="15" width="10.8984375" style="25" customWidth="1"/>
    <col min="16" max="16" width="10.59765625" style="25" bestFit="1" customWidth="1"/>
    <col min="17" max="17" width="10.59765625" style="25" customWidth="1"/>
    <col min="18" max="19" width="11.19921875" style="25" customWidth="1"/>
    <col min="20" max="20" width="10.8984375" style="25" bestFit="1" customWidth="1"/>
    <col min="21" max="16384" width="9" style="1"/>
  </cols>
  <sheetData>
    <row r="1" spans="1:23" s="25" customFormat="1" ht="17.100000000000001" customHeight="1">
      <c r="A1" s="22" t="s">
        <v>85</v>
      </c>
      <c r="B1" s="23"/>
      <c r="C1" s="23"/>
      <c r="D1" s="23"/>
      <c r="E1" s="23"/>
      <c r="F1" s="23"/>
      <c r="G1" s="23"/>
      <c r="H1" s="23"/>
      <c r="I1" s="23"/>
      <c r="J1" s="23"/>
      <c r="K1" s="23"/>
      <c r="L1" s="24" t="s">
        <v>1</v>
      </c>
      <c r="M1" s="23"/>
      <c r="N1" s="23"/>
      <c r="O1" s="23"/>
      <c r="P1" s="23"/>
      <c r="Q1" s="23"/>
      <c r="R1" s="23"/>
      <c r="S1" s="23"/>
      <c r="T1" s="23"/>
      <c r="U1" s="23"/>
      <c r="V1" s="23"/>
      <c r="W1" s="23"/>
    </row>
    <row r="2" spans="1:23" s="25" customFormat="1" ht="8.25" customHeight="1">
      <c r="A2" s="23"/>
      <c r="B2" s="23"/>
      <c r="C2" s="23"/>
      <c r="D2" s="23"/>
      <c r="E2" s="23"/>
      <c r="F2" s="23"/>
      <c r="G2" s="23"/>
      <c r="H2" s="23"/>
      <c r="I2" s="23"/>
      <c r="J2" s="23"/>
      <c r="K2" s="23"/>
      <c r="L2" s="23"/>
      <c r="M2" s="23"/>
      <c r="N2" s="23"/>
      <c r="O2" s="23"/>
      <c r="P2" s="23"/>
      <c r="Q2" s="23"/>
      <c r="R2" s="23"/>
      <c r="S2" s="23"/>
      <c r="T2" s="23"/>
      <c r="U2" s="23"/>
      <c r="V2" s="23"/>
      <c r="W2" s="23"/>
    </row>
    <row r="3" spans="1:23" s="25" customFormat="1" ht="17.100000000000001" customHeight="1">
      <c r="A3" s="98" t="s">
        <v>2</v>
      </c>
      <c r="B3" s="99"/>
      <c r="C3" s="100"/>
      <c r="D3" s="101" t="str">
        <f>IF(基本情報入力シート!G7="","",基本情報入力シート!G7)</f>
        <v/>
      </c>
      <c r="E3" s="102"/>
      <c r="F3" s="103"/>
      <c r="G3" s="98" t="s">
        <v>3</v>
      </c>
      <c r="H3" s="104"/>
      <c r="I3" s="105"/>
      <c r="J3" s="106"/>
      <c r="K3" s="107"/>
      <c r="L3" s="108"/>
      <c r="M3" s="23"/>
      <c r="N3" s="23"/>
      <c r="O3" s="23"/>
      <c r="P3" s="23"/>
      <c r="Q3" s="23"/>
      <c r="R3" s="23"/>
      <c r="S3" s="23"/>
      <c r="T3" s="23"/>
      <c r="U3" s="23"/>
      <c r="V3" s="23"/>
      <c r="W3" s="23"/>
    </row>
    <row r="4" spans="1:23" s="25" customFormat="1" ht="17.100000000000001" customHeight="1">
      <c r="A4" s="98" t="s">
        <v>4</v>
      </c>
      <c r="B4" s="99"/>
      <c r="C4" s="100"/>
      <c r="D4" s="26" t="str">
        <f>IF(基本情報入力シート!H8="","","R"&amp;基本情報入力シート!H8&amp;"."&amp;基本情報入力シート!J8&amp;"."&amp;基本情報入力シート!L8)</f>
        <v/>
      </c>
      <c r="E4" s="27" t="s">
        <v>5</v>
      </c>
      <c r="F4" s="27" t="str">
        <f>IF(基本情報入力シート!H9="","","R"&amp;基本情報入力シート!H9&amp;"."&amp;基本情報入力シート!J9&amp;"."&amp;基本情報入力シート!L9)</f>
        <v/>
      </c>
      <c r="G4" s="98" t="s">
        <v>0</v>
      </c>
      <c r="H4" s="104"/>
      <c r="I4" s="105"/>
      <c r="J4" s="28"/>
      <c r="K4" s="27" t="s">
        <v>6</v>
      </c>
      <c r="L4" s="29"/>
      <c r="M4" s="23"/>
      <c r="N4" s="23"/>
      <c r="O4" s="23"/>
      <c r="P4" s="23"/>
      <c r="Q4" s="23"/>
      <c r="R4" s="23"/>
      <c r="S4" s="23"/>
      <c r="T4" s="23"/>
      <c r="U4" s="23"/>
      <c r="V4" s="23"/>
      <c r="W4" s="23"/>
    </row>
    <row r="5" spans="1:23" s="25" customFormat="1" ht="17.100000000000001" customHeight="1">
      <c r="A5" s="98" t="s">
        <v>7</v>
      </c>
      <c r="B5" s="99"/>
      <c r="C5" s="100"/>
      <c r="D5" s="101" t="str">
        <f>IF(基本情報入力シート!G10="","",基本情報入力シート!G10)</f>
        <v/>
      </c>
      <c r="E5" s="102"/>
      <c r="F5" s="103"/>
      <c r="G5" s="98" t="s">
        <v>8</v>
      </c>
      <c r="H5" s="104"/>
      <c r="I5" s="105"/>
      <c r="J5" s="101" t="str">
        <f>IF(基本情報入力シート!T7="","",基本情報入力シート!T7)</f>
        <v/>
      </c>
      <c r="K5" s="102"/>
      <c r="L5" s="103"/>
      <c r="M5" s="23"/>
      <c r="N5" s="23"/>
      <c r="O5" s="23"/>
      <c r="P5" s="23"/>
      <c r="Q5" s="23"/>
      <c r="R5" s="23"/>
      <c r="S5" s="23"/>
      <c r="T5" s="23"/>
      <c r="U5" s="23"/>
      <c r="V5" s="23"/>
      <c r="W5" s="23"/>
    </row>
    <row r="6" spans="1:23" s="25" customFormat="1" ht="17.100000000000001" customHeight="1">
      <c r="A6" s="98" t="s">
        <v>9</v>
      </c>
      <c r="B6" s="99"/>
      <c r="C6" s="100"/>
      <c r="D6" s="101" t="str">
        <f>IF(基本情報入力シート!G11="","",基本情報入力シート!G11)</f>
        <v/>
      </c>
      <c r="E6" s="102"/>
      <c r="F6" s="103"/>
      <c r="G6" s="89" t="s">
        <v>69</v>
      </c>
      <c r="H6" s="89"/>
      <c r="I6" s="89"/>
      <c r="J6" s="26" t="str">
        <f>IF(基本情報入力シート!U8="","","R"&amp;基本情報入力シート!U8&amp;"."&amp;基本情報入力シート!W8&amp;"."&amp;基本情報入力シート!Y8)</f>
        <v/>
      </c>
      <c r="K6" s="27" t="s">
        <v>5</v>
      </c>
      <c r="L6" s="27" t="str">
        <f>IF(基本情報入力シート!U9="","","R"&amp;基本情報入力シート!U9&amp;"."&amp;基本情報入力シート!W9&amp;"."&amp;基本情報入力シート!Y9)</f>
        <v/>
      </c>
      <c r="M6" s="23"/>
      <c r="N6" s="109" t="s">
        <v>46</v>
      </c>
      <c r="O6" s="109"/>
      <c r="P6" s="109"/>
      <c r="Q6" s="109"/>
      <c r="R6" s="109"/>
      <c r="S6" s="109"/>
      <c r="T6" s="109"/>
      <c r="U6" s="23"/>
      <c r="V6" s="23"/>
      <c r="W6" s="23"/>
    </row>
    <row r="7" spans="1:23" s="25" customFormat="1" ht="16.5" customHeight="1">
      <c r="A7" s="98" t="s">
        <v>10</v>
      </c>
      <c r="B7" s="99"/>
      <c r="C7" s="100"/>
      <c r="D7" s="101" t="str">
        <f>IF(基本情報入力シート!G12="","",基本情報入力シート!G12)</f>
        <v/>
      </c>
      <c r="E7" s="102"/>
      <c r="F7" s="103"/>
      <c r="G7" s="113" t="s">
        <v>70</v>
      </c>
      <c r="H7" s="114"/>
      <c r="I7" s="115"/>
      <c r="J7" s="101" t="str">
        <f>IF(基本情報入力シート!T10="","",基本情報入力シート!T10)</f>
        <v/>
      </c>
      <c r="K7" s="102"/>
      <c r="L7" s="103"/>
      <c r="M7" s="23"/>
      <c r="N7" s="109"/>
      <c r="O7" s="109"/>
      <c r="P7" s="109"/>
      <c r="Q7" s="109"/>
      <c r="R7" s="109"/>
      <c r="S7" s="109"/>
      <c r="T7" s="109"/>
      <c r="U7" s="23"/>
      <c r="V7" s="23"/>
      <c r="W7" s="23"/>
    </row>
    <row r="8" spans="1:23" s="25" customFormat="1" ht="16.5" customHeight="1">
      <c r="A8" s="98" t="s">
        <v>47</v>
      </c>
      <c r="B8" s="99"/>
      <c r="C8" s="100"/>
      <c r="D8" s="101" t="str">
        <f>IF(基本情報入力シート!G13="","",基本情報入力シート!G13)</f>
        <v/>
      </c>
      <c r="E8" s="102"/>
      <c r="F8" s="103"/>
      <c r="G8" s="111" t="s">
        <v>12</v>
      </c>
      <c r="H8" s="112"/>
      <c r="I8" s="112"/>
      <c r="J8" s="101" t="str">
        <f>IF(基本情報入力シート!T11="","",基本情報入力シート!T11)</f>
        <v/>
      </c>
      <c r="K8" s="102"/>
      <c r="L8" s="103"/>
      <c r="M8" s="23"/>
      <c r="N8" s="109"/>
      <c r="O8" s="109"/>
      <c r="P8" s="109"/>
      <c r="Q8" s="109"/>
      <c r="R8" s="109"/>
      <c r="S8" s="109"/>
      <c r="T8" s="109"/>
      <c r="U8" s="23"/>
      <c r="V8" s="23"/>
      <c r="W8" s="23"/>
    </row>
    <row r="9" spans="1:23" s="25" customFormat="1" ht="16.5" customHeight="1">
      <c r="A9" s="30"/>
      <c r="B9" s="30"/>
      <c r="C9" s="30"/>
      <c r="D9" s="30"/>
      <c r="E9" s="30"/>
      <c r="F9" s="30"/>
      <c r="G9" s="111" t="s">
        <v>65</v>
      </c>
      <c r="H9" s="112"/>
      <c r="I9" s="112"/>
      <c r="J9" s="101" t="str">
        <f>IF(基本情報入力シート!T12="","",基本情報入力シート!T12)</f>
        <v/>
      </c>
      <c r="K9" s="102"/>
      <c r="L9" s="103"/>
      <c r="M9" s="23"/>
      <c r="N9" s="109"/>
      <c r="O9" s="109"/>
      <c r="P9" s="109"/>
      <c r="Q9" s="109"/>
      <c r="R9" s="109"/>
      <c r="S9" s="109"/>
      <c r="T9" s="109"/>
      <c r="U9" s="23"/>
      <c r="V9" s="23"/>
      <c r="W9" s="23"/>
    </row>
    <row r="10" spans="1:23" s="25" customFormat="1" ht="16.5" customHeight="1">
      <c r="A10" s="17"/>
      <c r="B10" s="31" t="s">
        <v>80</v>
      </c>
      <c r="C10" s="31"/>
      <c r="D10" s="31"/>
      <c r="E10" s="31"/>
      <c r="F10" s="31"/>
      <c r="G10" s="116" t="s">
        <v>13</v>
      </c>
      <c r="H10" s="116"/>
      <c r="I10" s="116"/>
      <c r="J10" s="116"/>
      <c r="K10" s="116"/>
      <c r="L10" s="116"/>
      <c r="M10" s="23"/>
      <c r="N10" s="109"/>
      <c r="O10" s="109"/>
      <c r="P10" s="109"/>
      <c r="Q10" s="109"/>
      <c r="R10" s="109"/>
      <c r="S10" s="109"/>
      <c r="T10" s="109"/>
      <c r="U10" s="23"/>
      <c r="V10" s="23"/>
      <c r="W10" s="23"/>
    </row>
    <row r="11" spans="1:23" s="25" customFormat="1" ht="16.5" customHeight="1">
      <c r="A11" s="32" t="s">
        <v>81</v>
      </c>
      <c r="B11" s="32"/>
      <c r="C11" s="31"/>
      <c r="D11" s="31"/>
      <c r="E11" s="31"/>
      <c r="F11" s="31"/>
      <c r="G11" s="117"/>
      <c r="H11" s="117"/>
      <c r="I11" s="117"/>
      <c r="J11" s="117"/>
      <c r="K11" s="117"/>
      <c r="L11" s="117"/>
      <c r="M11" s="23"/>
      <c r="N11" s="109"/>
      <c r="O11" s="109"/>
      <c r="P11" s="109"/>
      <c r="Q11" s="109"/>
      <c r="R11" s="109"/>
      <c r="S11" s="109"/>
      <c r="T11" s="109"/>
      <c r="U11" s="23"/>
      <c r="V11" s="23"/>
      <c r="W11" s="23"/>
    </row>
    <row r="12" spans="1:23" s="25" customFormat="1" ht="16.5" customHeight="1">
      <c r="A12" s="1"/>
      <c r="B12" s="33" t="s">
        <v>75</v>
      </c>
      <c r="C12" s="34"/>
      <c r="D12" s="31" t="s">
        <v>76</v>
      </c>
      <c r="E12" s="31"/>
      <c r="F12" s="31"/>
      <c r="G12" s="117"/>
      <c r="H12" s="117"/>
      <c r="I12" s="117"/>
      <c r="J12" s="117"/>
      <c r="K12" s="117"/>
      <c r="L12" s="117"/>
      <c r="M12" s="23"/>
      <c r="N12" s="109"/>
      <c r="O12" s="109"/>
      <c r="P12" s="109"/>
      <c r="Q12" s="109"/>
      <c r="R12" s="109"/>
      <c r="S12" s="109"/>
      <c r="T12" s="109"/>
      <c r="U12" s="23"/>
      <c r="V12" s="23"/>
      <c r="W12" s="23"/>
    </row>
    <row r="13" spans="1:23" s="25" customFormat="1" ht="13.8">
      <c r="A13" s="31"/>
      <c r="B13" s="31"/>
      <c r="C13" s="31"/>
      <c r="D13" s="35"/>
      <c r="E13" s="35"/>
      <c r="F13" s="31"/>
      <c r="G13" s="31"/>
      <c r="H13" s="31"/>
      <c r="I13" s="31"/>
      <c r="J13" s="31"/>
      <c r="K13" s="31"/>
      <c r="L13" s="31"/>
      <c r="M13" s="23"/>
      <c r="N13" s="110"/>
      <c r="O13" s="110"/>
      <c r="P13" s="110"/>
      <c r="Q13" s="110"/>
      <c r="R13" s="110"/>
      <c r="S13" s="110"/>
      <c r="T13" s="110"/>
      <c r="U13" s="23"/>
      <c r="V13" s="23"/>
      <c r="W13" s="23"/>
    </row>
    <row r="14" spans="1:23" ht="30" customHeight="1">
      <c r="A14" s="118" t="s">
        <v>14</v>
      </c>
      <c r="B14" s="120" t="s">
        <v>15</v>
      </c>
      <c r="C14" s="120" t="s">
        <v>16</v>
      </c>
      <c r="D14" s="36" t="s">
        <v>17</v>
      </c>
      <c r="E14" s="37" t="s">
        <v>18</v>
      </c>
      <c r="F14" s="122" t="s">
        <v>77</v>
      </c>
      <c r="G14" s="123"/>
      <c r="H14" s="123"/>
      <c r="I14" s="124"/>
      <c r="J14" s="38" t="s">
        <v>19</v>
      </c>
      <c r="K14" s="39" t="s">
        <v>20</v>
      </c>
      <c r="L14" s="125" t="s">
        <v>21</v>
      </c>
      <c r="M14" s="1" t="s">
        <v>22</v>
      </c>
      <c r="N14" s="137" t="s">
        <v>23</v>
      </c>
      <c r="O14" s="138"/>
      <c r="P14" s="138"/>
      <c r="Q14" s="139"/>
      <c r="R14" s="122" t="s">
        <v>24</v>
      </c>
      <c r="S14" s="130"/>
      <c r="T14" s="40"/>
    </row>
    <row r="15" spans="1:23" ht="15" customHeight="1">
      <c r="A15" s="119"/>
      <c r="B15" s="121"/>
      <c r="C15" s="121"/>
      <c r="D15" s="41" t="s">
        <v>78</v>
      </c>
      <c r="E15" s="42" t="s">
        <v>25</v>
      </c>
      <c r="F15" s="43" t="s">
        <v>25</v>
      </c>
      <c r="G15" s="43" t="s">
        <v>26</v>
      </c>
      <c r="H15" s="42" t="s">
        <v>27</v>
      </c>
      <c r="I15" s="42" t="s">
        <v>28</v>
      </c>
      <c r="J15" s="44"/>
      <c r="K15" s="45"/>
      <c r="L15" s="126"/>
      <c r="N15" s="131" t="s">
        <v>29</v>
      </c>
      <c r="O15" s="132"/>
      <c r="P15" s="133" t="s">
        <v>30</v>
      </c>
      <c r="Q15" s="134"/>
      <c r="R15" s="135" t="s">
        <v>31</v>
      </c>
      <c r="S15" s="135" t="s">
        <v>32</v>
      </c>
      <c r="T15" s="128" t="s">
        <v>33</v>
      </c>
      <c r="W15" s="46" t="s">
        <v>67</v>
      </c>
    </row>
    <row r="16" spans="1:23" ht="15" customHeight="1">
      <c r="A16" s="119"/>
      <c r="B16" s="121"/>
      <c r="C16" s="121"/>
      <c r="D16" s="47" t="s">
        <v>34</v>
      </c>
      <c r="E16" s="47" t="s">
        <v>35</v>
      </c>
      <c r="F16" s="47" t="s">
        <v>36</v>
      </c>
      <c r="G16" s="47" t="s">
        <v>37</v>
      </c>
      <c r="H16" s="44" t="s">
        <v>38</v>
      </c>
      <c r="I16" s="44" t="s">
        <v>39</v>
      </c>
      <c r="J16" s="44" t="s">
        <v>40</v>
      </c>
      <c r="K16" s="45" t="s">
        <v>41</v>
      </c>
      <c r="L16" s="127"/>
      <c r="N16" s="48" t="s">
        <v>42</v>
      </c>
      <c r="O16" s="49" t="s">
        <v>43</v>
      </c>
      <c r="P16" s="49" t="s">
        <v>42</v>
      </c>
      <c r="Q16" s="49" t="s">
        <v>43</v>
      </c>
      <c r="R16" s="136"/>
      <c r="S16" s="136"/>
      <c r="T16" s="129"/>
      <c r="W16" s="50">
        <v>1230</v>
      </c>
    </row>
    <row r="17" spans="1:20" ht="17.100000000000001" customHeight="1">
      <c r="A17" s="51">
        <v>1</v>
      </c>
      <c r="B17" s="52"/>
      <c r="C17" s="53"/>
      <c r="D17" s="54" t="str">
        <f t="shared" ref="D17:D36" si="0">IF(C17="","",$W$16)</f>
        <v/>
      </c>
      <c r="E17" s="55"/>
      <c r="F17" s="55"/>
      <c r="G17" s="56"/>
      <c r="H17" s="56"/>
      <c r="I17" s="56"/>
      <c r="J17" s="54" t="str">
        <f>IF(SUM(F17:I17)=0,"",ROUND((F17+G17*1.25+H17*1.35+I17*0.25),0))</f>
        <v/>
      </c>
      <c r="K17" s="57" t="str">
        <f>IF(J17="","",D17*J17)</f>
        <v/>
      </c>
      <c r="L17" s="58"/>
      <c r="M17" s="1" t="str">
        <f>IF(OR(L17&gt;K17,L17=K17),"ok","×下回ってます！")</f>
        <v>ok</v>
      </c>
      <c r="N17" s="59"/>
      <c r="O17" s="60" t="e">
        <f t="shared" ref="O17:O36" si="1">N17*F17/E17</f>
        <v>#DIV/0!</v>
      </c>
      <c r="P17" s="61"/>
      <c r="Q17" s="60" t="e">
        <f t="shared" ref="Q17:Q36" si="2">P17*F17/E17</f>
        <v>#DIV/0!</v>
      </c>
      <c r="R17" s="62"/>
      <c r="S17" s="62"/>
      <c r="T17" s="63" t="e">
        <f>O17+Q17+R17+S17</f>
        <v>#DIV/0!</v>
      </c>
    </row>
    <row r="18" spans="1:20" ht="17.100000000000001" customHeight="1">
      <c r="A18" s="51">
        <v>2</v>
      </c>
      <c r="B18" s="52"/>
      <c r="C18" s="53"/>
      <c r="D18" s="54" t="str">
        <f t="shared" si="0"/>
        <v/>
      </c>
      <c r="E18" s="55"/>
      <c r="F18" s="55"/>
      <c r="G18" s="56"/>
      <c r="H18" s="56"/>
      <c r="I18" s="56"/>
      <c r="J18" s="54" t="str">
        <f t="shared" ref="J18:J36" si="3">IF(SUM(F18:I18)=0,"",ROUND((F18+G18*1.25+H18*1.35+I18*0.25),0))</f>
        <v/>
      </c>
      <c r="K18" s="57" t="str">
        <f t="shared" ref="K18:K36" si="4">IF(J18="","",D18*J18)</f>
        <v/>
      </c>
      <c r="L18" s="58"/>
      <c r="M18" s="1" t="str">
        <f>IF(OR(L18&gt;K18,L18=K18),"ok","×下回ってます！")</f>
        <v>ok</v>
      </c>
      <c r="N18" s="59"/>
      <c r="O18" s="64" t="e">
        <f t="shared" si="1"/>
        <v>#DIV/0!</v>
      </c>
      <c r="P18" s="61"/>
      <c r="Q18" s="64" t="e">
        <f t="shared" si="2"/>
        <v>#DIV/0!</v>
      </c>
      <c r="R18" s="65"/>
      <c r="S18" s="65"/>
      <c r="T18" s="63" t="e">
        <f t="shared" ref="T18:T36" si="5">O18+Q18+R18+S18</f>
        <v>#DIV/0!</v>
      </c>
    </row>
    <row r="19" spans="1:20" ht="17.100000000000001" customHeight="1">
      <c r="A19" s="51">
        <v>3</v>
      </c>
      <c r="B19" s="52"/>
      <c r="C19" s="53"/>
      <c r="D19" s="54" t="str">
        <f t="shared" si="0"/>
        <v/>
      </c>
      <c r="E19" s="55"/>
      <c r="F19" s="55"/>
      <c r="G19" s="66"/>
      <c r="H19" s="66"/>
      <c r="I19" s="66"/>
      <c r="J19" s="54" t="str">
        <f t="shared" si="3"/>
        <v/>
      </c>
      <c r="K19" s="57" t="str">
        <f t="shared" si="4"/>
        <v/>
      </c>
      <c r="L19" s="58"/>
      <c r="M19" s="1" t="str">
        <f t="shared" ref="M19:M36" si="6">IF(OR(L19&gt;K19,L19=K19),"ok","×下回ってます！")</f>
        <v>ok</v>
      </c>
      <c r="N19" s="59"/>
      <c r="O19" s="60" t="e">
        <f t="shared" si="1"/>
        <v>#DIV/0!</v>
      </c>
      <c r="P19" s="61"/>
      <c r="Q19" s="60" t="e">
        <f t="shared" si="2"/>
        <v>#DIV/0!</v>
      </c>
      <c r="R19" s="62"/>
      <c r="S19" s="62"/>
      <c r="T19" s="63" t="e">
        <f t="shared" si="5"/>
        <v>#DIV/0!</v>
      </c>
    </row>
    <row r="20" spans="1:20" ht="17.100000000000001" customHeight="1">
      <c r="A20" s="51">
        <v>4</v>
      </c>
      <c r="B20" s="52"/>
      <c r="C20" s="53"/>
      <c r="D20" s="54" t="str">
        <f>IF(C20="","",$W$16)</f>
        <v/>
      </c>
      <c r="E20" s="55"/>
      <c r="F20" s="55"/>
      <c r="G20" s="56"/>
      <c r="H20" s="56"/>
      <c r="I20" s="56"/>
      <c r="J20" s="54" t="str">
        <f t="shared" si="3"/>
        <v/>
      </c>
      <c r="K20" s="57" t="str">
        <f t="shared" si="4"/>
        <v/>
      </c>
      <c r="L20" s="58"/>
      <c r="M20" s="1" t="str">
        <f t="shared" si="6"/>
        <v>ok</v>
      </c>
      <c r="N20" s="59"/>
      <c r="O20" s="64" t="e">
        <f t="shared" si="1"/>
        <v>#DIV/0!</v>
      </c>
      <c r="P20" s="61"/>
      <c r="Q20" s="64" t="e">
        <f t="shared" si="2"/>
        <v>#DIV/0!</v>
      </c>
      <c r="R20" s="65"/>
      <c r="S20" s="65"/>
      <c r="T20" s="63" t="e">
        <f t="shared" si="5"/>
        <v>#DIV/0!</v>
      </c>
    </row>
    <row r="21" spans="1:20" ht="17.100000000000001" customHeight="1">
      <c r="A21" s="51">
        <v>5</v>
      </c>
      <c r="B21" s="52"/>
      <c r="C21" s="53"/>
      <c r="D21" s="54" t="str">
        <f t="shared" si="0"/>
        <v/>
      </c>
      <c r="E21" s="55"/>
      <c r="F21" s="55"/>
      <c r="G21" s="66"/>
      <c r="H21" s="66"/>
      <c r="I21" s="66"/>
      <c r="J21" s="54" t="str">
        <f t="shared" si="3"/>
        <v/>
      </c>
      <c r="K21" s="57" t="str">
        <f t="shared" si="4"/>
        <v/>
      </c>
      <c r="L21" s="58"/>
      <c r="M21" s="1" t="str">
        <f t="shared" si="6"/>
        <v>ok</v>
      </c>
      <c r="N21" s="59"/>
      <c r="O21" s="60" t="e">
        <f t="shared" si="1"/>
        <v>#DIV/0!</v>
      </c>
      <c r="P21" s="61"/>
      <c r="Q21" s="60" t="e">
        <f t="shared" si="2"/>
        <v>#DIV/0!</v>
      </c>
      <c r="R21" s="62"/>
      <c r="S21" s="62"/>
      <c r="T21" s="63" t="e">
        <f t="shared" si="5"/>
        <v>#DIV/0!</v>
      </c>
    </row>
    <row r="22" spans="1:20" ht="17.100000000000001" customHeight="1">
      <c r="A22" s="51">
        <v>6</v>
      </c>
      <c r="B22" s="52"/>
      <c r="C22" s="53"/>
      <c r="D22" s="54" t="str">
        <f t="shared" si="0"/>
        <v/>
      </c>
      <c r="E22" s="55"/>
      <c r="F22" s="55"/>
      <c r="G22" s="56"/>
      <c r="H22" s="56"/>
      <c r="I22" s="56"/>
      <c r="J22" s="54" t="str">
        <f t="shared" si="3"/>
        <v/>
      </c>
      <c r="K22" s="57" t="str">
        <f t="shared" si="4"/>
        <v/>
      </c>
      <c r="L22" s="58"/>
      <c r="M22" s="1" t="str">
        <f t="shared" si="6"/>
        <v>ok</v>
      </c>
      <c r="N22" s="59"/>
      <c r="O22" s="64" t="e">
        <f t="shared" si="1"/>
        <v>#DIV/0!</v>
      </c>
      <c r="P22" s="61"/>
      <c r="Q22" s="64" t="e">
        <f t="shared" si="2"/>
        <v>#DIV/0!</v>
      </c>
      <c r="R22" s="65"/>
      <c r="S22" s="65"/>
      <c r="T22" s="63" t="e">
        <f t="shared" si="5"/>
        <v>#DIV/0!</v>
      </c>
    </row>
    <row r="23" spans="1:20" ht="17.100000000000001" customHeight="1">
      <c r="A23" s="51">
        <v>7</v>
      </c>
      <c r="B23" s="52"/>
      <c r="C23" s="53"/>
      <c r="D23" s="54" t="str">
        <f t="shared" si="0"/>
        <v/>
      </c>
      <c r="E23" s="55"/>
      <c r="F23" s="55"/>
      <c r="G23" s="66"/>
      <c r="H23" s="66"/>
      <c r="I23" s="66"/>
      <c r="J23" s="54" t="str">
        <f t="shared" si="3"/>
        <v/>
      </c>
      <c r="K23" s="57" t="str">
        <f t="shared" si="4"/>
        <v/>
      </c>
      <c r="L23" s="58"/>
      <c r="M23" s="1" t="str">
        <f t="shared" si="6"/>
        <v>ok</v>
      </c>
      <c r="N23" s="59"/>
      <c r="O23" s="60" t="e">
        <f t="shared" si="1"/>
        <v>#DIV/0!</v>
      </c>
      <c r="P23" s="61"/>
      <c r="Q23" s="60" t="e">
        <f t="shared" si="2"/>
        <v>#DIV/0!</v>
      </c>
      <c r="R23" s="62"/>
      <c r="S23" s="62"/>
      <c r="T23" s="63" t="e">
        <f t="shared" si="5"/>
        <v>#DIV/0!</v>
      </c>
    </row>
    <row r="24" spans="1:20" ht="17.100000000000001" customHeight="1">
      <c r="A24" s="51">
        <v>8</v>
      </c>
      <c r="B24" s="52"/>
      <c r="C24" s="53"/>
      <c r="D24" s="54" t="str">
        <f t="shared" si="0"/>
        <v/>
      </c>
      <c r="E24" s="55"/>
      <c r="F24" s="55"/>
      <c r="G24" s="56"/>
      <c r="H24" s="56"/>
      <c r="I24" s="56"/>
      <c r="J24" s="54" t="str">
        <f t="shared" si="3"/>
        <v/>
      </c>
      <c r="K24" s="57" t="str">
        <f t="shared" si="4"/>
        <v/>
      </c>
      <c r="L24" s="58"/>
      <c r="M24" s="1" t="str">
        <f t="shared" si="6"/>
        <v>ok</v>
      </c>
      <c r="N24" s="59"/>
      <c r="O24" s="64" t="e">
        <f t="shared" si="1"/>
        <v>#DIV/0!</v>
      </c>
      <c r="P24" s="61"/>
      <c r="Q24" s="64" t="e">
        <f t="shared" si="2"/>
        <v>#DIV/0!</v>
      </c>
      <c r="R24" s="65"/>
      <c r="S24" s="65"/>
      <c r="T24" s="63" t="e">
        <f t="shared" si="5"/>
        <v>#DIV/0!</v>
      </c>
    </row>
    <row r="25" spans="1:20" ht="17.100000000000001" customHeight="1">
      <c r="A25" s="51">
        <v>9</v>
      </c>
      <c r="B25" s="52"/>
      <c r="C25" s="53"/>
      <c r="D25" s="54" t="str">
        <f t="shared" si="0"/>
        <v/>
      </c>
      <c r="E25" s="55"/>
      <c r="F25" s="55"/>
      <c r="G25" s="66"/>
      <c r="H25" s="66"/>
      <c r="I25" s="66"/>
      <c r="J25" s="54" t="str">
        <f t="shared" si="3"/>
        <v/>
      </c>
      <c r="K25" s="57" t="str">
        <f t="shared" si="4"/>
        <v/>
      </c>
      <c r="L25" s="58"/>
      <c r="M25" s="1" t="str">
        <f t="shared" si="6"/>
        <v>ok</v>
      </c>
      <c r="N25" s="59"/>
      <c r="O25" s="60" t="e">
        <f t="shared" si="1"/>
        <v>#DIV/0!</v>
      </c>
      <c r="P25" s="61"/>
      <c r="Q25" s="60" t="e">
        <f t="shared" si="2"/>
        <v>#DIV/0!</v>
      </c>
      <c r="R25" s="62"/>
      <c r="S25" s="62"/>
      <c r="T25" s="63" t="e">
        <f t="shared" si="5"/>
        <v>#DIV/0!</v>
      </c>
    </row>
    <row r="26" spans="1:20" ht="17.100000000000001" customHeight="1">
      <c r="A26" s="51">
        <v>10</v>
      </c>
      <c r="B26" s="52"/>
      <c r="C26" s="53"/>
      <c r="D26" s="54" t="str">
        <f t="shared" si="0"/>
        <v/>
      </c>
      <c r="E26" s="55"/>
      <c r="F26" s="55"/>
      <c r="G26" s="56"/>
      <c r="H26" s="56"/>
      <c r="I26" s="56"/>
      <c r="J26" s="54" t="str">
        <f t="shared" si="3"/>
        <v/>
      </c>
      <c r="K26" s="57" t="str">
        <f t="shared" si="4"/>
        <v/>
      </c>
      <c r="L26" s="58"/>
      <c r="M26" s="1" t="str">
        <f t="shared" si="6"/>
        <v>ok</v>
      </c>
      <c r="N26" s="59"/>
      <c r="O26" s="64" t="e">
        <f t="shared" si="1"/>
        <v>#DIV/0!</v>
      </c>
      <c r="P26" s="61"/>
      <c r="Q26" s="64" t="e">
        <f t="shared" si="2"/>
        <v>#DIV/0!</v>
      </c>
      <c r="R26" s="65"/>
      <c r="S26" s="65"/>
      <c r="T26" s="63" t="e">
        <f t="shared" si="5"/>
        <v>#DIV/0!</v>
      </c>
    </row>
    <row r="27" spans="1:20" ht="17.100000000000001" customHeight="1">
      <c r="A27" s="51">
        <v>11</v>
      </c>
      <c r="B27" s="52"/>
      <c r="C27" s="53"/>
      <c r="D27" s="54" t="str">
        <f t="shared" si="0"/>
        <v/>
      </c>
      <c r="E27" s="55"/>
      <c r="F27" s="55"/>
      <c r="G27" s="66"/>
      <c r="H27" s="66"/>
      <c r="I27" s="66"/>
      <c r="J27" s="54" t="str">
        <f t="shared" si="3"/>
        <v/>
      </c>
      <c r="K27" s="57" t="str">
        <f t="shared" si="4"/>
        <v/>
      </c>
      <c r="L27" s="58"/>
      <c r="M27" s="1" t="str">
        <f t="shared" si="6"/>
        <v>ok</v>
      </c>
      <c r="N27" s="59"/>
      <c r="O27" s="60" t="e">
        <f t="shared" si="1"/>
        <v>#DIV/0!</v>
      </c>
      <c r="P27" s="61"/>
      <c r="Q27" s="60" t="e">
        <f t="shared" si="2"/>
        <v>#DIV/0!</v>
      </c>
      <c r="R27" s="62"/>
      <c r="S27" s="62"/>
      <c r="T27" s="63" t="e">
        <f t="shared" si="5"/>
        <v>#DIV/0!</v>
      </c>
    </row>
    <row r="28" spans="1:20" ht="17.100000000000001" customHeight="1">
      <c r="A28" s="51">
        <v>12</v>
      </c>
      <c r="B28" s="52"/>
      <c r="C28" s="53"/>
      <c r="D28" s="54" t="str">
        <f t="shared" si="0"/>
        <v/>
      </c>
      <c r="E28" s="55"/>
      <c r="F28" s="55"/>
      <c r="G28" s="56"/>
      <c r="H28" s="56"/>
      <c r="I28" s="56"/>
      <c r="J28" s="54" t="str">
        <f t="shared" si="3"/>
        <v/>
      </c>
      <c r="K28" s="57" t="str">
        <f t="shared" si="4"/>
        <v/>
      </c>
      <c r="L28" s="58"/>
      <c r="M28" s="1" t="str">
        <f t="shared" si="6"/>
        <v>ok</v>
      </c>
      <c r="N28" s="59"/>
      <c r="O28" s="64" t="e">
        <f t="shared" si="1"/>
        <v>#DIV/0!</v>
      </c>
      <c r="P28" s="61"/>
      <c r="Q28" s="64" t="e">
        <f t="shared" si="2"/>
        <v>#DIV/0!</v>
      </c>
      <c r="R28" s="65"/>
      <c r="S28" s="65"/>
      <c r="T28" s="63" t="e">
        <f t="shared" si="5"/>
        <v>#DIV/0!</v>
      </c>
    </row>
    <row r="29" spans="1:20" ht="17.100000000000001" customHeight="1">
      <c r="A29" s="51">
        <v>13</v>
      </c>
      <c r="B29" s="52"/>
      <c r="C29" s="53"/>
      <c r="D29" s="54" t="str">
        <f t="shared" si="0"/>
        <v/>
      </c>
      <c r="E29" s="55"/>
      <c r="F29" s="55"/>
      <c r="G29" s="66"/>
      <c r="H29" s="66"/>
      <c r="I29" s="66"/>
      <c r="J29" s="54" t="str">
        <f t="shared" si="3"/>
        <v/>
      </c>
      <c r="K29" s="57" t="str">
        <f t="shared" si="4"/>
        <v/>
      </c>
      <c r="L29" s="58"/>
      <c r="M29" s="1" t="str">
        <f t="shared" si="6"/>
        <v>ok</v>
      </c>
      <c r="N29" s="59"/>
      <c r="O29" s="60" t="e">
        <f t="shared" si="1"/>
        <v>#DIV/0!</v>
      </c>
      <c r="P29" s="61"/>
      <c r="Q29" s="60" t="e">
        <f t="shared" si="2"/>
        <v>#DIV/0!</v>
      </c>
      <c r="R29" s="62"/>
      <c r="S29" s="62"/>
      <c r="T29" s="63" t="e">
        <f t="shared" si="5"/>
        <v>#DIV/0!</v>
      </c>
    </row>
    <row r="30" spans="1:20" ht="17.100000000000001" customHeight="1">
      <c r="A30" s="51">
        <v>14</v>
      </c>
      <c r="B30" s="52"/>
      <c r="C30" s="53"/>
      <c r="D30" s="54" t="str">
        <f t="shared" si="0"/>
        <v/>
      </c>
      <c r="E30" s="55"/>
      <c r="F30" s="55"/>
      <c r="G30" s="56"/>
      <c r="H30" s="56"/>
      <c r="I30" s="56"/>
      <c r="J30" s="54" t="str">
        <f t="shared" si="3"/>
        <v/>
      </c>
      <c r="K30" s="57" t="str">
        <f t="shared" si="4"/>
        <v/>
      </c>
      <c r="L30" s="58"/>
      <c r="M30" s="1" t="str">
        <f t="shared" si="6"/>
        <v>ok</v>
      </c>
      <c r="N30" s="59"/>
      <c r="O30" s="64" t="e">
        <f t="shared" si="1"/>
        <v>#DIV/0!</v>
      </c>
      <c r="P30" s="61"/>
      <c r="Q30" s="64" t="e">
        <f t="shared" si="2"/>
        <v>#DIV/0!</v>
      </c>
      <c r="R30" s="65"/>
      <c r="S30" s="65"/>
      <c r="T30" s="63" t="e">
        <f t="shared" si="5"/>
        <v>#DIV/0!</v>
      </c>
    </row>
    <row r="31" spans="1:20" ht="17.100000000000001" customHeight="1">
      <c r="A31" s="51">
        <v>15</v>
      </c>
      <c r="B31" s="52"/>
      <c r="C31" s="53"/>
      <c r="D31" s="54" t="str">
        <f t="shared" si="0"/>
        <v/>
      </c>
      <c r="E31" s="55"/>
      <c r="F31" s="55"/>
      <c r="G31" s="66"/>
      <c r="H31" s="66"/>
      <c r="I31" s="66"/>
      <c r="J31" s="54" t="str">
        <f t="shared" si="3"/>
        <v/>
      </c>
      <c r="K31" s="57" t="str">
        <f t="shared" si="4"/>
        <v/>
      </c>
      <c r="L31" s="58"/>
      <c r="M31" s="1" t="str">
        <f t="shared" si="6"/>
        <v>ok</v>
      </c>
      <c r="N31" s="59"/>
      <c r="O31" s="60" t="e">
        <f t="shared" si="1"/>
        <v>#DIV/0!</v>
      </c>
      <c r="P31" s="61"/>
      <c r="Q31" s="60" t="e">
        <f t="shared" si="2"/>
        <v>#DIV/0!</v>
      </c>
      <c r="R31" s="62"/>
      <c r="S31" s="62"/>
      <c r="T31" s="63" t="e">
        <f t="shared" si="5"/>
        <v>#DIV/0!</v>
      </c>
    </row>
    <row r="32" spans="1:20" ht="17.100000000000001" customHeight="1">
      <c r="A32" s="51">
        <v>16</v>
      </c>
      <c r="B32" s="52"/>
      <c r="C32" s="53"/>
      <c r="D32" s="54" t="str">
        <f t="shared" si="0"/>
        <v/>
      </c>
      <c r="E32" s="55"/>
      <c r="F32" s="55"/>
      <c r="G32" s="56"/>
      <c r="H32" s="56"/>
      <c r="I32" s="56"/>
      <c r="J32" s="54" t="str">
        <f t="shared" si="3"/>
        <v/>
      </c>
      <c r="K32" s="57" t="str">
        <f t="shared" si="4"/>
        <v/>
      </c>
      <c r="L32" s="58"/>
      <c r="M32" s="1" t="str">
        <f t="shared" si="6"/>
        <v>ok</v>
      </c>
      <c r="N32" s="59"/>
      <c r="O32" s="64" t="e">
        <f t="shared" si="1"/>
        <v>#DIV/0!</v>
      </c>
      <c r="P32" s="61"/>
      <c r="Q32" s="64" t="e">
        <f t="shared" si="2"/>
        <v>#DIV/0!</v>
      </c>
      <c r="R32" s="65"/>
      <c r="S32" s="65"/>
      <c r="T32" s="63" t="e">
        <f t="shared" si="5"/>
        <v>#DIV/0!</v>
      </c>
    </row>
    <row r="33" spans="1:23" ht="17.100000000000001" customHeight="1">
      <c r="A33" s="51">
        <v>17</v>
      </c>
      <c r="B33" s="52"/>
      <c r="C33" s="53"/>
      <c r="D33" s="54" t="str">
        <f t="shared" si="0"/>
        <v/>
      </c>
      <c r="E33" s="55"/>
      <c r="F33" s="55"/>
      <c r="G33" s="66"/>
      <c r="H33" s="66"/>
      <c r="I33" s="66"/>
      <c r="J33" s="54" t="str">
        <f t="shared" si="3"/>
        <v/>
      </c>
      <c r="K33" s="57" t="str">
        <f t="shared" si="4"/>
        <v/>
      </c>
      <c r="L33" s="58"/>
      <c r="M33" s="1" t="str">
        <f t="shared" si="6"/>
        <v>ok</v>
      </c>
      <c r="N33" s="59"/>
      <c r="O33" s="60" t="e">
        <f t="shared" si="1"/>
        <v>#DIV/0!</v>
      </c>
      <c r="P33" s="61"/>
      <c r="Q33" s="60" t="e">
        <f t="shared" si="2"/>
        <v>#DIV/0!</v>
      </c>
      <c r="R33" s="62"/>
      <c r="S33" s="62"/>
      <c r="T33" s="63" t="e">
        <f t="shared" si="5"/>
        <v>#DIV/0!</v>
      </c>
    </row>
    <row r="34" spans="1:23" ht="17.100000000000001" customHeight="1">
      <c r="A34" s="51">
        <v>18</v>
      </c>
      <c r="B34" s="52"/>
      <c r="C34" s="53"/>
      <c r="D34" s="54" t="str">
        <f t="shared" si="0"/>
        <v/>
      </c>
      <c r="E34" s="55"/>
      <c r="F34" s="55"/>
      <c r="G34" s="56"/>
      <c r="H34" s="56"/>
      <c r="I34" s="56"/>
      <c r="J34" s="54" t="str">
        <f t="shared" si="3"/>
        <v/>
      </c>
      <c r="K34" s="57" t="str">
        <f t="shared" si="4"/>
        <v/>
      </c>
      <c r="L34" s="58"/>
      <c r="M34" s="1" t="str">
        <f t="shared" si="6"/>
        <v>ok</v>
      </c>
      <c r="N34" s="59"/>
      <c r="O34" s="64" t="e">
        <f t="shared" si="1"/>
        <v>#DIV/0!</v>
      </c>
      <c r="P34" s="61"/>
      <c r="Q34" s="64" t="e">
        <f t="shared" si="2"/>
        <v>#DIV/0!</v>
      </c>
      <c r="R34" s="65"/>
      <c r="S34" s="65"/>
      <c r="T34" s="63" t="e">
        <f t="shared" si="5"/>
        <v>#DIV/0!</v>
      </c>
    </row>
    <row r="35" spans="1:23" ht="17.100000000000001" customHeight="1">
      <c r="A35" s="51">
        <v>19</v>
      </c>
      <c r="B35" s="52"/>
      <c r="C35" s="53"/>
      <c r="D35" s="54" t="str">
        <f t="shared" si="0"/>
        <v/>
      </c>
      <c r="E35" s="55"/>
      <c r="F35" s="55"/>
      <c r="G35" s="66"/>
      <c r="H35" s="66"/>
      <c r="I35" s="66"/>
      <c r="J35" s="54" t="str">
        <f t="shared" si="3"/>
        <v/>
      </c>
      <c r="K35" s="57" t="str">
        <f t="shared" si="4"/>
        <v/>
      </c>
      <c r="L35" s="58"/>
      <c r="M35" s="1" t="str">
        <f t="shared" si="6"/>
        <v>ok</v>
      </c>
      <c r="N35" s="59"/>
      <c r="O35" s="60" t="e">
        <f t="shared" si="1"/>
        <v>#DIV/0!</v>
      </c>
      <c r="P35" s="61"/>
      <c r="Q35" s="60" t="e">
        <f t="shared" si="2"/>
        <v>#DIV/0!</v>
      </c>
      <c r="R35" s="62"/>
      <c r="S35" s="62"/>
      <c r="T35" s="63" t="e">
        <f t="shared" si="5"/>
        <v>#DIV/0!</v>
      </c>
    </row>
    <row r="36" spans="1:23" ht="17.100000000000001" customHeight="1">
      <c r="A36" s="51">
        <v>20</v>
      </c>
      <c r="B36" s="52"/>
      <c r="C36" s="53"/>
      <c r="D36" s="54" t="str">
        <f t="shared" si="0"/>
        <v/>
      </c>
      <c r="E36" s="55"/>
      <c r="F36" s="55"/>
      <c r="G36" s="56"/>
      <c r="H36" s="56"/>
      <c r="I36" s="56"/>
      <c r="J36" s="54" t="str">
        <f t="shared" si="3"/>
        <v/>
      </c>
      <c r="K36" s="57" t="str">
        <f t="shared" si="4"/>
        <v/>
      </c>
      <c r="L36" s="58"/>
      <c r="M36" s="1" t="str">
        <f t="shared" si="6"/>
        <v>ok</v>
      </c>
      <c r="N36" s="59"/>
      <c r="O36" s="64" t="e">
        <f t="shared" si="1"/>
        <v>#DIV/0!</v>
      </c>
      <c r="P36" s="61"/>
      <c r="Q36" s="64" t="e">
        <f t="shared" si="2"/>
        <v>#DIV/0!</v>
      </c>
      <c r="R36" s="65"/>
      <c r="S36" s="65"/>
      <c r="T36" s="63" t="e">
        <f t="shared" si="5"/>
        <v>#DIV/0!</v>
      </c>
    </row>
    <row r="37" spans="1:23" s="25" customFormat="1" ht="17.100000000000001" customHeight="1">
      <c r="A37" s="1"/>
      <c r="B37" s="1"/>
      <c r="C37" s="1"/>
      <c r="D37" s="1"/>
      <c r="E37" s="1"/>
      <c r="F37" s="1"/>
      <c r="G37" s="1"/>
      <c r="H37" s="1"/>
      <c r="I37" s="23"/>
      <c r="J37" s="1"/>
      <c r="K37" s="1"/>
      <c r="L37" s="67" t="s">
        <v>44</v>
      </c>
      <c r="M37" s="1"/>
      <c r="N37" s="23"/>
      <c r="O37" s="23" t="s">
        <v>45</v>
      </c>
      <c r="P37" s="23"/>
      <c r="Q37" s="23"/>
      <c r="R37" s="23"/>
      <c r="S37" s="23"/>
      <c r="T37" s="23"/>
      <c r="U37" s="1"/>
      <c r="V37" s="1"/>
      <c r="W37" s="1"/>
    </row>
    <row r="38" spans="1:23">
      <c r="N38" s="23"/>
      <c r="O38" s="23"/>
      <c r="P38" s="23"/>
      <c r="Q38" s="23"/>
      <c r="R38" s="23"/>
      <c r="S38" s="23"/>
      <c r="T38" s="23"/>
    </row>
    <row r="39" spans="1:23" s="25" customFormat="1">
      <c r="A39" s="1"/>
      <c r="B39" s="1"/>
      <c r="C39" s="1"/>
      <c r="D39" s="1"/>
      <c r="E39" s="1"/>
      <c r="F39" s="1"/>
      <c r="G39" s="1"/>
      <c r="H39" s="1"/>
      <c r="I39" s="1"/>
      <c r="J39" s="68"/>
      <c r="K39" s="1"/>
      <c r="L39" s="1"/>
      <c r="M39" s="1"/>
      <c r="U39" s="1"/>
      <c r="V39" s="1"/>
      <c r="W39" s="1"/>
    </row>
  </sheetData>
  <sheetProtection algorithmName="SHA-512" hashValue="zVHiqzoXVpM33512DvLFJymJ4WqJTzPd/22aJ5BY/XGAfxq+jZNTHIO8h3bsppy9mCRdXbOumB7I46VBF+Ar+A==" saltValue="QD3m8L627wtPxI1Thn8hVg==" spinCount="100000" sheet="1" objects="1" scenarios="1"/>
  <mergeCells count="38">
    <mergeCell ref="T15:T16"/>
    <mergeCell ref="R14:S14"/>
    <mergeCell ref="N15:O15"/>
    <mergeCell ref="P15:Q15"/>
    <mergeCell ref="R15:R16"/>
    <mergeCell ref="S15:S16"/>
    <mergeCell ref="N14:Q14"/>
    <mergeCell ref="A14:A16"/>
    <mergeCell ref="B14:B16"/>
    <mergeCell ref="C14:C16"/>
    <mergeCell ref="F14:I14"/>
    <mergeCell ref="L14:L16"/>
    <mergeCell ref="N6:T13"/>
    <mergeCell ref="A7:C7"/>
    <mergeCell ref="D7:F7"/>
    <mergeCell ref="G8:I8"/>
    <mergeCell ref="G7:I7"/>
    <mergeCell ref="J7:L7"/>
    <mergeCell ref="G10:L10"/>
    <mergeCell ref="G11:L12"/>
    <mergeCell ref="A8:C8"/>
    <mergeCell ref="D8:F8"/>
    <mergeCell ref="G9:I9"/>
    <mergeCell ref="J8:L8"/>
    <mergeCell ref="J9:L9"/>
    <mergeCell ref="A5:C5"/>
    <mergeCell ref="D5:F5"/>
    <mergeCell ref="G5:I5"/>
    <mergeCell ref="J5:L5"/>
    <mergeCell ref="A6:C6"/>
    <mergeCell ref="D6:F6"/>
    <mergeCell ref="G6:I6"/>
    <mergeCell ref="A3:C3"/>
    <mergeCell ref="D3:F3"/>
    <mergeCell ref="G3:I3"/>
    <mergeCell ref="J3:L3"/>
    <mergeCell ref="A4:C4"/>
    <mergeCell ref="G4:I4"/>
  </mergeCells>
  <phoneticPr fontId="1"/>
  <conditionalFormatting sqref="L17:L36">
    <cfRule type="expression" dxfId="3" priority="3">
      <formula>$K17&gt;$L17</formula>
    </cfRule>
  </conditionalFormatting>
  <conditionalFormatting sqref="L1519">
    <cfRule type="expression" dxfId="2" priority="4" stopIfTrue="1">
      <formula>$K1519&gt;=$L1519</formula>
    </cfRule>
  </conditionalFormatting>
  <conditionalFormatting sqref="T17:T36">
    <cfRule type="cellIs" dxfId="1" priority="5" stopIfTrue="1" operator="greaterThanOrEqual">
      <formula>$K17</formula>
    </cfRule>
    <cfRule type="cellIs" dxfId="0" priority="6" stopIfTrue="1" operator="lessThan">
      <formula>$K17</formula>
    </cfRule>
  </conditionalFormatting>
  <dataValidations count="3">
    <dataValidation type="custom" errorStyle="information" allowBlank="1" showInputMessage="1" showErrorMessage="1" errorTitle="エラーですよ" error="下限額を下回ってます。_x000a_確認して下さい。" sqref="L17:L36" xr:uid="{00000000-0002-0000-0100-000000000000}">
      <formula1>L17&gt;=K17</formula1>
    </dataValidation>
    <dataValidation type="list" allowBlank="1" showInputMessage="1" showErrorMessage="1" sqref="C12" xr:uid="{00000000-0002-0000-0100-000001000000}">
      <formula1>"初回分,年度切替分,最終回分"</formula1>
    </dataValidation>
    <dataValidation type="list" allowBlank="1" showInputMessage="1" showErrorMessage="1" sqref="A10" xr:uid="{00000000-0002-0000-0100-000002000000}">
      <formula1>"☑,□"</formula1>
    </dataValidation>
  </dataValidations>
  <printOptions horizontalCentered="1"/>
  <pageMargins left="0.39370078740157483" right="0.39370078740157483" top="0.70866141732283472" bottom="0.59055118110236227" header="0.31496062992125984" footer="0.31496062992125984"/>
  <pageSetup paperSize="9" scale="77" orientation="landscape" r:id="rId1"/>
  <headerFooter alignWithMargins="0"/>
  <ignoredErrors>
    <ignoredError sqref="J6:L6 J7:L7 J5 J8:J9 E5:F5 E4 E3:F3 D6:F8 D3 D4 F4 D5" unlockedFormula="1"/>
  </ignoredErrors>
  <legacyDrawing r:id="rId2"/>
  <extLst>
    <ext xmlns:x14="http://schemas.microsoft.com/office/spreadsheetml/2009/9/main" uri="{78C0D931-6437-407d-A8EE-F0AAD7539E65}">
      <x14:conditionalFormattings>
        <x14:conditionalFormatting xmlns:xm="http://schemas.microsoft.com/office/excel/2006/main">
          <x14:cfRule type="expression" priority="1" id="{B73EEB59-C430-48B7-9652-7F8D1F450BC3}">
            <xm:f>基本情報入力シート!$T$7=""</xm:f>
            <x14:dxf>
              <font>
                <color theme="0"/>
              </font>
            </x14:dxf>
          </x14:cfRule>
          <xm:sqref>G5:L9</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基本情報入力シート</vt:lpstr>
      <vt:lpstr>R７年度用</vt:lpstr>
      <vt:lpstr>'R７年度用'!Print_Area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川杉 智子</cp:lastModifiedBy>
  <cp:lastPrinted>2023-10-26T04:58:35Z</cp:lastPrinted>
  <dcterms:created xsi:type="dcterms:W3CDTF">2023-03-27T09:17:57Z</dcterms:created>
  <dcterms:modified xsi:type="dcterms:W3CDTF">2025-03-18T12:12:01Z</dcterms:modified>
</cp:coreProperties>
</file>